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8 - Odontologinės, laborat. medžiagos\Pasiūlymas\"/>
    </mc:Choice>
  </mc:AlternateContent>
  <bookViews>
    <workbookView xWindow="28680" yWindow="945" windowWidth="29040" windowHeight="1572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5" i="1" l="1"/>
  <c r="F483" i="1"/>
  <c r="G484" i="1" s="1"/>
  <c r="G473" i="1"/>
  <c r="F471" i="1"/>
  <c r="F470" i="1"/>
  <c r="F469" i="1"/>
  <c r="F468" i="1"/>
  <c r="G458" i="1"/>
  <c r="F456" i="1"/>
  <c r="G457" i="1" s="1"/>
  <c r="G446" i="1"/>
  <c r="F445" i="1"/>
  <c r="F446" i="1" s="1"/>
  <c r="F447" i="1" s="1"/>
  <c r="F444" i="1"/>
  <c r="F443" i="1"/>
  <c r="G445" i="1" s="1"/>
  <c r="G433" i="1"/>
  <c r="F431" i="1"/>
  <c r="F432" i="1" s="1"/>
  <c r="F433" i="1" s="1"/>
  <c r="F434" i="1" s="1"/>
  <c r="G421" i="1"/>
  <c r="F419" i="1"/>
  <c r="F418" i="1"/>
  <c r="G420" i="1" s="1"/>
  <c r="G408" i="1"/>
  <c r="F406" i="1"/>
  <c r="G407" i="1" s="1"/>
  <c r="G396" i="1"/>
  <c r="F394" i="1"/>
  <c r="G395" i="1" s="1"/>
  <c r="G384" i="1"/>
  <c r="F382" i="1"/>
  <c r="G383" i="1" s="1"/>
  <c r="G372" i="1"/>
  <c r="F370" i="1"/>
  <c r="G371" i="1" s="1"/>
  <c r="G360" i="1"/>
  <c r="F358" i="1"/>
  <c r="G359" i="1" s="1"/>
  <c r="G348" i="1"/>
  <c r="F346" i="1"/>
  <c r="G347" i="1" s="1"/>
  <c r="G336" i="1"/>
  <c r="F334" i="1"/>
  <c r="G335" i="1" s="1"/>
  <c r="G324" i="1"/>
  <c r="F322" i="1"/>
  <c r="G323" i="1" s="1"/>
  <c r="G312" i="1"/>
  <c r="F310" i="1"/>
  <c r="F311" i="1" s="1"/>
  <c r="F312" i="1" s="1"/>
  <c r="F313" i="1" s="1"/>
  <c r="G300" i="1"/>
  <c r="F298" i="1"/>
  <c r="F297" i="1"/>
  <c r="G299" i="1" s="1"/>
  <c r="G287" i="1"/>
  <c r="F285" i="1"/>
  <c r="G286" i="1" s="1"/>
  <c r="F284" i="1"/>
  <c r="G274" i="1"/>
  <c r="F272" i="1"/>
  <c r="F273" i="1" s="1"/>
  <c r="F274" i="1" s="1"/>
  <c r="F275" i="1" s="1"/>
  <c r="G262" i="1"/>
  <c r="F260" i="1"/>
  <c r="F261" i="1" s="1"/>
  <c r="F262" i="1" s="1"/>
  <c r="F263" i="1" s="1"/>
  <c r="G250" i="1"/>
  <c r="G249" i="1"/>
  <c r="F249" i="1"/>
  <c r="F250" i="1" s="1"/>
  <c r="F251" i="1" s="1"/>
  <c r="F248" i="1"/>
  <c r="G238" i="1"/>
  <c r="F236" i="1"/>
  <c r="F237" i="1" s="1"/>
  <c r="F238" i="1" s="1"/>
  <c r="F239" i="1" s="1"/>
  <c r="G226" i="1"/>
  <c r="F224" i="1"/>
  <c r="G225" i="1" s="1"/>
  <c r="G214" i="1"/>
  <c r="F212" i="1"/>
  <c r="G213" i="1" s="1"/>
  <c r="G202" i="1"/>
  <c r="F200" i="1"/>
  <c r="G201" i="1" s="1"/>
  <c r="G190" i="1"/>
  <c r="F188" i="1"/>
  <c r="F189" i="1" s="1"/>
  <c r="F190" i="1" s="1"/>
  <c r="F191" i="1" s="1"/>
  <c r="G178" i="1"/>
  <c r="F176" i="1"/>
  <c r="F177" i="1" s="1"/>
  <c r="F178" i="1" s="1"/>
  <c r="F179" i="1" s="1"/>
  <c r="G166" i="1"/>
  <c r="F164" i="1"/>
  <c r="G165" i="1" s="1"/>
  <c r="G154" i="1"/>
  <c r="F152" i="1"/>
  <c r="F153" i="1" s="1"/>
  <c r="F154" i="1" s="1"/>
  <c r="F155" i="1" s="1"/>
  <c r="G142" i="1"/>
  <c r="G141" i="1"/>
  <c r="F140" i="1"/>
  <c r="F141" i="1" s="1"/>
  <c r="F142" i="1" s="1"/>
  <c r="F143" i="1" s="1"/>
  <c r="G130" i="1"/>
  <c r="F128" i="1"/>
  <c r="F127" i="1"/>
  <c r="F126" i="1"/>
  <c r="F125" i="1"/>
  <c r="G115" i="1"/>
  <c r="G114" i="1"/>
  <c r="F113" i="1"/>
  <c r="F114" i="1" s="1"/>
  <c r="F115" i="1" s="1"/>
  <c r="F116" i="1" s="1"/>
  <c r="G103" i="1"/>
  <c r="F101" i="1"/>
  <c r="G102" i="1" s="1"/>
  <c r="G91" i="1"/>
  <c r="F89" i="1"/>
  <c r="F88" i="1"/>
  <c r="F87" i="1"/>
  <c r="F86" i="1"/>
  <c r="G76" i="1"/>
  <c r="F74" i="1"/>
  <c r="F73" i="1"/>
  <c r="G63" i="1"/>
  <c r="F61" i="1"/>
  <c r="G62" i="1" s="1"/>
  <c r="G51" i="1"/>
  <c r="F49" i="1"/>
  <c r="G50" i="1" s="1"/>
  <c r="G39" i="1"/>
  <c r="F37" i="1"/>
  <c r="G38" i="1" s="1"/>
  <c r="G21" i="1"/>
  <c r="G311" i="1" l="1"/>
  <c r="F407" i="1"/>
  <c r="F408" i="1" s="1"/>
  <c r="F409" i="1" s="1"/>
  <c r="G472" i="1"/>
  <c r="F50" i="1"/>
  <c r="F51" i="1" s="1"/>
  <c r="F52" i="1" s="1"/>
  <c r="F75" i="1"/>
  <c r="F76" i="1" s="1"/>
  <c r="F77" i="1" s="1"/>
  <c r="F383" i="1"/>
  <c r="F384" i="1" s="1"/>
  <c r="F385" i="1" s="1"/>
  <c r="F38" i="1"/>
  <c r="F39" i="1" s="1"/>
  <c r="F40" i="1" s="1"/>
  <c r="G153" i="1"/>
  <c r="F359" i="1"/>
  <c r="F360" i="1" s="1"/>
  <c r="F361" i="1" s="1"/>
  <c r="G129" i="1"/>
  <c r="F201" i="1"/>
  <c r="F202" i="1" s="1"/>
  <c r="F203" i="1" s="1"/>
  <c r="G237" i="1"/>
  <c r="F335" i="1"/>
  <c r="F336" i="1" s="1"/>
  <c r="F337" i="1" s="1"/>
  <c r="F472" i="1"/>
  <c r="F473" i="1" s="1"/>
  <c r="F474" i="1" s="1"/>
  <c r="G189" i="1"/>
  <c r="G90" i="1"/>
  <c r="F286" i="1"/>
  <c r="F287" i="1" s="1"/>
  <c r="F288" i="1" s="1"/>
  <c r="F102" i="1"/>
  <c r="F103" i="1" s="1"/>
  <c r="F104" i="1" s="1"/>
  <c r="F165" i="1"/>
  <c r="F166" i="1" s="1"/>
  <c r="F167" i="1" s="1"/>
  <c r="F323" i="1"/>
  <c r="F324" i="1" s="1"/>
  <c r="F325" i="1" s="1"/>
  <c r="F371" i="1"/>
  <c r="F372" i="1" s="1"/>
  <c r="F373" i="1" s="1"/>
  <c r="G432" i="1"/>
  <c r="G273" i="1"/>
  <c r="F213" i="1"/>
  <c r="F214" i="1" s="1"/>
  <c r="F215" i="1" s="1"/>
  <c r="F62" i="1"/>
  <c r="F63" i="1" s="1"/>
  <c r="F64" i="1" s="1"/>
  <c r="G75" i="1"/>
  <c r="F90" i="1"/>
  <c r="F91" i="1" s="1"/>
  <c r="F92" i="1" s="1"/>
  <c r="G261" i="1"/>
  <c r="F420" i="1"/>
  <c r="F421" i="1" s="1"/>
  <c r="F422" i="1" s="1"/>
  <c r="F225" i="1"/>
  <c r="F226" i="1" s="1"/>
  <c r="F227" i="1" s="1"/>
  <c r="G177" i="1"/>
  <c r="F484" i="1"/>
  <c r="F485" i="1" s="1"/>
  <c r="F486" i="1" s="1"/>
  <c r="F129" i="1"/>
  <c r="F130" i="1" s="1"/>
  <c r="F131" i="1" s="1"/>
  <c r="F299" i="1"/>
  <c r="F300" i="1" s="1"/>
  <c r="F301" i="1" s="1"/>
  <c r="F347" i="1"/>
  <c r="F348" i="1" s="1"/>
  <c r="F349" i="1" s="1"/>
  <c r="F395" i="1"/>
  <c r="F396" i="1" s="1"/>
  <c r="F397" i="1" s="1"/>
  <c r="F457" i="1"/>
  <c r="F458" i="1" s="1"/>
  <c r="F459" i="1" s="1"/>
</calcChain>
</file>

<file path=xl/sharedStrings.xml><?xml version="1.0" encoding="utf-8"?>
<sst xmlns="http://schemas.openxmlformats.org/spreadsheetml/2006/main" count="890" uniqueCount="308">
  <si>
    <t>PIRKIMO SĄLYGŲ PRIEDAS "PASIŪLYMO FORMA"</t>
  </si>
  <si>
    <t>ODONTOLOGINĖS, LABORATORINĖS MEDŽIAGOS IR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</si>
  <si>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</si>
  <si>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</si>
  <si>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</si>
  <si>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</si>
  <si>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</si>
  <si>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</si>
  <si>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</si>
  <si>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</si>
  <si>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</si>
  <si>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</si>
  <si>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</si>
  <si>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</si>
  <si>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</si>
  <si>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</si>
  <si>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</si>
  <si>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</si>
  <si>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</si>
  <si>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</si>
  <si>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</si>
  <si>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</si>
  <si>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</si>
  <si>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</si>
  <si>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</si>
  <si>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</si>
  <si>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</si>
  <si>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METILENO MĖLIS</t>
  </si>
  <si>
    <t>Tiekėjo pasiūlymas:</t>
  </si>
  <si>
    <t>Nr.</t>
  </si>
  <si>
    <t>Pavadinimas</t>
  </si>
  <si>
    <t>Kiekis</t>
  </si>
  <si>
    <t>Mato vienetas</t>
  </si>
  <si>
    <t>Kaina be PVM, Eur</t>
  </si>
  <si>
    <t>Suma be PVM, Eur</t>
  </si>
  <si>
    <t>Prekinis pavadinimas, modelis, kodas</t>
  </si>
  <si>
    <t>Gamintojas, gamintojo šalis</t>
  </si>
  <si>
    <t>Pakuotės dydis (prekių skaičius pakuotėje)</t>
  </si>
  <si>
    <t>1.</t>
  </si>
  <si>
    <t>Metileno mėlis</t>
  </si>
  <si>
    <t>1.1.</t>
  </si>
  <si>
    <t>ml</t>
  </si>
  <si>
    <t>Suma be PVM</t>
  </si>
  <si>
    <t>Taikomas PVM dydis (%)</t>
  </si>
  <si>
    <t>PVM suma</t>
  </si>
  <si>
    <t>Suma su PVM</t>
  </si>
  <si>
    <t>2. DALIS</t>
  </si>
  <si>
    <t>GREITO DAŽYMO DAŽŲ RINKINYS LEUKOGRAMOMS</t>
  </si>
  <si>
    <t>2.</t>
  </si>
  <si>
    <t>Greito dažymo dažų rinkinys leukogramoms</t>
  </si>
  <si>
    <t>2.1.</t>
  </si>
  <si>
    <t xml:space="preserve">Greito dažymo dažų rinkinys leukogramoms </t>
  </si>
  <si>
    <t>3. DALIS</t>
  </si>
  <si>
    <t>GRAM DIFERENCINIAI DAŽAI</t>
  </si>
  <si>
    <t>3.</t>
  </si>
  <si>
    <t>Gram diferenciniai dažai</t>
  </si>
  <si>
    <t>3.1.</t>
  </si>
  <si>
    <t>4. DALIS</t>
  </si>
  <si>
    <t>TESTAI KRAUJO GRUPIŲ NUSTATYMUI</t>
  </si>
  <si>
    <t>4.</t>
  </si>
  <si>
    <t>Testai kraujo grupių nustatymui</t>
  </si>
  <si>
    <t>4.1.</t>
  </si>
  <si>
    <t>Testas kraujo grupių ir Rh faktoriaus nustatymui, greitasis</t>
  </si>
  <si>
    <t>vnt.</t>
  </si>
  <si>
    <t>4.2.</t>
  </si>
  <si>
    <t>Testas kraujo grupių ir Rh faktoriaus nustatymui, rinkinys</t>
  </si>
  <si>
    <t>įp.</t>
  </si>
  <si>
    <t>5. DALIS</t>
  </si>
  <si>
    <t>UŽPILDAI</t>
  </si>
  <si>
    <t>5.</t>
  </si>
  <si>
    <t>Užpildai</t>
  </si>
  <si>
    <t>5.1.</t>
  </si>
  <si>
    <t>Kompozitas, šviesoje kietėjantis, estetinėms restauracijoms</t>
  </si>
  <si>
    <t>švirkšt.</t>
  </si>
  <si>
    <t>5.2.</t>
  </si>
  <si>
    <t>Nanokompozitas, šviesoje kietėjantis, takus</t>
  </si>
  <si>
    <t>5.3.</t>
  </si>
  <si>
    <t>Nanokompozitas, šviesoje kietėjantis, storo sluoksnio</t>
  </si>
  <si>
    <t>5.4.</t>
  </si>
  <si>
    <t>Užpildas kompozicinis, šviesoje kietėjantis, storo sluoksnio, takus</t>
  </si>
  <si>
    <t>6. DALIS</t>
  </si>
  <si>
    <t>KOMPOZITAS, BIOLOGIŠKAI AKTYVUS, RESTAURACINIS</t>
  </si>
  <si>
    <t>6.</t>
  </si>
  <si>
    <t>Kompozitas, biologiškai aktyvus, restauracinis</t>
  </si>
  <si>
    <t>6.1.</t>
  </si>
  <si>
    <t>7. DALIS</t>
  </si>
  <si>
    <t>CHEMINIO KIETĖJIMO STIKLOJONOMERINIS UŽPILDAS</t>
  </si>
  <si>
    <t>7.</t>
  </si>
  <si>
    <t>Cheminio kietėjimo stiklojonomerinis užpildas</t>
  </si>
  <si>
    <t>7.1.</t>
  </si>
  <si>
    <t>8. DALIS</t>
  </si>
  <si>
    <t>POLIRAVIMO PASTOS</t>
  </si>
  <si>
    <t>8.</t>
  </si>
  <si>
    <t>Poliravimo pastos</t>
  </si>
  <si>
    <t>8.1.</t>
  </si>
  <si>
    <t>Plomboms poliruoti, grubi</t>
  </si>
  <si>
    <t>g</t>
  </si>
  <si>
    <t>8.2.</t>
  </si>
  <si>
    <t>Plomboms poliruoti, švelni</t>
  </si>
  <si>
    <t>8.3.</t>
  </si>
  <si>
    <t>Apnašoms šalinti ir dantų paviršiui poliruoti</t>
  </si>
  <si>
    <t>8.4.</t>
  </si>
  <si>
    <t>Dantų jautrumą mažinanti priemonė</t>
  </si>
  <si>
    <t>9. DALIS</t>
  </si>
  <si>
    <t>STIKLO PLUOŠTO KAIŠČIAI</t>
  </si>
  <si>
    <t>9.</t>
  </si>
  <si>
    <t>Stiklo pluošto kaiščiai</t>
  </si>
  <si>
    <t>9.1.</t>
  </si>
  <si>
    <t>10. DALIS</t>
  </si>
  <si>
    <t>SKYSTIS DANTŲ ERTMIŲ RIEBALAMS ŠALINTI IR SAUSINTI</t>
  </si>
  <si>
    <t>10.</t>
  </si>
  <si>
    <t>Skystis dantų ertmių riebalams šalinti ir sausinti</t>
  </si>
  <si>
    <t>10.1.</t>
  </si>
  <si>
    <t>11. DALIS</t>
  </si>
  <si>
    <t>PAMUŠALAS KALCIO HIDROKSIDO</t>
  </si>
  <si>
    <t>11.</t>
  </si>
  <si>
    <t>Pamušalas kalcio hidroksido</t>
  </si>
  <si>
    <t>11.1.</t>
  </si>
  <si>
    <t>12. DALIS</t>
  </si>
  <si>
    <t>KOMPOZITAS, DENTINO ATSTATYMUI</t>
  </si>
  <si>
    <t>12.</t>
  </si>
  <si>
    <t>Kompozitas, dentino atstatymui</t>
  </si>
  <si>
    <t>12.1.</t>
  </si>
  <si>
    <t>13. DALIS</t>
  </si>
  <si>
    <t>CEMENTAS, DERVINIS, SAVAIMINIO SUKIBIMO</t>
  </si>
  <si>
    <t>13.</t>
  </si>
  <si>
    <t>Cementas, dervinis, savaiminio sukibimo</t>
  </si>
  <si>
    <t>13.1.</t>
  </si>
  <si>
    <t>14. DALIS</t>
  </si>
  <si>
    <t>MINERALŲ TRIOKSIDŲ AGREGATAS DANTIES PERFORACIJAI</t>
  </si>
  <si>
    <t>14.</t>
  </si>
  <si>
    <t>Mineralų trioksidų agregatas danties perforacijai</t>
  </si>
  <si>
    <t>14.1.</t>
  </si>
  <si>
    <t>15. DALIS</t>
  </si>
  <si>
    <t>VAISTAS ALVEOLITUI GYDYTI</t>
  </si>
  <si>
    <t>15.</t>
  </si>
  <si>
    <t>Vaistas alveolitui gydyti</t>
  </si>
  <si>
    <t>15.1.</t>
  </si>
  <si>
    <t>16. DALIS</t>
  </si>
  <si>
    <t>KAMFENOLIS</t>
  </si>
  <si>
    <t>16.</t>
  </si>
  <si>
    <t>Kamfenolis</t>
  </si>
  <si>
    <t>16.1.</t>
  </si>
  <si>
    <t>17. DALIS</t>
  </si>
  <si>
    <t>EUGENOLIS</t>
  </si>
  <si>
    <t>17.</t>
  </si>
  <si>
    <t>Eugenolis</t>
  </si>
  <si>
    <t>17.1.</t>
  </si>
  <si>
    <t>18. DALIS</t>
  </si>
  <si>
    <t>EUKALIPTOLIS</t>
  </si>
  <si>
    <t>18.</t>
  </si>
  <si>
    <t>Eukaliptolis</t>
  </si>
  <si>
    <t>18.1.</t>
  </si>
  <si>
    <t>19. DALIS</t>
  </si>
  <si>
    <t>SKYSTIS HEMOSTATINIS</t>
  </si>
  <si>
    <t>19.</t>
  </si>
  <si>
    <t>Skystis hemostatinis</t>
  </si>
  <si>
    <t>19.1.</t>
  </si>
  <si>
    <t>20. DALIS</t>
  </si>
  <si>
    <t>SKYSTIS BURNOS SKALAVIMUI</t>
  </si>
  <si>
    <t>20.</t>
  </si>
  <si>
    <t>Skystis burnos skalavimui</t>
  </si>
  <si>
    <t>20.1.</t>
  </si>
  <si>
    <t>21. DALIS</t>
  </si>
  <si>
    <t>HEMOSTATINĖS PRIEMONĖS</t>
  </si>
  <si>
    <t>21.</t>
  </si>
  <si>
    <t>Hemostatinės priemonės</t>
  </si>
  <si>
    <t>21.1.</t>
  </si>
  <si>
    <t xml:space="preserve">Retrakcinis siūlas, neimpregnuotas </t>
  </si>
  <si>
    <t>21.2.</t>
  </si>
  <si>
    <t>Retrakcinis siūlas, impregnuotas</t>
  </si>
  <si>
    <t>22. DALIS</t>
  </si>
  <si>
    <t>JUOSTELĖS LAIDŽIOS ŠVIESAI</t>
  </si>
  <si>
    <t>22.</t>
  </si>
  <si>
    <t>Juostelės laidžios šviesai</t>
  </si>
  <si>
    <t>22.1.</t>
  </si>
  <si>
    <t>Juostelė laidi šviesai, tiesi, 10 mm</t>
  </si>
  <si>
    <t>22.2.</t>
  </si>
  <si>
    <t>Juostelė laidi šviesai, tiesi, 8 mm</t>
  </si>
  <si>
    <t>23. DALIS</t>
  </si>
  <si>
    <t>JUOSTELĖ POLIRAVIMO</t>
  </si>
  <si>
    <t>23.</t>
  </si>
  <si>
    <t>Juostelė poliravimo</t>
  </si>
  <si>
    <t>23.1.</t>
  </si>
  <si>
    <t>24. DALIS</t>
  </si>
  <si>
    <t>JUOSTELĖ TARPDANČIAMS PERFORUOTA</t>
  </si>
  <si>
    <t>24.</t>
  </si>
  <si>
    <t>Juostelė tarpdančiams perforuota</t>
  </si>
  <si>
    <t>24.1.</t>
  </si>
  <si>
    <t>25. DALIS</t>
  </si>
  <si>
    <t>LAIKIKLIS, ODONTOLOGINIŲ SERVETĖLIŲ</t>
  </si>
  <si>
    <t>25.</t>
  </si>
  <si>
    <t>Laikiklis, odontologinių servetėlių</t>
  </si>
  <si>
    <t>25.1.</t>
  </si>
  <si>
    <t>26. DALIS</t>
  </si>
  <si>
    <t>SKALERIO ANTGALIUKAI, SIRONA</t>
  </si>
  <si>
    <t>26.</t>
  </si>
  <si>
    <t>Skalerio antgaliukai, Sirona</t>
  </si>
  <si>
    <t>26.1.</t>
  </si>
  <si>
    <t>27. DALIS</t>
  </si>
  <si>
    <t>SKALERIO ANTGALIUKAI, ANTHOS</t>
  </si>
  <si>
    <t>27.</t>
  </si>
  <si>
    <t>Skalerio antgaliukai, Anthos</t>
  </si>
  <si>
    <t>27.1.</t>
  </si>
  <si>
    <t>28. DALIS</t>
  </si>
  <si>
    <t>SKYDELIS, APSAUGINIS, ODONTOLOGUI</t>
  </si>
  <si>
    <t>28.</t>
  </si>
  <si>
    <t>Skydelis, apsauginis, odontologui</t>
  </si>
  <si>
    <t>28.1.</t>
  </si>
  <si>
    <t>29. DALIS</t>
  </si>
  <si>
    <t>PLĖTIKLIS, BURNOS</t>
  </si>
  <si>
    <t>29.</t>
  </si>
  <si>
    <t>Plėtiklis, burnos</t>
  </si>
  <si>
    <t>29.1.</t>
  </si>
  <si>
    <t>30. DALIS</t>
  </si>
  <si>
    <t>AKINIAI APSAUGINIAI, HELIO LEMPAI</t>
  </si>
  <si>
    <t>30.</t>
  </si>
  <si>
    <t>Akiniai apsauginiai, Helio lempai</t>
  </si>
  <si>
    <t>30.1.</t>
  </si>
  <si>
    <t>31. DALIS</t>
  </si>
  <si>
    <t>ODONTOLOGINIO VEIDRODĖLIO GALVUTĖ</t>
  </si>
  <si>
    <t>31.</t>
  </si>
  <si>
    <t>Odontologinio veidrodėlio galvutė</t>
  </si>
  <si>
    <t>31.1.</t>
  </si>
  <si>
    <t>32. DALIS</t>
  </si>
  <si>
    <t>POPIERIUS ELEKTROKARDIOGRAMOMS</t>
  </si>
  <si>
    <t>32.</t>
  </si>
  <si>
    <t>Popierius elektrokardiogramoms</t>
  </si>
  <si>
    <t>32.1.</t>
  </si>
  <si>
    <t>popierius elektrokardiografui AT-102 Plus</t>
  </si>
  <si>
    <t>32.2.</t>
  </si>
  <si>
    <t>popierius elektrokardiografui AT-10 Plus</t>
  </si>
  <si>
    <t>33. DALIS</t>
  </si>
  <si>
    <t>POPIERIUS ECHOSKOPUI</t>
  </si>
  <si>
    <t>33.</t>
  </si>
  <si>
    <t>Popierius echoskopui</t>
  </si>
  <si>
    <t>33.1.</t>
  </si>
  <si>
    <t>rul.</t>
  </si>
  <si>
    <t>34. DALIS</t>
  </si>
  <si>
    <t>POPIERIUS DEFIBRILIATORIUI</t>
  </si>
  <si>
    <t>34.</t>
  </si>
  <si>
    <t>Popierius defibriliatoriui</t>
  </si>
  <si>
    <t>34.1.</t>
  </si>
  <si>
    <t>100 mm x 23 m</t>
  </si>
  <si>
    <t>34.2.</t>
  </si>
  <si>
    <t>50 mm x 30 m</t>
  </si>
  <si>
    <t>35. DALIS</t>
  </si>
  <si>
    <t>MAIŠELIS RADIOVIZIOGRAFUI</t>
  </si>
  <si>
    <t>35.</t>
  </si>
  <si>
    <t>Maišelis radioviziografui</t>
  </si>
  <si>
    <t>35.1.</t>
  </si>
  <si>
    <t>36. DALIS</t>
  </si>
  <si>
    <t>POLYRAS</t>
  </si>
  <si>
    <t>36.</t>
  </si>
  <si>
    <t>Polyras</t>
  </si>
  <si>
    <t>36.1.</t>
  </si>
  <si>
    <t>Diskas</t>
  </si>
  <si>
    <t>36.2.</t>
  </si>
  <si>
    <t>Liepsnelė</t>
  </si>
  <si>
    <t>36.3.</t>
  </si>
  <si>
    <t>Taurelė</t>
  </si>
  <si>
    <t>36.4.</t>
  </si>
  <si>
    <t>Laikiklis polyrui</t>
  </si>
  <si>
    <t>37. DALIS</t>
  </si>
  <si>
    <t>POLYRAS, LIEPSNELĖ MAŽA SU LAIKIKLIU</t>
  </si>
  <si>
    <t>37.</t>
  </si>
  <si>
    <t>Polyras, liepsnelė maža su laikikliu</t>
  </si>
  <si>
    <t>37.1.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</si>
  <si>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</si>
  <si>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</si>
  <si>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</si>
  <si>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</si>
  <si>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</si>
  <si>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</si>
  <si>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</si>
  <si>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</si>
  <si>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</si>
  <si>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</si>
  <si>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</si>
  <si>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</si>
  <si>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</si>
  <si>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</si>
  <si>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</si>
  <si>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</si>
  <si>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</si>
  <si>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</si>
  <si>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</si>
  <si>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</si>
  <si>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</si>
  <si>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</si>
  <si>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</si>
  <si>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</si>
  <si>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2411 2023-07-27 17:01:23</t>
  </si>
  <si>
    <t>Pirkimo sąlygų 1 priedas</t>
  </si>
  <si>
    <t>2023 09 07</t>
  </si>
  <si>
    <t>Kaunas</t>
  </si>
  <si>
    <t>UAB Taiklu</t>
  </si>
  <si>
    <t>LT100010626312</t>
  </si>
  <si>
    <t>Ukrainiečių 4, LT 45234, Kaunas</t>
  </si>
  <si>
    <t>Darius Baltulionis</t>
  </si>
  <si>
    <t>37067419832, darius@taiklu.lt</t>
  </si>
  <si>
    <t>Tomas Juodviršis, komercijos direktorius</t>
  </si>
  <si>
    <t>Darius Baltulionis, 37067419832, darius@taiklu.lt</t>
  </si>
  <si>
    <t>ELDON BIOLOGICALS A/S, Danija</t>
  </si>
  <si>
    <t>25vnt.</t>
  </si>
  <si>
    <t>1vnt.</t>
  </si>
  <si>
    <t xml:space="preserve">ELDON MILITARY KIT MKS 2521-25; Emergency and field hospitals; Product number: 610-11; NATO NUMBER: 6550-22-627-4403              </t>
  </si>
  <si>
    <t xml:space="preserve">ELDON blood typing kit 2511 ONE MAN KIT; Product number: 500-08 ONE MAN KIT;                      
NATO NUMBER: 6550-22-627-4454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</si>
</sst>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protection locked="0"/>
    </xf>
    <xf numFmtId="0" fontId="4" fillId="0" borderId="23" xfId="0" applyFont="1" applyFill="1" applyBorder="1"/>
    <xf numFmtId="0" fontId="4" fillId="0" borderId="23" xfId="0" applyFont="1" applyFill="1" applyBorder="1" applyAlignment="1">
      <alignment horizontal="center"/>
    </xf>
    <xf numFmtId="0" fontId="4" fillId="0" borderId="23" xfId="0" applyFont="1" applyFill="1" applyBorder="1" applyAlignment="1">
      <alignment wrapText="1"/>
    </xf>
    <xf numFmtId="0" fontId="5" fillId="0" borderId="23" xfId="0" applyFont="1" applyFill="1" applyBorder="1" applyAlignment="1">
      <alignment horizontal="center"/>
    </xf>
    <xf numFmtId="0" fontId="5" fillId="0" borderId="23" xfId="0" applyFont="1" applyFill="1" applyBorder="1" applyAlignment="1">
      <alignment wrapText="1"/>
    </xf>
    <xf numFmtId="0" fontId="5" fillId="0" borderId="23" xfId="0" applyFont="1" applyFill="1" applyBorder="1"/>
    <xf numFmtId="0" fontId="5" fillId="0" borderId="23" xfId="0" applyFont="1" applyFill="1" applyBorder="1" applyAlignment="1" applyProtection="1">
      <alignment wrapText="1"/>
      <protection locked="0"/>
    </xf>
    <xf numFmtId="0" fontId="5" fillId="0" borderId="23" xfId="0" applyFont="1" applyFill="1" applyBorder="1" applyAlignment="1" applyProtection="1">
      <alignment horizontal="center"/>
      <protection locked="0"/>
    </xf>
    <xf numFmtId="0" fontId="5" fillId="0" borderId="1" xfId="0" applyFont="1" applyFill="1" applyBorder="1" applyAlignment="1">
      <alignment vertical="center" wrapText="1"/>
    </xf>
    <xf numFmtId="0" fontId="6" fillId="0" borderId="15" xfId="0" applyFont="1" applyFill="1" applyBorder="1"/>
    <xf numFmtId="0" fontId="5" fillId="0" borderId="1" xfId="0" applyFont="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49" fontId="7" fillId="0" borderId="2" xfId="0" applyNumberFormat="1" applyFont="1" applyFill="1" applyBorder="1" applyAlignment="1">
      <alignment horizontal="left" vertical="center"/>
    </xf>
    <xf numFmtId="0" fontId="6" fillId="0" borderId="22" xfId="0" applyFont="1" applyFill="1" applyBorder="1"/>
    <xf numFmtId="49" fontId="7" fillId="0" borderId="2" xfId="0" applyNumberFormat="1" applyFont="1" applyFill="1" applyBorder="1" applyAlignment="1">
      <alignment horizontal="left" vertical="center" wrapText="1"/>
    </xf>
    <xf numFmtId="0" fontId="5" fillId="0" borderId="0" xfId="0" applyFont="1" applyFill="1"/>
    <xf numFmtId="0" fontId="5" fillId="0" borderId="0" xfId="0" applyFont="1" applyFill="1" applyAlignment="1">
      <alignment vertical="center" wrapText="1"/>
    </xf>
    <xf numFmtId="0" fontId="5" fillId="0" borderId="23" xfId="0" applyFont="1" applyFill="1" applyBorder="1" applyAlignment="1">
      <alignment vertical="center" wrapText="1"/>
    </xf>
    <xf numFmtId="0" fontId="6" fillId="0" borderId="23"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0" fontId="4" fillId="0"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0"/>
  <sheetViews>
    <sheetView tabSelected="1" topLeftCell="A10" workbookViewId="0">
      <selection activeCell="G18" sqref="G18"/>
    </sheetView>
  </sheetViews>
  <sheetFormatPr defaultColWidth="10.875" defaultRowHeight="15" x14ac:dyDescent="0.25"/>
  <cols>
    <col min="1" max="1" width="9.125" style="12" customWidth="1"/>
    <col min="2" max="2" width="52" style="12" customWidth="1"/>
    <col min="3" max="3" width="14.25" style="13" customWidth="1"/>
    <col min="4" max="4" width="12.75" style="13" customWidth="1"/>
    <col min="5" max="5" width="14.625" style="14" customWidth="1"/>
    <col min="6" max="6" width="19.25" style="12" customWidth="1"/>
    <col min="7" max="7" width="23.875" style="14" customWidth="1"/>
    <col min="8" max="8" width="19.25" style="14" customWidth="1"/>
    <col min="9" max="9" width="14.625" style="14" customWidth="1"/>
    <col min="10" max="15" width="25" style="12" customWidth="1"/>
    <col min="16" max="16" width="10.875" style="12" customWidth="1"/>
    <col min="17" max="16384" width="10.875" style="12"/>
  </cols>
  <sheetData>
    <row r="1" spans="1:6" x14ac:dyDescent="0.25">
      <c r="F1" s="12" t="s">
        <v>293</v>
      </c>
    </row>
    <row r="2" spans="1:6" x14ac:dyDescent="0.25">
      <c r="A2" s="15" t="s">
        <v>0</v>
      </c>
      <c r="B2" s="15"/>
    </row>
    <row r="3" spans="1:6" x14ac:dyDescent="0.25">
      <c r="B3" s="16"/>
    </row>
    <row r="4" spans="1:6" x14ac:dyDescent="0.25">
      <c r="A4" s="15" t="s">
        <v>1</v>
      </c>
      <c r="B4" s="15"/>
    </row>
    <row r="5" spans="1:6" x14ac:dyDescent="0.25">
      <c r="A5" s="15"/>
      <c r="B5" s="15"/>
    </row>
    <row r="6" spans="1:6" x14ac:dyDescent="0.25">
      <c r="A6" s="12" t="s">
        <v>2</v>
      </c>
      <c r="B6" s="15" t="s">
        <v>3</v>
      </c>
    </row>
    <row r="7" spans="1:6" x14ac:dyDescent="0.25">
      <c r="B7" s="15"/>
    </row>
    <row r="8" spans="1:6" x14ac:dyDescent="0.25">
      <c r="A8" s="17" t="s">
        <v>4</v>
      </c>
      <c r="B8" s="18" t="s">
        <v>294</v>
      </c>
    </row>
    <row r="9" spans="1:6" x14ac:dyDescent="0.25">
      <c r="A9" s="17" t="s">
        <v>5</v>
      </c>
      <c r="B9" s="18"/>
    </row>
    <row r="10" spans="1:6" x14ac:dyDescent="0.25">
      <c r="A10" s="17" t="s">
        <v>6</v>
      </c>
      <c r="B10" s="18" t="s">
        <v>295</v>
      </c>
    </row>
    <row r="12" spans="1:6" ht="15.75" x14ac:dyDescent="0.25">
      <c r="A12" s="30" t="s">
        <v>7</v>
      </c>
      <c r="B12" s="31"/>
      <c r="C12" s="32" t="s">
        <v>296</v>
      </c>
      <c r="D12" s="33"/>
      <c r="E12" s="33"/>
      <c r="F12" s="34"/>
    </row>
    <row r="13" spans="1:6" ht="15.95" customHeight="1" x14ac:dyDescent="0.25">
      <c r="A13" s="35" t="s">
        <v>8</v>
      </c>
      <c r="B13" s="36"/>
      <c r="C13" s="32">
        <v>304437662</v>
      </c>
      <c r="D13" s="33"/>
      <c r="E13" s="33"/>
      <c r="F13" s="34"/>
    </row>
    <row r="14" spans="1:6" ht="15.95" customHeight="1" x14ac:dyDescent="0.25">
      <c r="A14" s="35" t="s">
        <v>9</v>
      </c>
      <c r="B14" s="36"/>
      <c r="C14" s="32" t="s">
        <v>298</v>
      </c>
      <c r="D14" s="33"/>
      <c r="E14" s="33"/>
      <c r="F14" s="34"/>
    </row>
    <row r="15" spans="1:6" ht="15.95" customHeight="1" x14ac:dyDescent="0.25">
      <c r="A15" s="30" t="s">
        <v>10</v>
      </c>
      <c r="B15" s="31"/>
      <c r="C15" s="32" t="s">
        <v>297</v>
      </c>
      <c r="D15" s="33"/>
      <c r="E15" s="33"/>
      <c r="F15" s="34"/>
    </row>
    <row r="16" spans="1:6" ht="63" customHeight="1" x14ac:dyDescent="0.25">
      <c r="A16" s="37" t="s">
        <v>11</v>
      </c>
      <c r="B16" s="36"/>
      <c r="C16" s="32"/>
      <c r="D16" s="33"/>
      <c r="E16" s="33"/>
      <c r="F16" s="34"/>
    </row>
    <row r="17" spans="1:7" ht="15.95" customHeight="1" x14ac:dyDescent="0.25">
      <c r="A17" s="30" t="s">
        <v>12</v>
      </c>
      <c r="B17" s="31"/>
      <c r="C17" s="32" t="s">
        <v>299</v>
      </c>
      <c r="D17" s="33"/>
      <c r="E17" s="33"/>
      <c r="F17" s="34"/>
    </row>
    <row r="18" spans="1:7" ht="15.95" customHeight="1" x14ac:dyDescent="0.25">
      <c r="A18" s="30" t="s">
        <v>13</v>
      </c>
      <c r="B18" s="31"/>
      <c r="C18" s="32" t="s">
        <v>300</v>
      </c>
      <c r="D18" s="33"/>
      <c r="E18" s="33"/>
      <c r="F18" s="34"/>
    </row>
    <row r="19" spans="1:7" ht="48" customHeight="1" x14ac:dyDescent="0.25">
      <c r="A19" s="30" t="s">
        <v>14</v>
      </c>
      <c r="B19" s="31"/>
      <c r="C19" s="32" t="s">
        <v>301</v>
      </c>
      <c r="D19" s="33"/>
      <c r="E19" s="33"/>
      <c r="F19" s="34"/>
    </row>
    <row r="20" spans="1:7" ht="54.95" customHeight="1" x14ac:dyDescent="0.25">
      <c r="A20" s="30" t="s">
        <v>15</v>
      </c>
      <c r="B20" s="31"/>
      <c r="C20" s="32" t="s">
        <v>302</v>
      </c>
      <c r="D20" s="33"/>
      <c r="E20" s="33"/>
      <c r="F20" s="34"/>
    </row>
    <row r="21" spans="1:7" ht="71.099999999999994" customHeight="1" x14ac:dyDescent="0.25">
      <c r="A21" s="40" t="s">
        <v>16</v>
      </c>
      <c r="B21" s="41"/>
      <c r="C21" s="42"/>
      <c r="D21" s="43"/>
      <c r="E21" s="43"/>
      <c r="F21" s="43"/>
      <c r="G21" s="14"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44"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39" t="s">
        <v>22</v>
      </c>
      <c r="B28" s="38"/>
      <c r="C28" s="38"/>
      <c r="D28" s="38"/>
      <c r="E28" s="38"/>
      <c r="F28" s="38"/>
    </row>
    <row r="29" spans="1:7" x14ac:dyDescent="0.25">
      <c r="A29" s="38" t="s">
        <v>23</v>
      </c>
      <c r="B29" s="38"/>
      <c r="C29" s="38"/>
      <c r="D29" s="38"/>
      <c r="E29" s="38"/>
      <c r="F29" s="38"/>
    </row>
    <row r="30" spans="1:7" x14ac:dyDescent="0.25">
      <c r="A30" s="12" t="s">
        <v>24</v>
      </c>
      <c r="D30" s="21"/>
    </row>
    <row r="31" spans="1:7" x14ac:dyDescent="0.25">
      <c r="A31" s="12" t="s">
        <v>25</v>
      </c>
    </row>
    <row r="32" spans="1:7" hidden="1" x14ac:dyDescent="0.25">
      <c r="A32" s="15" t="s">
        <v>26</v>
      </c>
      <c r="B32" s="15" t="s">
        <v>27</v>
      </c>
    </row>
    <row r="33" spans="1:9" hidden="1" x14ac:dyDescent="0.25"/>
    <row r="34" spans="1:9" hidden="1" x14ac:dyDescent="0.25">
      <c r="A34" s="15" t="s">
        <v>28</v>
      </c>
    </row>
    <row r="35" spans="1:9" ht="43.5" hidden="1" x14ac:dyDescent="0.25">
      <c r="A35" s="22" t="s">
        <v>29</v>
      </c>
      <c r="B35" s="22" t="s">
        <v>30</v>
      </c>
      <c r="C35" s="23" t="s">
        <v>31</v>
      </c>
      <c r="D35" s="23" t="s">
        <v>32</v>
      </c>
      <c r="E35" s="24" t="s">
        <v>33</v>
      </c>
      <c r="F35" s="22" t="s">
        <v>34</v>
      </c>
      <c r="G35" s="24" t="s">
        <v>35</v>
      </c>
      <c r="H35" s="24" t="s">
        <v>36</v>
      </c>
      <c r="I35" s="24" t="s">
        <v>37</v>
      </c>
    </row>
    <row r="36" spans="1:9" hidden="1" x14ac:dyDescent="0.25">
      <c r="A36" s="22" t="s">
        <v>38</v>
      </c>
      <c r="B36" s="22" t="s">
        <v>39</v>
      </c>
      <c r="C36" s="25"/>
      <c r="D36" s="25"/>
      <c r="E36" s="26"/>
      <c r="F36" s="27"/>
      <c r="G36" s="26"/>
      <c r="H36" s="26"/>
      <c r="I36" s="26"/>
    </row>
    <row r="37" spans="1:9" hidden="1" x14ac:dyDescent="0.25">
      <c r="A37" s="27" t="s">
        <v>40</v>
      </c>
      <c r="B37" s="27" t="s">
        <v>39</v>
      </c>
      <c r="C37" s="25">
        <v>4500</v>
      </c>
      <c r="D37" s="25" t="s">
        <v>41</v>
      </c>
      <c r="E37" s="28"/>
      <c r="F37" s="27" t="str">
        <f>IF(ISBLANK(E37),"", PRODUCT(C37,E37))</f>
        <v/>
      </c>
      <c r="G37" s="28"/>
      <c r="H37" s="28"/>
      <c r="I37" s="28"/>
    </row>
    <row r="38" spans="1:9" ht="30" hidden="1" x14ac:dyDescent="0.25">
      <c r="E38" s="24" t="s">
        <v>42</v>
      </c>
      <c r="F38" s="22" t="str">
        <f>IF(F37="","",ROUND(SUM(F37:F37),2))</f>
        <v/>
      </c>
      <c r="G38" s="14" t="str">
        <f>IF(F37="","Neužpildytos visos objektų kainos","")</f>
        <v>Neužpildytos visos objektų kainos</v>
      </c>
    </row>
    <row r="39" spans="1:9" hidden="1" x14ac:dyDescent="0.25">
      <c r="C39" s="23" t="s">
        <v>43</v>
      </c>
      <c r="D39" s="29"/>
      <c r="E39" s="24" t="s">
        <v>44</v>
      </c>
      <c r="F39" s="22" t="str">
        <f>IF(OR(F38="",D39=""),"", ROUND(PRODUCT(D39,F38)/100,2))</f>
        <v/>
      </c>
      <c r="G39" s="14" t="str">
        <f>IF(D39="", "Nurodykite taikomą PVM dydį", "")</f>
        <v>Nurodykite taikomą PVM dydį</v>
      </c>
    </row>
    <row r="40" spans="1:9" hidden="1" x14ac:dyDescent="0.25">
      <c r="E40" s="24" t="s">
        <v>45</v>
      </c>
      <c r="F40" s="22">
        <f>IF(ISBLANK(F39), "", ROUND(SUM(F38:F39),2))</f>
        <v>0</v>
      </c>
    </row>
    <row r="41" spans="1:9" hidden="1" x14ac:dyDescent="0.25"/>
    <row r="42" spans="1:9" hidden="1" x14ac:dyDescent="0.25"/>
    <row r="43" spans="1:9" hidden="1" x14ac:dyDescent="0.25"/>
    <row r="44" spans="1:9" hidden="1" x14ac:dyDescent="0.25">
      <c r="A44" s="15" t="s">
        <v>46</v>
      </c>
      <c r="B44" s="15" t="s">
        <v>47</v>
      </c>
    </row>
    <row r="45" spans="1:9" hidden="1" x14ac:dyDescent="0.25"/>
    <row r="46" spans="1:9" hidden="1" x14ac:dyDescent="0.25">
      <c r="A46" s="15" t="s">
        <v>28</v>
      </c>
    </row>
    <row r="47" spans="1:9" ht="43.5" hidden="1" x14ac:dyDescent="0.25">
      <c r="A47" s="22" t="s">
        <v>29</v>
      </c>
      <c r="B47" s="22" t="s">
        <v>30</v>
      </c>
      <c r="C47" s="23" t="s">
        <v>31</v>
      </c>
      <c r="D47" s="23" t="s">
        <v>32</v>
      </c>
      <c r="E47" s="24" t="s">
        <v>33</v>
      </c>
      <c r="F47" s="22" t="s">
        <v>34</v>
      </c>
      <c r="G47" s="24" t="s">
        <v>35</v>
      </c>
      <c r="H47" s="24" t="s">
        <v>36</v>
      </c>
      <c r="I47" s="24" t="s">
        <v>37</v>
      </c>
    </row>
    <row r="48" spans="1:9" hidden="1" x14ac:dyDescent="0.25">
      <c r="A48" s="22" t="s">
        <v>48</v>
      </c>
      <c r="B48" s="22" t="s">
        <v>49</v>
      </c>
      <c r="C48" s="25"/>
      <c r="D48" s="25"/>
      <c r="E48" s="26"/>
      <c r="F48" s="27"/>
      <c r="G48" s="26"/>
      <c r="H48" s="26"/>
      <c r="I48" s="26"/>
    </row>
    <row r="49" spans="1:9" hidden="1" x14ac:dyDescent="0.25">
      <c r="A49" s="27" t="s">
        <v>50</v>
      </c>
      <c r="B49" s="27" t="s">
        <v>51</v>
      </c>
      <c r="C49" s="25">
        <v>3000</v>
      </c>
      <c r="D49" s="25" t="s">
        <v>41</v>
      </c>
      <c r="E49" s="28"/>
      <c r="F49" s="27" t="str">
        <f>IF(ISBLANK(E49),"", PRODUCT(C49,E49))</f>
        <v/>
      </c>
      <c r="G49" s="28"/>
      <c r="H49" s="28"/>
      <c r="I49" s="28"/>
    </row>
    <row r="50" spans="1:9" ht="30" hidden="1" x14ac:dyDescent="0.25">
      <c r="E50" s="24" t="s">
        <v>42</v>
      </c>
      <c r="F50" s="22" t="str">
        <f>IF(F49="","",ROUND(SUM(F49:F49),2))</f>
        <v/>
      </c>
      <c r="G50" s="14" t="str">
        <f>IF(F49="","Neužpildytos visos objektų kainos","")</f>
        <v>Neužpildytos visos objektų kainos</v>
      </c>
    </row>
    <row r="51" spans="1:9" hidden="1" x14ac:dyDescent="0.25">
      <c r="C51" s="23" t="s">
        <v>43</v>
      </c>
      <c r="D51" s="29"/>
      <c r="E51" s="24" t="s">
        <v>44</v>
      </c>
      <c r="F51" s="22" t="str">
        <f>IF(OR(F50="",D51=""),"", ROUND(PRODUCT(D51,F50)/100,2))</f>
        <v/>
      </c>
      <c r="G51" s="14" t="str">
        <f>IF(D51="", "Nurodykite taikomą PVM dydį", "")</f>
        <v>Nurodykite taikomą PVM dydį</v>
      </c>
    </row>
    <row r="52" spans="1:9" hidden="1" x14ac:dyDescent="0.25">
      <c r="E52" s="24" t="s">
        <v>45</v>
      </c>
      <c r="F52" s="22">
        <f>IF(ISBLANK(F51), "", ROUND(SUM(F50:F51),2))</f>
        <v>0</v>
      </c>
    </row>
    <row r="53" spans="1:9" hidden="1" x14ac:dyDescent="0.25"/>
    <row r="54" spans="1:9" hidden="1" x14ac:dyDescent="0.25"/>
    <row r="55" spans="1:9" hidden="1" x14ac:dyDescent="0.25"/>
    <row r="56" spans="1:9" hidden="1" x14ac:dyDescent="0.25">
      <c r="A56" s="15" t="s">
        <v>52</v>
      </c>
      <c r="B56" s="15" t="s">
        <v>53</v>
      </c>
    </row>
    <row r="57" spans="1:9" hidden="1" x14ac:dyDescent="0.25"/>
    <row r="58" spans="1:9" hidden="1" x14ac:dyDescent="0.25">
      <c r="A58" s="15" t="s">
        <v>28</v>
      </c>
    </row>
    <row r="59" spans="1:9" ht="43.5" hidden="1" x14ac:dyDescent="0.25">
      <c r="A59" s="22" t="s">
        <v>29</v>
      </c>
      <c r="B59" s="22" t="s">
        <v>30</v>
      </c>
      <c r="C59" s="23" t="s">
        <v>31</v>
      </c>
      <c r="D59" s="23" t="s">
        <v>32</v>
      </c>
      <c r="E59" s="24" t="s">
        <v>33</v>
      </c>
      <c r="F59" s="22" t="s">
        <v>34</v>
      </c>
      <c r="G59" s="24" t="s">
        <v>35</v>
      </c>
      <c r="H59" s="24" t="s">
        <v>36</v>
      </c>
      <c r="I59" s="24" t="s">
        <v>37</v>
      </c>
    </row>
    <row r="60" spans="1:9" hidden="1" x14ac:dyDescent="0.25">
      <c r="A60" s="22" t="s">
        <v>54</v>
      </c>
      <c r="B60" s="22" t="s">
        <v>55</v>
      </c>
      <c r="C60" s="25"/>
      <c r="D60" s="25"/>
      <c r="E60" s="26"/>
      <c r="F60" s="27"/>
      <c r="G60" s="26"/>
      <c r="H60" s="26"/>
      <c r="I60" s="26"/>
    </row>
    <row r="61" spans="1:9" hidden="1" x14ac:dyDescent="0.25">
      <c r="A61" s="27" t="s">
        <v>56</v>
      </c>
      <c r="B61" s="27" t="s">
        <v>55</v>
      </c>
      <c r="C61" s="25">
        <v>3000</v>
      </c>
      <c r="D61" s="25" t="s">
        <v>41</v>
      </c>
      <c r="E61" s="28"/>
      <c r="F61" s="27" t="str">
        <f>IF(ISBLANK(E61),"", PRODUCT(C61,E61))</f>
        <v/>
      </c>
      <c r="G61" s="28"/>
      <c r="H61" s="28"/>
      <c r="I61" s="28"/>
    </row>
    <row r="62" spans="1:9" ht="30" hidden="1" x14ac:dyDescent="0.25">
      <c r="E62" s="24" t="s">
        <v>42</v>
      </c>
      <c r="F62" s="22" t="str">
        <f>IF(F61="","",ROUND(SUM(F61:F61),2))</f>
        <v/>
      </c>
      <c r="G62" s="14" t="str">
        <f>IF(F61="","Neužpildytos visos objektų kainos","")</f>
        <v>Neužpildytos visos objektų kainos</v>
      </c>
    </row>
    <row r="63" spans="1:9" hidden="1" x14ac:dyDescent="0.25">
      <c r="C63" s="23" t="s">
        <v>43</v>
      </c>
      <c r="D63" s="29"/>
      <c r="E63" s="24" t="s">
        <v>44</v>
      </c>
      <c r="F63" s="22" t="str">
        <f>IF(OR(F62="",D63=""),"", ROUND(PRODUCT(D63,F62)/100,2))</f>
        <v/>
      </c>
      <c r="G63" s="14" t="str">
        <f>IF(D63="", "Nurodykite taikomą PVM dydį", "")</f>
        <v>Nurodykite taikomą PVM dydį</v>
      </c>
    </row>
    <row r="64" spans="1:9" hidden="1" x14ac:dyDescent="0.25">
      <c r="E64" s="24" t="s">
        <v>45</v>
      </c>
      <c r="F64" s="22">
        <f>IF(ISBLANK(F63), "", ROUND(SUM(F62:F63),2))</f>
        <v>0</v>
      </c>
    </row>
    <row r="65" spans="1:9" hidden="1" x14ac:dyDescent="0.25"/>
    <row r="66" spans="1:9" hidden="1" x14ac:dyDescent="0.25"/>
    <row r="68" spans="1:9" x14ac:dyDescent="0.25">
      <c r="A68" s="15" t="s">
        <v>57</v>
      </c>
      <c r="B68" s="15" t="s">
        <v>58</v>
      </c>
    </row>
    <row r="70" spans="1:9" x14ac:dyDescent="0.25">
      <c r="A70" s="15" t="s">
        <v>28</v>
      </c>
    </row>
    <row r="71" spans="1:9" ht="43.5" x14ac:dyDescent="0.25">
      <c r="A71" s="22" t="s">
        <v>29</v>
      </c>
      <c r="B71" s="22" t="s">
        <v>30</v>
      </c>
      <c r="C71" s="23" t="s">
        <v>31</v>
      </c>
      <c r="D71" s="23" t="s">
        <v>32</v>
      </c>
      <c r="E71" s="24" t="s">
        <v>33</v>
      </c>
      <c r="F71" s="22" t="s">
        <v>34</v>
      </c>
      <c r="G71" s="24" t="s">
        <v>35</v>
      </c>
      <c r="H71" s="24" t="s">
        <v>36</v>
      </c>
      <c r="I71" s="24" t="s">
        <v>37</v>
      </c>
    </row>
    <row r="72" spans="1:9" x14ac:dyDescent="0.25">
      <c r="A72" s="22" t="s">
        <v>59</v>
      </c>
      <c r="B72" s="22" t="s">
        <v>60</v>
      </c>
      <c r="C72" s="25"/>
      <c r="D72" s="25"/>
      <c r="E72" s="26"/>
      <c r="F72" s="27"/>
      <c r="G72" s="26"/>
      <c r="H72" s="26"/>
      <c r="I72" s="26"/>
    </row>
    <row r="73" spans="1:9" ht="90" x14ac:dyDescent="0.25">
      <c r="A73" s="27" t="s">
        <v>61</v>
      </c>
      <c r="B73" s="27" t="s">
        <v>62</v>
      </c>
      <c r="C73" s="25">
        <v>150</v>
      </c>
      <c r="D73" s="25" t="s">
        <v>63</v>
      </c>
      <c r="E73" s="28">
        <v>8.75</v>
      </c>
      <c r="F73" s="27">
        <f>IF(ISBLANK(E73),"", PRODUCT(C73,E73))</f>
        <v>1312.5</v>
      </c>
      <c r="G73" s="28" t="s">
        <v>307</v>
      </c>
      <c r="H73" s="28" t="s">
        <v>303</v>
      </c>
      <c r="I73" s="28" t="s">
        <v>305</v>
      </c>
    </row>
    <row r="74" spans="1:9" ht="75" x14ac:dyDescent="0.25">
      <c r="A74" s="27" t="s">
        <v>64</v>
      </c>
      <c r="B74" s="27" t="s">
        <v>65</v>
      </c>
      <c r="C74" s="25">
        <v>3</v>
      </c>
      <c r="D74" s="25" t="s">
        <v>66</v>
      </c>
      <c r="E74" s="28">
        <v>137.5</v>
      </c>
      <c r="F74" s="27">
        <f>IF(ISBLANK(E74),"", PRODUCT(C74,E74))</f>
        <v>412.5</v>
      </c>
      <c r="G74" s="28" t="s">
        <v>306</v>
      </c>
      <c r="H74" s="28" t="s">
        <v>303</v>
      </c>
      <c r="I74" s="28" t="s">
        <v>304</v>
      </c>
    </row>
    <row r="75" spans="1:9" x14ac:dyDescent="0.25">
      <c r="E75" s="24" t="s">
        <v>42</v>
      </c>
      <c r="F75" s="22">
        <f>IF((SUMPRODUCT(--(F73:F74=""))&gt;0), "", ROUND(SUM(F73:F74),2))</f>
        <v>1725</v>
      </c>
      <c r="G75" s="14" t="str">
        <f>IF((SUMPRODUCT(--(F73:F74=""))&gt;0), "Neužpildytos visų objektų kainos", "")</f>
        <v/>
      </c>
    </row>
    <row r="76" spans="1:9" x14ac:dyDescent="0.25">
      <c r="C76" s="23" t="s">
        <v>43</v>
      </c>
      <c r="D76" s="29">
        <v>21</v>
      </c>
      <c r="E76" s="24" t="s">
        <v>44</v>
      </c>
      <c r="F76" s="22">
        <f>IF(OR(F75="",D76=""),"", ROUND(PRODUCT(D76,F75)/100,2))</f>
        <v>362.25</v>
      </c>
      <c r="G76" s="14" t="str">
        <f>IF(D76="", "Nurodykite taikomą PVM dydį", "")</f>
        <v/>
      </c>
    </row>
    <row r="77" spans="1:9" x14ac:dyDescent="0.25">
      <c r="E77" s="24" t="s">
        <v>45</v>
      </c>
      <c r="F77" s="22">
        <f>IF(ISBLANK(F76), "", ROUND(SUM(F75:F76),2))</f>
        <v>2087.25</v>
      </c>
    </row>
    <row r="79" spans="1:9" hidden="1" x14ac:dyDescent="0.25"/>
    <row r="80" spans="1:9" hidden="1" x14ac:dyDescent="0.25"/>
    <row r="81" spans="1:9" hidden="1" x14ac:dyDescent="0.25">
      <c r="A81" s="15" t="s">
        <v>67</v>
      </c>
      <c r="B81" s="15" t="s">
        <v>68</v>
      </c>
    </row>
    <row r="82" spans="1:9" hidden="1" x14ac:dyDescent="0.25"/>
    <row r="83" spans="1:9" hidden="1" x14ac:dyDescent="0.25">
      <c r="A83" s="15" t="s">
        <v>28</v>
      </c>
    </row>
    <row r="84" spans="1:9" ht="43.5" hidden="1" x14ac:dyDescent="0.25">
      <c r="A84" s="22" t="s">
        <v>29</v>
      </c>
      <c r="B84" s="22" t="s">
        <v>30</v>
      </c>
      <c r="C84" s="23" t="s">
        <v>31</v>
      </c>
      <c r="D84" s="23" t="s">
        <v>32</v>
      </c>
      <c r="E84" s="24" t="s">
        <v>33</v>
      </c>
      <c r="F84" s="22" t="s">
        <v>34</v>
      </c>
      <c r="G84" s="24" t="s">
        <v>35</v>
      </c>
      <c r="H84" s="24" t="s">
        <v>36</v>
      </c>
      <c r="I84" s="24" t="s">
        <v>37</v>
      </c>
    </row>
    <row r="85" spans="1:9" hidden="1" x14ac:dyDescent="0.25">
      <c r="A85" s="22" t="s">
        <v>69</v>
      </c>
      <c r="B85" s="22" t="s">
        <v>70</v>
      </c>
      <c r="C85" s="25"/>
      <c r="D85" s="25"/>
      <c r="E85" s="26"/>
      <c r="F85" s="27"/>
      <c r="G85" s="26"/>
      <c r="H85" s="26"/>
      <c r="I85" s="26"/>
    </row>
    <row r="86" spans="1:9" hidden="1" x14ac:dyDescent="0.25">
      <c r="A86" s="27" t="s">
        <v>71</v>
      </c>
      <c r="B86" s="27" t="s">
        <v>72</v>
      </c>
      <c r="C86" s="25">
        <v>150</v>
      </c>
      <c r="D86" s="25" t="s">
        <v>73</v>
      </c>
      <c r="E86" s="28"/>
      <c r="F86" s="27" t="str">
        <f>IF(ISBLANK(E86),"", PRODUCT(C86,E86))</f>
        <v/>
      </c>
      <c r="G86" s="28"/>
      <c r="H86" s="28"/>
      <c r="I86" s="28"/>
    </row>
    <row r="87" spans="1:9" hidden="1" x14ac:dyDescent="0.25">
      <c r="A87" s="27" t="s">
        <v>74</v>
      </c>
      <c r="B87" s="27" t="s">
        <v>75</v>
      </c>
      <c r="C87" s="25">
        <v>240</v>
      </c>
      <c r="D87" s="25" t="s">
        <v>73</v>
      </c>
      <c r="E87" s="28"/>
      <c r="F87" s="27" t="str">
        <f>IF(ISBLANK(E87),"", PRODUCT(C87,E87))</f>
        <v/>
      </c>
      <c r="G87" s="28"/>
      <c r="H87" s="28"/>
      <c r="I87" s="28"/>
    </row>
    <row r="88" spans="1:9" hidden="1" x14ac:dyDescent="0.25">
      <c r="A88" s="27" t="s">
        <v>76</v>
      </c>
      <c r="B88" s="27" t="s">
        <v>77</v>
      </c>
      <c r="C88" s="25">
        <v>170</v>
      </c>
      <c r="D88" s="25" t="s">
        <v>73</v>
      </c>
      <c r="E88" s="28"/>
      <c r="F88" s="27" t="str">
        <f>IF(ISBLANK(E88),"", PRODUCT(C88,E88))</f>
        <v/>
      </c>
      <c r="G88" s="28"/>
      <c r="H88" s="28"/>
      <c r="I88" s="28"/>
    </row>
    <row r="89" spans="1:9" hidden="1" x14ac:dyDescent="0.25">
      <c r="A89" s="27" t="s">
        <v>78</v>
      </c>
      <c r="B89" s="27" t="s">
        <v>79</v>
      </c>
      <c r="C89" s="25">
        <v>160</v>
      </c>
      <c r="D89" s="25" t="s">
        <v>73</v>
      </c>
      <c r="E89" s="28"/>
      <c r="F89" s="27" t="str">
        <f>IF(ISBLANK(E89),"", PRODUCT(C89,E89))</f>
        <v/>
      </c>
      <c r="G89" s="28"/>
      <c r="H89" s="28"/>
      <c r="I89" s="28"/>
    </row>
    <row r="90" spans="1:9" ht="30" hidden="1" x14ac:dyDescent="0.25">
      <c r="E90" s="24" t="s">
        <v>42</v>
      </c>
      <c r="F90" s="22" t="str">
        <f>IF((SUMPRODUCT(--(F86:F89=""))&gt;0), "", ROUND(SUM(F86:F89),2))</f>
        <v/>
      </c>
      <c r="G90" s="14" t="str">
        <f>IF((SUMPRODUCT(--(F86:F89=""))&gt;0), "Neužpildytos visų objektų kainos", "")</f>
        <v>Neužpildytos visų objektų kainos</v>
      </c>
    </row>
    <row r="91" spans="1:9" hidden="1" x14ac:dyDescent="0.25">
      <c r="C91" s="23" t="s">
        <v>43</v>
      </c>
      <c r="D91" s="29"/>
      <c r="E91" s="24" t="s">
        <v>44</v>
      </c>
      <c r="F91" s="22" t="str">
        <f>IF(OR(F90="",D91=""),"", ROUND(PRODUCT(D91,F90)/100,2))</f>
        <v/>
      </c>
      <c r="G91" s="14" t="str">
        <f>IF(D91="", "Nurodykite taikomą PVM dydį", "")</f>
        <v>Nurodykite taikomą PVM dydį</v>
      </c>
    </row>
    <row r="92" spans="1:9" hidden="1" x14ac:dyDescent="0.25">
      <c r="E92" s="24" t="s">
        <v>45</v>
      </c>
      <c r="F92" s="22">
        <f>IF(ISBLANK(F91), "", ROUND(SUM(F90:F91),2))</f>
        <v>0</v>
      </c>
    </row>
    <row r="93" spans="1:9" hidden="1" x14ac:dyDescent="0.25"/>
    <row r="94" spans="1:9" hidden="1" x14ac:dyDescent="0.25"/>
    <row r="95" spans="1:9" hidden="1" x14ac:dyDescent="0.25"/>
    <row r="96" spans="1:9" hidden="1" x14ac:dyDescent="0.25">
      <c r="A96" s="15" t="s">
        <v>80</v>
      </c>
      <c r="B96" s="15" t="s">
        <v>81</v>
      </c>
    </row>
    <row r="97" spans="1:9" hidden="1" x14ac:dyDescent="0.25"/>
    <row r="98" spans="1:9" hidden="1" x14ac:dyDescent="0.25">
      <c r="A98" s="15" t="s">
        <v>28</v>
      </c>
    </row>
    <row r="99" spans="1:9" ht="43.5" hidden="1" x14ac:dyDescent="0.25">
      <c r="A99" s="22" t="s">
        <v>29</v>
      </c>
      <c r="B99" s="22" t="s">
        <v>30</v>
      </c>
      <c r="C99" s="23" t="s">
        <v>31</v>
      </c>
      <c r="D99" s="23" t="s">
        <v>32</v>
      </c>
      <c r="E99" s="24" t="s">
        <v>33</v>
      </c>
      <c r="F99" s="22" t="s">
        <v>34</v>
      </c>
      <c r="G99" s="24" t="s">
        <v>35</v>
      </c>
      <c r="H99" s="24" t="s">
        <v>36</v>
      </c>
      <c r="I99" s="24" t="s">
        <v>37</v>
      </c>
    </row>
    <row r="100" spans="1:9" hidden="1" x14ac:dyDescent="0.25">
      <c r="A100" s="22" t="s">
        <v>82</v>
      </c>
      <c r="B100" s="22" t="s">
        <v>83</v>
      </c>
      <c r="C100" s="25"/>
      <c r="D100" s="25"/>
      <c r="E100" s="26"/>
      <c r="F100" s="27"/>
      <c r="G100" s="26"/>
      <c r="H100" s="26"/>
      <c r="I100" s="26"/>
    </row>
    <row r="101" spans="1:9" hidden="1" x14ac:dyDescent="0.25">
      <c r="A101" s="27" t="s">
        <v>84</v>
      </c>
      <c r="B101" s="27" t="s">
        <v>83</v>
      </c>
      <c r="C101" s="25">
        <v>100</v>
      </c>
      <c r="D101" s="25" t="s">
        <v>66</v>
      </c>
      <c r="E101" s="28"/>
      <c r="F101" s="27" t="str">
        <f>IF(ISBLANK(E101),"", PRODUCT(C101,E101))</f>
        <v/>
      </c>
      <c r="G101" s="28"/>
      <c r="H101" s="28"/>
      <c r="I101" s="28"/>
    </row>
    <row r="102" spans="1:9" ht="30" hidden="1" x14ac:dyDescent="0.25">
      <c r="E102" s="24" t="s">
        <v>42</v>
      </c>
      <c r="F102" s="22" t="str">
        <f>IF(F101="","",ROUND(SUM(F101:F101),2))</f>
        <v/>
      </c>
      <c r="G102" s="14" t="str">
        <f>IF(F101="","Neužpildytos visos objektų kainos","")</f>
        <v>Neužpildytos visos objektų kainos</v>
      </c>
    </row>
    <row r="103" spans="1:9" hidden="1" x14ac:dyDescent="0.25">
      <c r="C103" s="23" t="s">
        <v>43</v>
      </c>
      <c r="D103" s="29"/>
      <c r="E103" s="24" t="s">
        <v>44</v>
      </c>
      <c r="F103" s="22" t="str">
        <f>IF(OR(F102="",D103=""),"", ROUND(PRODUCT(D103,F102)/100,2))</f>
        <v/>
      </c>
      <c r="G103" s="14" t="str">
        <f>IF(D103="", "Nurodykite taikomą PVM dydį", "")</f>
        <v>Nurodykite taikomą PVM dydį</v>
      </c>
    </row>
    <row r="104" spans="1:9" hidden="1" x14ac:dyDescent="0.25">
      <c r="E104" s="24" t="s">
        <v>45</v>
      </c>
      <c r="F104" s="22">
        <f>IF(ISBLANK(F103), "", ROUND(SUM(F102:F103),2))</f>
        <v>0</v>
      </c>
    </row>
    <row r="105" spans="1:9" hidden="1" x14ac:dyDescent="0.25"/>
    <row r="106" spans="1:9" hidden="1" x14ac:dyDescent="0.25"/>
    <row r="107" spans="1:9" hidden="1" x14ac:dyDescent="0.25"/>
    <row r="108" spans="1:9" hidden="1" x14ac:dyDescent="0.25">
      <c r="A108" s="15" t="s">
        <v>85</v>
      </c>
      <c r="B108" s="15" t="s">
        <v>86</v>
      </c>
    </row>
    <row r="109" spans="1:9" hidden="1" x14ac:dyDescent="0.25"/>
    <row r="110" spans="1:9" hidden="1" x14ac:dyDescent="0.25">
      <c r="A110" s="15" t="s">
        <v>28</v>
      </c>
    </row>
    <row r="111" spans="1:9" ht="43.5" hidden="1" x14ac:dyDescent="0.25">
      <c r="A111" s="22" t="s">
        <v>29</v>
      </c>
      <c r="B111" s="22" t="s">
        <v>30</v>
      </c>
      <c r="C111" s="23" t="s">
        <v>31</v>
      </c>
      <c r="D111" s="23" t="s">
        <v>32</v>
      </c>
      <c r="E111" s="24" t="s">
        <v>33</v>
      </c>
      <c r="F111" s="22" t="s">
        <v>34</v>
      </c>
      <c r="G111" s="24" t="s">
        <v>35</v>
      </c>
      <c r="H111" s="24" t="s">
        <v>36</v>
      </c>
      <c r="I111" s="24" t="s">
        <v>37</v>
      </c>
    </row>
    <row r="112" spans="1:9" hidden="1" x14ac:dyDescent="0.25">
      <c r="A112" s="22" t="s">
        <v>87</v>
      </c>
      <c r="B112" s="22" t="s">
        <v>88</v>
      </c>
      <c r="C112" s="25"/>
      <c r="D112" s="25"/>
      <c r="E112" s="26"/>
      <c r="F112" s="27"/>
      <c r="G112" s="26"/>
      <c r="H112" s="26"/>
      <c r="I112" s="26"/>
    </row>
    <row r="113" spans="1:9" hidden="1" x14ac:dyDescent="0.25">
      <c r="A113" s="27" t="s">
        <v>89</v>
      </c>
      <c r="B113" s="27" t="s">
        <v>88</v>
      </c>
      <c r="C113" s="25">
        <v>30</v>
      </c>
      <c r="D113" s="25" t="s">
        <v>66</v>
      </c>
      <c r="E113" s="28"/>
      <c r="F113" s="27" t="str">
        <f>IF(ISBLANK(E113),"", PRODUCT(C113,E113))</f>
        <v/>
      </c>
      <c r="G113" s="28"/>
      <c r="H113" s="28"/>
      <c r="I113" s="28"/>
    </row>
    <row r="114" spans="1:9" ht="30" hidden="1" x14ac:dyDescent="0.25">
      <c r="E114" s="24" t="s">
        <v>42</v>
      </c>
      <c r="F114" s="22" t="str">
        <f>IF(F113="","",ROUND(SUM(F113:F113),2))</f>
        <v/>
      </c>
      <c r="G114" s="14" t="str">
        <f>IF(F113="","Neužpildytos visos objektų kainos","")</f>
        <v>Neužpildytos visos objektų kainos</v>
      </c>
    </row>
    <row r="115" spans="1:9" hidden="1" x14ac:dyDescent="0.25">
      <c r="C115" s="23" t="s">
        <v>43</v>
      </c>
      <c r="D115" s="29"/>
      <c r="E115" s="24" t="s">
        <v>44</v>
      </c>
      <c r="F115" s="22" t="str">
        <f>IF(OR(F114="",D115=""),"", ROUND(PRODUCT(D115,F114)/100,2))</f>
        <v/>
      </c>
      <c r="G115" s="14" t="str">
        <f>IF(D115="", "Nurodykite taikomą PVM dydį", "")</f>
        <v>Nurodykite taikomą PVM dydį</v>
      </c>
    </row>
    <row r="116" spans="1:9" hidden="1" x14ac:dyDescent="0.25">
      <c r="E116" s="24" t="s">
        <v>45</v>
      </c>
      <c r="F116" s="22">
        <f>IF(ISBLANK(F115), "", ROUND(SUM(F114:F115),2))</f>
        <v>0</v>
      </c>
    </row>
    <row r="117" spans="1:9" hidden="1" x14ac:dyDescent="0.25"/>
    <row r="118" spans="1:9" hidden="1" x14ac:dyDescent="0.25"/>
    <row r="119" spans="1:9" hidden="1" x14ac:dyDescent="0.25"/>
    <row r="120" spans="1:9" hidden="1" x14ac:dyDescent="0.25">
      <c r="A120" s="15" t="s">
        <v>90</v>
      </c>
      <c r="B120" s="15" t="s">
        <v>91</v>
      </c>
    </row>
    <row r="121" spans="1:9" hidden="1" x14ac:dyDescent="0.25"/>
    <row r="122" spans="1:9" hidden="1" x14ac:dyDescent="0.25">
      <c r="A122" s="15" t="s">
        <v>28</v>
      </c>
    </row>
    <row r="123" spans="1:9" ht="43.5" hidden="1" x14ac:dyDescent="0.25">
      <c r="A123" s="22" t="s">
        <v>29</v>
      </c>
      <c r="B123" s="22" t="s">
        <v>30</v>
      </c>
      <c r="C123" s="23" t="s">
        <v>31</v>
      </c>
      <c r="D123" s="23" t="s">
        <v>32</v>
      </c>
      <c r="E123" s="24" t="s">
        <v>33</v>
      </c>
      <c r="F123" s="22" t="s">
        <v>34</v>
      </c>
      <c r="G123" s="24" t="s">
        <v>35</v>
      </c>
      <c r="H123" s="24" t="s">
        <v>36</v>
      </c>
      <c r="I123" s="24" t="s">
        <v>37</v>
      </c>
    </row>
    <row r="124" spans="1:9" hidden="1" x14ac:dyDescent="0.25">
      <c r="A124" s="22" t="s">
        <v>92</v>
      </c>
      <c r="B124" s="22" t="s">
        <v>93</v>
      </c>
      <c r="C124" s="25"/>
      <c r="D124" s="25"/>
      <c r="E124" s="26"/>
      <c r="F124" s="27"/>
      <c r="G124" s="26"/>
      <c r="H124" s="26"/>
      <c r="I124" s="26"/>
    </row>
    <row r="125" spans="1:9" hidden="1" x14ac:dyDescent="0.25">
      <c r="A125" s="27" t="s">
        <v>94</v>
      </c>
      <c r="B125" s="27" t="s">
        <v>95</v>
      </c>
      <c r="C125" s="25">
        <v>2000</v>
      </c>
      <c r="D125" s="25" t="s">
        <v>96</v>
      </c>
      <c r="E125" s="28"/>
      <c r="F125" s="27" t="str">
        <f>IF(ISBLANK(E125),"", PRODUCT(C125,E125))</f>
        <v/>
      </c>
      <c r="G125" s="28"/>
      <c r="H125" s="28"/>
      <c r="I125" s="28"/>
    </row>
    <row r="126" spans="1:9" hidden="1" x14ac:dyDescent="0.25">
      <c r="A126" s="27" t="s">
        <v>97</v>
      </c>
      <c r="B126" s="27" t="s">
        <v>98</v>
      </c>
      <c r="C126" s="25">
        <v>2000</v>
      </c>
      <c r="D126" s="25" t="s">
        <v>96</v>
      </c>
      <c r="E126" s="28"/>
      <c r="F126" s="27" t="str">
        <f>IF(ISBLANK(E126),"", PRODUCT(C126,E126))</f>
        <v/>
      </c>
      <c r="G126" s="28"/>
      <c r="H126" s="28"/>
      <c r="I126" s="28"/>
    </row>
    <row r="127" spans="1:9" hidden="1" x14ac:dyDescent="0.25">
      <c r="A127" s="27" t="s">
        <v>99</v>
      </c>
      <c r="B127" s="27" t="s">
        <v>100</v>
      </c>
      <c r="C127" s="25">
        <v>10000</v>
      </c>
      <c r="D127" s="25" t="s">
        <v>96</v>
      </c>
      <c r="E127" s="28"/>
      <c r="F127" s="27" t="str">
        <f>IF(ISBLANK(E127),"", PRODUCT(C127,E127))</f>
        <v/>
      </c>
      <c r="G127" s="28"/>
      <c r="H127" s="28"/>
      <c r="I127" s="28"/>
    </row>
    <row r="128" spans="1:9" hidden="1" x14ac:dyDescent="0.25">
      <c r="A128" s="27" t="s">
        <v>101</v>
      </c>
      <c r="B128" s="27" t="s">
        <v>102</v>
      </c>
      <c r="C128" s="25">
        <v>2100</v>
      </c>
      <c r="D128" s="25" t="s">
        <v>41</v>
      </c>
      <c r="E128" s="28"/>
      <c r="F128" s="27" t="str">
        <f>IF(ISBLANK(E128),"", PRODUCT(C128,E128))</f>
        <v/>
      </c>
      <c r="G128" s="28"/>
      <c r="H128" s="28"/>
      <c r="I128" s="28"/>
    </row>
    <row r="129" spans="1:9" ht="30" hidden="1" x14ac:dyDescent="0.25">
      <c r="E129" s="24" t="s">
        <v>42</v>
      </c>
      <c r="F129" s="22" t="str">
        <f>IF((SUMPRODUCT(--(F125:F128=""))&gt;0), "", ROUND(SUM(F125:F128),2))</f>
        <v/>
      </c>
      <c r="G129" s="14" t="str">
        <f>IF((SUMPRODUCT(--(F125:F128=""))&gt;0), "Neužpildytos visų objektų kainos", "")</f>
        <v>Neužpildytos visų objektų kainos</v>
      </c>
    </row>
    <row r="130" spans="1:9" hidden="1" x14ac:dyDescent="0.25">
      <c r="C130" s="23" t="s">
        <v>43</v>
      </c>
      <c r="D130" s="29"/>
      <c r="E130" s="24" t="s">
        <v>44</v>
      </c>
      <c r="F130" s="22" t="str">
        <f>IF(OR(F129="",D130=""),"", ROUND(PRODUCT(D130,F129)/100,2))</f>
        <v/>
      </c>
      <c r="G130" s="14" t="str">
        <f>IF(D130="", "Nurodykite taikomą PVM dydį", "")</f>
        <v>Nurodykite taikomą PVM dydį</v>
      </c>
    </row>
    <row r="131" spans="1:9" hidden="1" x14ac:dyDescent="0.25">
      <c r="E131" s="24" t="s">
        <v>45</v>
      </c>
      <c r="F131" s="22">
        <f>IF(ISBLANK(F130), "", ROUND(SUM(F129:F130),2))</f>
        <v>0</v>
      </c>
    </row>
    <row r="132" spans="1:9" hidden="1" x14ac:dyDescent="0.25"/>
    <row r="133" spans="1:9" hidden="1" x14ac:dyDescent="0.25"/>
    <row r="134" spans="1:9" hidden="1" x14ac:dyDescent="0.25"/>
    <row r="135" spans="1:9" hidden="1" x14ac:dyDescent="0.25">
      <c r="A135" s="15" t="s">
        <v>103</v>
      </c>
      <c r="B135" s="15" t="s">
        <v>104</v>
      </c>
    </row>
    <row r="136" spans="1:9" hidden="1" x14ac:dyDescent="0.25"/>
    <row r="137" spans="1:9" hidden="1" x14ac:dyDescent="0.25">
      <c r="A137" s="15" t="s">
        <v>28</v>
      </c>
    </row>
    <row r="138" spans="1:9" ht="43.5" hidden="1" x14ac:dyDescent="0.25">
      <c r="A138" s="22" t="s">
        <v>29</v>
      </c>
      <c r="B138" s="22" t="s">
        <v>30</v>
      </c>
      <c r="C138" s="23" t="s">
        <v>31</v>
      </c>
      <c r="D138" s="23" t="s">
        <v>32</v>
      </c>
      <c r="E138" s="24" t="s">
        <v>33</v>
      </c>
      <c r="F138" s="22" t="s">
        <v>34</v>
      </c>
      <c r="G138" s="24" t="s">
        <v>35</v>
      </c>
      <c r="H138" s="24" t="s">
        <v>36</v>
      </c>
      <c r="I138" s="24" t="s">
        <v>37</v>
      </c>
    </row>
    <row r="139" spans="1:9" hidden="1" x14ac:dyDescent="0.25">
      <c r="A139" s="22" t="s">
        <v>105</v>
      </c>
      <c r="B139" s="22" t="s">
        <v>106</v>
      </c>
      <c r="C139" s="25"/>
      <c r="D139" s="25"/>
      <c r="E139" s="26"/>
      <c r="F139" s="27"/>
      <c r="G139" s="26"/>
      <c r="H139" s="26"/>
      <c r="I139" s="26"/>
    </row>
    <row r="140" spans="1:9" hidden="1" x14ac:dyDescent="0.25">
      <c r="A140" s="27" t="s">
        <v>107</v>
      </c>
      <c r="B140" s="27" t="s">
        <v>106</v>
      </c>
      <c r="C140" s="25">
        <v>20</v>
      </c>
      <c r="D140" s="25" t="s">
        <v>66</v>
      </c>
      <c r="E140" s="28"/>
      <c r="F140" s="27" t="str">
        <f>IF(ISBLANK(E140),"", PRODUCT(C140,E140))</f>
        <v/>
      </c>
      <c r="G140" s="28"/>
      <c r="H140" s="28"/>
      <c r="I140" s="28"/>
    </row>
    <row r="141" spans="1:9" ht="30" hidden="1" x14ac:dyDescent="0.25">
      <c r="E141" s="24" t="s">
        <v>42</v>
      </c>
      <c r="F141" s="22" t="str">
        <f>IF(F140="","",ROUND(SUM(F140:F140),2))</f>
        <v/>
      </c>
      <c r="G141" s="14" t="str">
        <f>IF(F140="","Neužpildytos visos objektų kainos","")</f>
        <v>Neužpildytos visos objektų kainos</v>
      </c>
    </row>
    <row r="142" spans="1:9" hidden="1" x14ac:dyDescent="0.25">
      <c r="C142" s="23" t="s">
        <v>43</v>
      </c>
      <c r="D142" s="29"/>
      <c r="E142" s="24" t="s">
        <v>44</v>
      </c>
      <c r="F142" s="22" t="str">
        <f>IF(OR(F141="",D142=""),"", ROUND(PRODUCT(D142,F141)/100,2))</f>
        <v/>
      </c>
      <c r="G142" s="14" t="str">
        <f>IF(D142="", "Nurodykite taikomą PVM dydį", "")</f>
        <v>Nurodykite taikomą PVM dydį</v>
      </c>
    </row>
    <row r="143" spans="1:9" hidden="1" x14ac:dyDescent="0.25">
      <c r="E143" s="24" t="s">
        <v>45</v>
      </c>
      <c r="F143" s="22">
        <f>IF(ISBLANK(F142), "", ROUND(SUM(F141:F142),2))</f>
        <v>0</v>
      </c>
    </row>
    <row r="144" spans="1:9" hidden="1" x14ac:dyDescent="0.25"/>
    <row r="145" spans="1:9" hidden="1" x14ac:dyDescent="0.25"/>
    <row r="146" spans="1:9" hidden="1" x14ac:dyDescent="0.25"/>
    <row r="147" spans="1:9" hidden="1" x14ac:dyDescent="0.25">
      <c r="A147" s="15" t="s">
        <v>108</v>
      </c>
      <c r="B147" s="15" t="s">
        <v>109</v>
      </c>
    </row>
    <row r="148" spans="1:9" hidden="1" x14ac:dyDescent="0.25"/>
    <row r="149" spans="1:9" hidden="1" x14ac:dyDescent="0.25">
      <c r="A149" s="15" t="s">
        <v>28</v>
      </c>
    </row>
    <row r="150" spans="1:9" ht="43.5" hidden="1" x14ac:dyDescent="0.25">
      <c r="A150" s="22" t="s">
        <v>29</v>
      </c>
      <c r="B150" s="22" t="s">
        <v>30</v>
      </c>
      <c r="C150" s="23" t="s">
        <v>31</v>
      </c>
      <c r="D150" s="23" t="s">
        <v>32</v>
      </c>
      <c r="E150" s="24" t="s">
        <v>33</v>
      </c>
      <c r="F150" s="22" t="s">
        <v>34</v>
      </c>
      <c r="G150" s="24" t="s">
        <v>35</v>
      </c>
      <c r="H150" s="24" t="s">
        <v>36</v>
      </c>
      <c r="I150" s="24" t="s">
        <v>37</v>
      </c>
    </row>
    <row r="151" spans="1:9" hidden="1" x14ac:dyDescent="0.25">
      <c r="A151" s="22" t="s">
        <v>110</v>
      </c>
      <c r="B151" s="22" t="s">
        <v>111</v>
      </c>
      <c r="C151" s="25"/>
      <c r="D151" s="25"/>
      <c r="E151" s="26"/>
      <c r="F151" s="27"/>
      <c r="G151" s="26"/>
      <c r="H151" s="26"/>
      <c r="I151" s="26"/>
    </row>
    <row r="152" spans="1:9" hidden="1" x14ac:dyDescent="0.25">
      <c r="A152" s="27" t="s">
        <v>112</v>
      </c>
      <c r="B152" s="27" t="s">
        <v>111</v>
      </c>
      <c r="C152" s="25">
        <v>4500</v>
      </c>
      <c r="D152" s="25" t="s">
        <v>41</v>
      </c>
      <c r="E152" s="28"/>
      <c r="F152" s="27" t="str">
        <f>IF(ISBLANK(E152),"", PRODUCT(C152,E152))</f>
        <v/>
      </c>
      <c r="G152" s="28"/>
      <c r="H152" s="28"/>
      <c r="I152" s="28"/>
    </row>
    <row r="153" spans="1:9" ht="30" hidden="1" x14ac:dyDescent="0.25">
      <c r="E153" s="24" t="s">
        <v>42</v>
      </c>
      <c r="F153" s="22" t="str">
        <f>IF(F152="","",ROUND(SUM(F152:F152),2))</f>
        <v/>
      </c>
      <c r="G153" s="14" t="str">
        <f>IF(F152="","Neužpildytos visos objektų kainos","")</f>
        <v>Neužpildytos visos objektų kainos</v>
      </c>
    </row>
    <row r="154" spans="1:9" hidden="1" x14ac:dyDescent="0.25">
      <c r="C154" s="23" t="s">
        <v>43</v>
      </c>
      <c r="D154" s="29"/>
      <c r="E154" s="24" t="s">
        <v>44</v>
      </c>
      <c r="F154" s="22" t="str">
        <f>IF(OR(F153="",D154=""),"", ROUND(PRODUCT(D154,F153)/100,2))</f>
        <v/>
      </c>
      <c r="G154" s="14" t="str">
        <f>IF(D154="", "Nurodykite taikomą PVM dydį", "")</f>
        <v>Nurodykite taikomą PVM dydį</v>
      </c>
    </row>
    <row r="155" spans="1:9" hidden="1" x14ac:dyDescent="0.25">
      <c r="E155" s="24" t="s">
        <v>45</v>
      </c>
      <c r="F155" s="22">
        <f>IF(ISBLANK(F154), "", ROUND(SUM(F153:F154),2))</f>
        <v>0</v>
      </c>
    </row>
    <row r="156" spans="1:9" hidden="1" x14ac:dyDescent="0.25"/>
    <row r="157" spans="1:9" hidden="1" x14ac:dyDescent="0.25"/>
    <row r="158" spans="1:9" hidden="1" x14ac:dyDescent="0.25"/>
    <row r="159" spans="1:9" hidden="1" x14ac:dyDescent="0.25">
      <c r="A159" s="15" t="s">
        <v>113</v>
      </c>
      <c r="B159" s="15" t="s">
        <v>114</v>
      </c>
    </row>
    <row r="160" spans="1:9" hidden="1" x14ac:dyDescent="0.25"/>
    <row r="161" spans="1:9" hidden="1" x14ac:dyDescent="0.25">
      <c r="A161" s="15" t="s">
        <v>28</v>
      </c>
    </row>
    <row r="162" spans="1:9" ht="43.5" hidden="1" x14ac:dyDescent="0.25">
      <c r="A162" s="22" t="s">
        <v>29</v>
      </c>
      <c r="B162" s="22" t="s">
        <v>30</v>
      </c>
      <c r="C162" s="23" t="s">
        <v>31</v>
      </c>
      <c r="D162" s="23" t="s">
        <v>32</v>
      </c>
      <c r="E162" s="24" t="s">
        <v>33</v>
      </c>
      <c r="F162" s="22" t="s">
        <v>34</v>
      </c>
      <c r="G162" s="24" t="s">
        <v>35</v>
      </c>
      <c r="H162" s="24" t="s">
        <v>36</v>
      </c>
      <c r="I162" s="24" t="s">
        <v>37</v>
      </c>
    </row>
    <row r="163" spans="1:9" hidden="1" x14ac:dyDescent="0.25">
      <c r="A163" s="22" t="s">
        <v>115</v>
      </c>
      <c r="B163" s="22" t="s">
        <v>116</v>
      </c>
      <c r="C163" s="25"/>
      <c r="D163" s="25"/>
      <c r="E163" s="26"/>
      <c r="F163" s="27"/>
      <c r="G163" s="26"/>
      <c r="H163" s="26"/>
      <c r="I163" s="26"/>
    </row>
    <row r="164" spans="1:9" hidden="1" x14ac:dyDescent="0.25">
      <c r="A164" s="27" t="s">
        <v>117</v>
      </c>
      <c r="B164" s="27" t="s">
        <v>116</v>
      </c>
      <c r="C164" s="25">
        <v>20</v>
      </c>
      <c r="D164" s="25" t="s">
        <v>66</v>
      </c>
      <c r="E164" s="28"/>
      <c r="F164" s="27" t="str">
        <f>IF(ISBLANK(E164),"", PRODUCT(C164,E164))</f>
        <v/>
      </c>
      <c r="G164" s="28"/>
      <c r="H164" s="28"/>
      <c r="I164" s="28"/>
    </row>
    <row r="165" spans="1:9" ht="30" hidden="1" x14ac:dyDescent="0.25">
      <c r="E165" s="24" t="s">
        <v>42</v>
      </c>
      <c r="F165" s="22" t="str">
        <f>IF(F164="","",ROUND(SUM(F164:F164),2))</f>
        <v/>
      </c>
      <c r="G165" s="14" t="str">
        <f>IF(F164="","Neužpildytos visos objektų kainos","")</f>
        <v>Neužpildytos visos objektų kainos</v>
      </c>
    </row>
    <row r="166" spans="1:9" hidden="1" x14ac:dyDescent="0.25">
      <c r="C166" s="23" t="s">
        <v>43</v>
      </c>
      <c r="D166" s="29"/>
      <c r="E166" s="24" t="s">
        <v>44</v>
      </c>
      <c r="F166" s="22" t="str">
        <f>IF(OR(F165="",D166=""),"", ROUND(PRODUCT(D166,F165)/100,2))</f>
        <v/>
      </c>
      <c r="G166" s="14" t="str">
        <f>IF(D166="", "Nurodykite taikomą PVM dydį", "")</f>
        <v>Nurodykite taikomą PVM dydį</v>
      </c>
    </row>
    <row r="167" spans="1:9" hidden="1" x14ac:dyDescent="0.25">
      <c r="E167" s="24" t="s">
        <v>45</v>
      </c>
      <c r="F167" s="22">
        <f>IF(ISBLANK(F166), "", ROUND(SUM(F165:F166),2))</f>
        <v>0</v>
      </c>
    </row>
    <row r="168" spans="1:9" hidden="1" x14ac:dyDescent="0.25"/>
    <row r="169" spans="1:9" hidden="1" x14ac:dyDescent="0.25"/>
    <row r="170" spans="1:9" hidden="1" x14ac:dyDescent="0.25"/>
    <row r="171" spans="1:9" hidden="1" x14ac:dyDescent="0.25">
      <c r="A171" s="15" t="s">
        <v>118</v>
      </c>
      <c r="B171" s="15" t="s">
        <v>119</v>
      </c>
    </row>
    <row r="172" spans="1:9" hidden="1" x14ac:dyDescent="0.25"/>
    <row r="173" spans="1:9" hidden="1" x14ac:dyDescent="0.25">
      <c r="A173" s="15" t="s">
        <v>28</v>
      </c>
    </row>
    <row r="174" spans="1:9" ht="43.5" hidden="1" x14ac:dyDescent="0.25">
      <c r="A174" s="22" t="s">
        <v>29</v>
      </c>
      <c r="B174" s="22" t="s">
        <v>30</v>
      </c>
      <c r="C174" s="23" t="s">
        <v>31</v>
      </c>
      <c r="D174" s="23" t="s">
        <v>32</v>
      </c>
      <c r="E174" s="24" t="s">
        <v>33</v>
      </c>
      <c r="F174" s="22" t="s">
        <v>34</v>
      </c>
      <c r="G174" s="24" t="s">
        <v>35</v>
      </c>
      <c r="H174" s="24" t="s">
        <v>36</v>
      </c>
      <c r="I174" s="24" t="s">
        <v>37</v>
      </c>
    </row>
    <row r="175" spans="1:9" hidden="1" x14ac:dyDescent="0.25">
      <c r="A175" s="22" t="s">
        <v>120</v>
      </c>
      <c r="B175" s="22" t="s">
        <v>121</v>
      </c>
      <c r="C175" s="25"/>
      <c r="D175" s="25"/>
      <c r="E175" s="26"/>
      <c r="F175" s="27"/>
      <c r="G175" s="26"/>
      <c r="H175" s="26"/>
      <c r="I175" s="26"/>
    </row>
    <row r="176" spans="1:9" hidden="1" x14ac:dyDescent="0.25">
      <c r="A176" s="27" t="s">
        <v>122</v>
      </c>
      <c r="B176" s="27" t="s">
        <v>121</v>
      </c>
      <c r="C176" s="25">
        <v>30</v>
      </c>
      <c r="D176" s="25" t="s">
        <v>66</v>
      </c>
      <c r="E176" s="28"/>
      <c r="F176" s="27" t="str">
        <f>IF(ISBLANK(E176),"", PRODUCT(C176,E176))</f>
        <v/>
      </c>
      <c r="G176" s="28"/>
      <c r="H176" s="28"/>
      <c r="I176" s="28"/>
    </row>
    <row r="177" spans="1:9" ht="30" hidden="1" x14ac:dyDescent="0.25">
      <c r="E177" s="24" t="s">
        <v>42</v>
      </c>
      <c r="F177" s="22" t="str">
        <f>IF(F176="","",ROUND(SUM(F176:F176),2))</f>
        <v/>
      </c>
      <c r="G177" s="14" t="str">
        <f>IF(F176="","Neužpildytos visos objektų kainos","")</f>
        <v>Neužpildytos visos objektų kainos</v>
      </c>
    </row>
    <row r="178" spans="1:9" hidden="1" x14ac:dyDescent="0.25">
      <c r="C178" s="23" t="s">
        <v>43</v>
      </c>
      <c r="D178" s="29"/>
      <c r="E178" s="24" t="s">
        <v>44</v>
      </c>
      <c r="F178" s="22" t="str">
        <f>IF(OR(F177="",D178=""),"", ROUND(PRODUCT(D178,F177)/100,2))</f>
        <v/>
      </c>
      <c r="G178" s="14" t="str">
        <f>IF(D178="", "Nurodykite taikomą PVM dydį", "")</f>
        <v>Nurodykite taikomą PVM dydį</v>
      </c>
    </row>
    <row r="179" spans="1:9" hidden="1" x14ac:dyDescent="0.25">
      <c r="E179" s="24" t="s">
        <v>45</v>
      </c>
      <c r="F179" s="22">
        <f>IF(ISBLANK(F178), "", ROUND(SUM(F177:F178),2))</f>
        <v>0</v>
      </c>
    </row>
    <row r="180" spans="1:9" hidden="1" x14ac:dyDescent="0.25"/>
    <row r="181" spans="1:9" hidden="1" x14ac:dyDescent="0.25"/>
    <row r="182" spans="1:9" hidden="1" x14ac:dyDescent="0.25"/>
    <row r="183" spans="1:9" hidden="1" x14ac:dyDescent="0.25">
      <c r="A183" s="15" t="s">
        <v>123</v>
      </c>
      <c r="B183" s="15" t="s">
        <v>124</v>
      </c>
    </row>
    <row r="184" spans="1:9" hidden="1" x14ac:dyDescent="0.25"/>
    <row r="185" spans="1:9" hidden="1" x14ac:dyDescent="0.25">
      <c r="A185" s="15" t="s">
        <v>28</v>
      </c>
    </row>
    <row r="186" spans="1:9" ht="43.5" hidden="1" x14ac:dyDescent="0.25">
      <c r="A186" s="22" t="s">
        <v>29</v>
      </c>
      <c r="B186" s="22" t="s">
        <v>30</v>
      </c>
      <c r="C186" s="23" t="s">
        <v>31</v>
      </c>
      <c r="D186" s="23" t="s">
        <v>32</v>
      </c>
      <c r="E186" s="24" t="s">
        <v>33</v>
      </c>
      <c r="F186" s="22" t="s">
        <v>34</v>
      </c>
      <c r="G186" s="24" t="s">
        <v>35</v>
      </c>
      <c r="H186" s="24" t="s">
        <v>36</v>
      </c>
      <c r="I186" s="24" t="s">
        <v>37</v>
      </c>
    </row>
    <row r="187" spans="1:9" hidden="1" x14ac:dyDescent="0.25">
      <c r="A187" s="22" t="s">
        <v>125</v>
      </c>
      <c r="B187" s="22" t="s">
        <v>126</v>
      </c>
      <c r="C187" s="25"/>
      <c r="D187" s="25"/>
      <c r="E187" s="26"/>
      <c r="F187" s="27"/>
      <c r="G187" s="26"/>
      <c r="H187" s="26"/>
      <c r="I187" s="26"/>
    </row>
    <row r="188" spans="1:9" hidden="1" x14ac:dyDescent="0.25">
      <c r="A188" s="27" t="s">
        <v>127</v>
      </c>
      <c r="B188" s="27" t="s">
        <v>126</v>
      </c>
      <c r="C188" s="25">
        <v>30</v>
      </c>
      <c r="D188" s="25" t="s">
        <v>66</v>
      </c>
      <c r="E188" s="28"/>
      <c r="F188" s="27" t="str">
        <f>IF(ISBLANK(E188),"", PRODUCT(C188,E188))</f>
        <v/>
      </c>
      <c r="G188" s="28"/>
      <c r="H188" s="28"/>
      <c r="I188" s="28"/>
    </row>
    <row r="189" spans="1:9" ht="30" hidden="1" x14ac:dyDescent="0.25">
      <c r="E189" s="24" t="s">
        <v>42</v>
      </c>
      <c r="F189" s="22" t="str">
        <f>IF(F188="","",ROUND(SUM(F188:F188),2))</f>
        <v/>
      </c>
      <c r="G189" s="14" t="str">
        <f>IF(F188="","Neužpildytos visos objektų kainos","")</f>
        <v>Neužpildytos visos objektų kainos</v>
      </c>
    </row>
    <row r="190" spans="1:9" hidden="1" x14ac:dyDescent="0.25">
      <c r="C190" s="23" t="s">
        <v>43</v>
      </c>
      <c r="D190" s="29"/>
      <c r="E190" s="24" t="s">
        <v>44</v>
      </c>
      <c r="F190" s="22" t="str">
        <f>IF(OR(F189="",D190=""),"", ROUND(PRODUCT(D190,F189)/100,2))</f>
        <v/>
      </c>
      <c r="G190" s="14" t="str">
        <f>IF(D190="", "Nurodykite taikomą PVM dydį", "")</f>
        <v>Nurodykite taikomą PVM dydį</v>
      </c>
    </row>
    <row r="191" spans="1:9" hidden="1" x14ac:dyDescent="0.25">
      <c r="E191" s="24" t="s">
        <v>45</v>
      </c>
      <c r="F191" s="22">
        <f>IF(ISBLANK(F190), "", ROUND(SUM(F189:F190),2))</f>
        <v>0</v>
      </c>
    </row>
    <row r="192" spans="1:9" hidden="1" x14ac:dyDescent="0.25"/>
    <row r="193" spans="1:9" hidden="1" x14ac:dyDescent="0.25"/>
    <row r="194" spans="1:9" hidden="1" x14ac:dyDescent="0.25"/>
    <row r="195" spans="1:9" hidden="1" x14ac:dyDescent="0.25">
      <c r="A195" s="15" t="s">
        <v>128</v>
      </c>
      <c r="B195" s="15" t="s">
        <v>129</v>
      </c>
    </row>
    <row r="196" spans="1:9" hidden="1" x14ac:dyDescent="0.25"/>
    <row r="197" spans="1:9" hidden="1" x14ac:dyDescent="0.25">
      <c r="A197" s="15" t="s">
        <v>28</v>
      </c>
    </row>
    <row r="198" spans="1:9" ht="43.5" hidden="1" x14ac:dyDescent="0.25">
      <c r="A198" s="22" t="s">
        <v>29</v>
      </c>
      <c r="B198" s="22" t="s">
        <v>30</v>
      </c>
      <c r="C198" s="23" t="s">
        <v>31</v>
      </c>
      <c r="D198" s="23" t="s">
        <v>32</v>
      </c>
      <c r="E198" s="24" t="s">
        <v>33</v>
      </c>
      <c r="F198" s="22" t="s">
        <v>34</v>
      </c>
      <c r="G198" s="24" t="s">
        <v>35</v>
      </c>
      <c r="H198" s="24" t="s">
        <v>36</v>
      </c>
      <c r="I198" s="24" t="s">
        <v>37</v>
      </c>
    </row>
    <row r="199" spans="1:9" hidden="1" x14ac:dyDescent="0.25">
      <c r="A199" s="22" t="s">
        <v>130</v>
      </c>
      <c r="B199" s="22" t="s">
        <v>131</v>
      </c>
      <c r="C199" s="25"/>
      <c r="D199" s="25"/>
      <c r="E199" s="26"/>
      <c r="F199" s="27"/>
      <c r="G199" s="26"/>
      <c r="H199" s="26"/>
      <c r="I199" s="26"/>
    </row>
    <row r="200" spans="1:9" hidden="1" x14ac:dyDescent="0.25">
      <c r="A200" s="27" t="s">
        <v>132</v>
      </c>
      <c r="B200" s="27" t="s">
        <v>131</v>
      </c>
      <c r="C200" s="25">
        <v>30</v>
      </c>
      <c r="D200" s="25" t="s">
        <v>66</v>
      </c>
      <c r="E200" s="28"/>
      <c r="F200" s="27" t="str">
        <f>IF(ISBLANK(E200),"", PRODUCT(C200,E200))</f>
        <v/>
      </c>
      <c r="G200" s="28"/>
      <c r="H200" s="28"/>
      <c r="I200" s="28"/>
    </row>
    <row r="201" spans="1:9" ht="30" hidden="1" x14ac:dyDescent="0.25">
      <c r="E201" s="24" t="s">
        <v>42</v>
      </c>
      <c r="F201" s="22" t="str">
        <f>IF(F200="","",ROUND(SUM(F200:F200),2))</f>
        <v/>
      </c>
      <c r="G201" s="14" t="str">
        <f>IF(F200="","Neužpildytos visos objektų kainos","")</f>
        <v>Neužpildytos visos objektų kainos</v>
      </c>
    </row>
    <row r="202" spans="1:9" hidden="1" x14ac:dyDescent="0.25">
      <c r="C202" s="23" t="s">
        <v>43</v>
      </c>
      <c r="D202" s="29"/>
      <c r="E202" s="24" t="s">
        <v>44</v>
      </c>
      <c r="F202" s="22" t="str">
        <f>IF(OR(F201="",D202=""),"", ROUND(PRODUCT(D202,F201)/100,2))</f>
        <v/>
      </c>
      <c r="G202" s="14" t="str">
        <f>IF(D202="", "Nurodykite taikomą PVM dydį", "")</f>
        <v>Nurodykite taikomą PVM dydį</v>
      </c>
    </row>
    <row r="203" spans="1:9" hidden="1" x14ac:dyDescent="0.25">
      <c r="E203" s="24" t="s">
        <v>45</v>
      </c>
      <c r="F203" s="22">
        <f>IF(ISBLANK(F202), "", ROUND(SUM(F201:F202),2))</f>
        <v>0</v>
      </c>
    </row>
    <row r="204" spans="1:9" hidden="1" x14ac:dyDescent="0.25"/>
    <row r="205" spans="1:9" hidden="1" x14ac:dyDescent="0.25"/>
    <row r="206" spans="1:9" hidden="1" x14ac:dyDescent="0.25"/>
    <row r="207" spans="1:9" hidden="1" x14ac:dyDescent="0.25">
      <c r="A207" s="15" t="s">
        <v>133</v>
      </c>
      <c r="B207" s="15" t="s">
        <v>134</v>
      </c>
    </row>
    <row r="208" spans="1:9" hidden="1" x14ac:dyDescent="0.25"/>
    <row r="209" spans="1:9" hidden="1" x14ac:dyDescent="0.25">
      <c r="A209" s="15" t="s">
        <v>28</v>
      </c>
    </row>
    <row r="210" spans="1:9" ht="43.5" hidden="1" x14ac:dyDescent="0.25">
      <c r="A210" s="22" t="s">
        <v>29</v>
      </c>
      <c r="B210" s="22" t="s">
        <v>30</v>
      </c>
      <c r="C210" s="23" t="s">
        <v>31</v>
      </c>
      <c r="D210" s="23" t="s">
        <v>32</v>
      </c>
      <c r="E210" s="24" t="s">
        <v>33</v>
      </c>
      <c r="F210" s="22" t="s">
        <v>34</v>
      </c>
      <c r="G210" s="24" t="s">
        <v>35</v>
      </c>
      <c r="H210" s="24" t="s">
        <v>36</v>
      </c>
      <c r="I210" s="24" t="s">
        <v>37</v>
      </c>
    </row>
    <row r="211" spans="1:9" hidden="1" x14ac:dyDescent="0.25">
      <c r="A211" s="22" t="s">
        <v>135</v>
      </c>
      <c r="B211" s="22" t="s">
        <v>136</v>
      </c>
      <c r="C211" s="25"/>
      <c r="D211" s="25"/>
      <c r="E211" s="26"/>
      <c r="F211" s="27"/>
      <c r="G211" s="26"/>
      <c r="H211" s="26"/>
      <c r="I211" s="26"/>
    </row>
    <row r="212" spans="1:9" hidden="1" x14ac:dyDescent="0.25">
      <c r="A212" s="27" t="s">
        <v>137</v>
      </c>
      <c r="B212" s="27" t="s">
        <v>136</v>
      </c>
      <c r="C212" s="25">
        <v>30</v>
      </c>
      <c r="D212" s="25" t="s">
        <v>66</v>
      </c>
      <c r="E212" s="28"/>
      <c r="F212" s="27" t="str">
        <f>IF(ISBLANK(E212),"", PRODUCT(C212,E212))</f>
        <v/>
      </c>
      <c r="G212" s="28"/>
      <c r="H212" s="28"/>
      <c r="I212" s="28"/>
    </row>
    <row r="213" spans="1:9" ht="30" hidden="1" x14ac:dyDescent="0.25">
      <c r="E213" s="24" t="s">
        <v>42</v>
      </c>
      <c r="F213" s="22" t="str">
        <f>IF(F212="","",ROUND(SUM(F212:F212),2))</f>
        <v/>
      </c>
      <c r="G213" s="14" t="str">
        <f>IF(F212="","Neužpildytos visos objektų kainos","")</f>
        <v>Neužpildytos visos objektų kainos</v>
      </c>
    </row>
    <row r="214" spans="1:9" hidden="1" x14ac:dyDescent="0.25">
      <c r="C214" s="23" t="s">
        <v>43</v>
      </c>
      <c r="D214" s="29"/>
      <c r="E214" s="24" t="s">
        <v>44</v>
      </c>
      <c r="F214" s="22" t="str">
        <f>IF(OR(F213="",D214=""),"", ROUND(PRODUCT(D214,F213)/100,2))</f>
        <v/>
      </c>
      <c r="G214" s="14" t="str">
        <f>IF(D214="", "Nurodykite taikomą PVM dydį", "")</f>
        <v>Nurodykite taikomą PVM dydį</v>
      </c>
    </row>
    <row r="215" spans="1:9" hidden="1" x14ac:dyDescent="0.25">
      <c r="E215" s="24" t="s">
        <v>45</v>
      </c>
      <c r="F215" s="22">
        <f>IF(ISBLANK(F214), "", ROUND(SUM(F213:F214),2))</f>
        <v>0</v>
      </c>
    </row>
    <row r="216" spans="1:9" hidden="1" x14ac:dyDescent="0.25"/>
    <row r="217" spans="1:9" hidden="1" x14ac:dyDescent="0.25"/>
    <row r="218" spans="1:9" hidden="1" x14ac:dyDescent="0.25"/>
    <row r="219" spans="1:9" hidden="1" x14ac:dyDescent="0.25">
      <c r="A219" s="15" t="s">
        <v>138</v>
      </c>
      <c r="B219" s="15" t="s">
        <v>139</v>
      </c>
    </row>
    <row r="220" spans="1:9" hidden="1" x14ac:dyDescent="0.25"/>
    <row r="221" spans="1:9" hidden="1" x14ac:dyDescent="0.25">
      <c r="A221" s="15" t="s">
        <v>28</v>
      </c>
    </row>
    <row r="222" spans="1:9" ht="43.5" hidden="1" x14ac:dyDescent="0.25">
      <c r="A222" s="22" t="s">
        <v>29</v>
      </c>
      <c r="B222" s="22" t="s">
        <v>30</v>
      </c>
      <c r="C222" s="23" t="s">
        <v>31</v>
      </c>
      <c r="D222" s="23" t="s">
        <v>32</v>
      </c>
      <c r="E222" s="24" t="s">
        <v>33</v>
      </c>
      <c r="F222" s="22" t="s">
        <v>34</v>
      </c>
      <c r="G222" s="24" t="s">
        <v>35</v>
      </c>
      <c r="H222" s="24" t="s">
        <v>36</v>
      </c>
      <c r="I222" s="24" t="s">
        <v>37</v>
      </c>
    </row>
    <row r="223" spans="1:9" hidden="1" x14ac:dyDescent="0.25">
      <c r="A223" s="22" t="s">
        <v>140</v>
      </c>
      <c r="B223" s="22" t="s">
        <v>141</v>
      </c>
      <c r="C223" s="25"/>
      <c r="D223" s="25"/>
      <c r="E223" s="26"/>
      <c r="F223" s="27"/>
      <c r="G223" s="26"/>
      <c r="H223" s="26"/>
      <c r="I223" s="26"/>
    </row>
    <row r="224" spans="1:9" hidden="1" x14ac:dyDescent="0.25">
      <c r="A224" s="27" t="s">
        <v>142</v>
      </c>
      <c r="B224" s="27" t="s">
        <v>141</v>
      </c>
      <c r="C224" s="25">
        <v>10</v>
      </c>
      <c r="D224" s="25" t="s">
        <v>66</v>
      </c>
      <c r="E224" s="28"/>
      <c r="F224" s="27" t="str">
        <f>IF(ISBLANK(E224),"", PRODUCT(C224,E224))</f>
        <v/>
      </c>
      <c r="G224" s="28"/>
      <c r="H224" s="28"/>
      <c r="I224" s="28"/>
    </row>
    <row r="225" spans="1:9" ht="30" hidden="1" x14ac:dyDescent="0.25">
      <c r="E225" s="24" t="s">
        <v>42</v>
      </c>
      <c r="F225" s="22" t="str">
        <f>IF(F224="","",ROUND(SUM(F224:F224),2))</f>
        <v/>
      </c>
      <c r="G225" s="14" t="str">
        <f>IF(F224="","Neužpildytos visos objektų kainos","")</f>
        <v>Neužpildytos visos objektų kainos</v>
      </c>
    </row>
    <row r="226" spans="1:9" hidden="1" x14ac:dyDescent="0.25">
      <c r="C226" s="23" t="s">
        <v>43</v>
      </c>
      <c r="D226" s="29"/>
      <c r="E226" s="24" t="s">
        <v>44</v>
      </c>
      <c r="F226" s="22" t="str">
        <f>IF(OR(F225="",D226=""),"", ROUND(PRODUCT(D226,F225)/100,2))</f>
        <v/>
      </c>
      <c r="G226" s="14" t="str">
        <f>IF(D226="", "Nurodykite taikomą PVM dydį", "")</f>
        <v>Nurodykite taikomą PVM dydį</v>
      </c>
    </row>
    <row r="227" spans="1:9" hidden="1" x14ac:dyDescent="0.25">
      <c r="E227" s="24" t="s">
        <v>45</v>
      </c>
      <c r="F227" s="22">
        <f>IF(ISBLANK(F226), "", ROUND(SUM(F225:F226),2))</f>
        <v>0</v>
      </c>
    </row>
    <row r="228" spans="1:9" hidden="1" x14ac:dyDescent="0.25"/>
    <row r="229" spans="1:9" hidden="1" x14ac:dyDescent="0.25"/>
    <row r="230" spans="1:9" hidden="1" x14ac:dyDescent="0.25"/>
    <row r="231" spans="1:9" hidden="1" x14ac:dyDescent="0.25">
      <c r="A231" s="15" t="s">
        <v>143</v>
      </c>
      <c r="B231" s="15" t="s">
        <v>144</v>
      </c>
    </row>
    <row r="232" spans="1:9" hidden="1" x14ac:dyDescent="0.25"/>
    <row r="233" spans="1:9" hidden="1" x14ac:dyDescent="0.25">
      <c r="A233" s="15" t="s">
        <v>28</v>
      </c>
    </row>
    <row r="234" spans="1:9" ht="43.5" hidden="1" x14ac:dyDescent="0.25">
      <c r="A234" s="22" t="s">
        <v>29</v>
      </c>
      <c r="B234" s="22" t="s">
        <v>30</v>
      </c>
      <c r="C234" s="23" t="s">
        <v>31</v>
      </c>
      <c r="D234" s="23" t="s">
        <v>32</v>
      </c>
      <c r="E234" s="24" t="s">
        <v>33</v>
      </c>
      <c r="F234" s="22" t="s">
        <v>34</v>
      </c>
      <c r="G234" s="24" t="s">
        <v>35</v>
      </c>
      <c r="H234" s="24" t="s">
        <v>36</v>
      </c>
      <c r="I234" s="24" t="s">
        <v>37</v>
      </c>
    </row>
    <row r="235" spans="1:9" hidden="1" x14ac:dyDescent="0.25">
      <c r="A235" s="22" t="s">
        <v>145</v>
      </c>
      <c r="B235" s="22" t="s">
        <v>146</v>
      </c>
      <c r="C235" s="25"/>
      <c r="D235" s="25"/>
      <c r="E235" s="26"/>
      <c r="F235" s="27"/>
      <c r="G235" s="26"/>
      <c r="H235" s="26"/>
      <c r="I235" s="26"/>
    </row>
    <row r="236" spans="1:9" hidden="1" x14ac:dyDescent="0.25">
      <c r="A236" s="27" t="s">
        <v>147</v>
      </c>
      <c r="B236" s="27" t="s">
        <v>146</v>
      </c>
      <c r="C236" s="25">
        <v>20</v>
      </c>
      <c r="D236" s="25" t="s">
        <v>66</v>
      </c>
      <c r="E236" s="28"/>
      <c r="F236" s="27" t="str">
        <f>IF(ISBLANK(E236),"", PRODUCT(C236,E236))</f>
        <v/>
      </c>
      <c r="G236" s="28"/>
      <c r="H236" s="28"/>
      <c r="I236" s="28"/>
    </row>
    <row r="237" spans="1:9" ht="30" hidden="1" x14ac:dyDescent="0.25">
      <c r="E237" s="24" t="s">
        <v>42</v>
      </c>
      <c r="F237" s="22" t="str">
        <f>IF(F236="","",ROUND(SUM(F236:F236),2))</f>
        <v/>
      </c>
      <c r="G237" s="14" t="str">
        <f>IF(F236="","Neužpildytos visos objektų kainos","")</f>
        <v>Neužpildytos visos objektų kainos</v>
      </c>
    </row>
    <row r="238" spans="1:9" hidden="1" x14ac:dyDescent="0.25">
      <c r="C238" s="23" t="s">
        <v>43</v>
      </c>
      <c r="D238" s="29"/>
      <c r="E238" s="24" t="s">
        <v>44</v>
      </c>
      <c r="F238" s="22" t="str">
        <f>IF(OR(F237="",D238=""),"", ROUND(PRODUCT(D238,F237)/100,2))</f>
        <v/>
      </c>
      <c r="G238" s="14" t="str">
        <f>IF(D238="", "Nurodykite taikomą PVM dydį", "")</f>
        <v>Nurodykite taikomą PVM dydį</v>
      </c>
    </row>
    <row r="239" spans="1:9" hidden="1" x14ac:dyDescent="0.25">
      <c r="E239" s="24" t="s">
        <v>45</v>
      </c>
      <c r="F239" s="22">
        <f>IF(ISBLANK(F238), "", ROUND(SUM(F237:F238),2))</f>
        <v>0</v>
      </c>
    </row>
    <row r="240" spans="1:9" hidden="1" x14ac:dyDescent="0.25"/>
    <row r="241" spans="1:9" hidden="1" x14ac:dyDescent="0.25"/>
    <row r="242" spans="1:9" hidden="1" x14ac:dyDescent="0.25"/>
    <row r="243" spans="1:9" hidden="1" x14ac:dyDescent="0.25">
      <c r="A243" s="15" t="s">
        <v>148</v>
      </c>
      <c r="B243" s="15" t="s">
        <v>149</v>
      </c>
    </row>
    <row r="244" spans="1:9" hidden="1" x14ac:dyDescent="0.25"/>
    <row r="245" spans="1:9" hidden="1" x14ac:dyDescent="0.25">
      <c r="A245" s="15" t="s">
        <v>28</v>
      </c>
    </row>
    <row r="246" spans="1:9" ht="43.5" hidden="1" x14ac:dyDescent="0.25">
      <c r="A246" s="22" t="s">
        <v>29</v>
      </c>
      <c r="B246" s="22" t="s">
        <v>30</v>
      </c>
      <c r="C246" s="23" t="s">
        <v>31</v>
      </c>
      <c r="D246" s="23" t="s">
        <v>32</v>
      </c>
      <c r="E246" s="24" t="s">
        <v>33</v>
      </c>
      <c r="F246" s="22" t="s">
        <v>34</v>
      </c>
      <c r="G246" s="24" t="s">
        <v>35</v>
      </c>
      <c r="H246" s="24" t="s">
        <v>36</v>
      </c>
      <c r="I246" s="24" t="s">
        <v>37</v>
      </c>
    </row>
    <row r="247" spans="1:9" hidden="1" x14ac:dyDescent="0.25">
      <c r="A247" s="22" t="s">
        <v>150</v>
      </c>
      <c r="B247" s="22" t="s">
        <v>151</v>
      </c>
      <c r="C247" s="25"/>
      <c r="D247" s="25"/>
      <c r="E247" s="26"/>
      <c r="F247" s="27"/>
      <c r="G247" s="26"/>
      <c r="H247" s="26"/>
      <c r="I247" s="26"/>
    </row>
    <row r="248" spans="1:9" hidden="1" x14ac:dyDescent="0.25">
      <c r="A248" s="27" t="s">
        <v>152</v>
      </c>
      <c r="B248" s="27" t="s">
        <v>151</v>
      </c>
      <c r="C248" s="25">
        <v>15</v>
      </c>
      <c r="D248" s="25" t="s">
        <v>66</v>
      </c>
      <c r="E248" s="28"/>
      <c r="F248" s="27" t="str">
        <f>IF(ISBLANK(E248),"", PRODUCT(C248,E248))</f>
        <v/>
      </c>
      <c r="G248" s="28"/>
      <c r="H248" s="28"/>
      <c r="I248" s="28"/>
    </row>
    <row r="249" spans="1:9" ht="30" hidden="1" x14ac:dyDescent="0.25">
      <c r="E249" s="24" t="s">
        <v>42</v>
      </c>
      <c r="F249" s="22" t="str">
        <f>IF(F248="","",ROUND(SUM(F248:F248),2))</f>
        <v/>
      </c>
      <c r="G249" s="14" t="str">
        <f>IF(F248="","Neužpildytos visos objektų kainos","")</f>
        <v>Neužpildytos visos objektų kainos</v>
      </c>
    </row>
    <row r="250" spans="1:9" hidden="1" x14ac:dyDescent="0.25">
      <c r="C250" s="23" t="s">
        <v>43</v>
      </c>
      <c r="D250" s="29"/>
      <c r="E250" s="24" t="s">
        <v>44</v>
      </c>
      <c r="F250" s="22" t="str">
        <f>IF(OR(F249="",D250=""),"", ROUND(PRODUCT(D250,F249)/100,2))</f>
        <v/>
      </c>
      <c r="G250" s="14" t="str">
        <f>IF(D250="", "Nurodykite taikomą PVM dydį", "")</f>
        <v>Nurodykite taikomą PVM dydį</v>
      </c>
    </row>
    <row r="251" spans="1:9" hidden="1" x14ac:dyDescent="0.25">
      <c r="E251" s="24" t="s">
        <v>45</v>
      </c>
      <c r="F251" s="22">
        <f>IF(ISBLANK(F250), "", ROUND(SUM(F249:F250),2))</f>
        <v>0</v>
      </c>
    </row>
    <row r="252" spans="1:9" hidden="1" x14ac:dyDescent="0.25"/>
    <row r="253" spans="1:9" hidden="1" x14ac:dyDescent="0.25"/>
    <row r="254" spans="1:9" hidden="1" x14ac:dyDescent="0.25"/>
    <row r="255" spans="1:9" hidden="1" x14ac:dyDescent="0.25">
      <c r="A255" s="15" t="s">
        <v>153</v>
      </c>
      <c r="B255" s="15" t="s">
        <v>154</v>
      </c>
    </row>
    <row r="256" spans="1:9" hidden="1" x14ac:dyDescent="0.25"/>
    <row r="257" spans="1:9" hidden="1" x14ac:dyDescent="0.25">
      <c r="A257" s="15" t="s">
        <v>28</v>
      </c>
    </row>
    <row r="258" spans="1:9" ht="43.5" hidden="1" x14ac:dyDescent="0.25">
      <c r="A258" s="22" t="s">
        <v>29</v>
      </c>
      <c r="B258" s="22" t="s">
        <v>30</v>
      </c>
      <c r="C258" s="23" t="s">
        <v>31</v>
      </c>
      <c r="D258" s="23" t="s">
        <v>32</v>
      </c>
      <c r="E258" s="24" t="s">
        <v>33</v>
      </c>
      <c r="F258" s="22" t="s">
        <v>34</v>
      </c>
      <c r="G258" s="24" t="s">
        <v>35</v>
      </c>
      <c r="H258" s="24" t="s">
        <v>36</v>
      </c>
      <c r="I258" s="24" t="s">
        <v>37</v>
      </c>
    </row>
    <row r="259" spans="1:9" hidden="1" x14ac:dyDescent="0.25">
      <c r="A259" s="22" t="s">
        <v>155</v>
      </c>
      <c r="B259" s="22" t="s">
        <v>156</v>
      </c>
      <c r="C259" s="25"/>
      <c r="D259" s="25"/>
      <c r="E259" s="26"/>
      <c r="F259" s="27"/>
      <c r="G259" s="26"/>
      <c r="H259" s="26"/>
      <c r="I259" s="26"/>
    </row>
    <row r="260" spans="1:9" hidden="1" x14ac:dyDescent="0.25">
      <c r="A260" s="27" t="s">
        <v>157</v>
      </c>
      <c r="B260" s="27" t="s">
        <v>156</v>
      </c>
      <c r="C260" s="25">
        <v>30</v>
      </c>
      <c r="D260" s="25" t="s">
        <v>66</v>
      </c>
      <c r="E260" s="28"/>
      <c r="F260" s="27" t="str">
        <f>IF(ISBLANK(E260),"", PRODUCT(C260,E260))</f>
        <v/>
      </c>
      <c r="G260" s="28"/>
      <c r="H260" s="28"/>
      <c r="I260" s="28"/>
    </row>
    <row r="261" spans="1:9" ht="30" hidden="1" x14ac:dyDescent="0.25">
      <c r="E261" s="24" t="s">
        <v>42</v>
      </c>
      <c r="F261" s="22" t="str">
        <f>IF(F260="","",ROUND(SUM(F260:F260),2))</f>
        <v/>
      </c>
      <c r="G261" s="14" t="str">
        <f>IF(F260="","Neužpildytos visos objektų kainos","")</f>
        <v>Neužpildytos visos objektų kainos</v>
      </c>
    </row>
    <row r="262" spans="1:9" hidden="1" x14ac:dyDescent="0.25">
      <c r="C262" s="23" t="s">
        <v>43</v>
      </c>
      <c r="D262" s="29"/>
      <c r="E262" s="24" t="s">
        <v>44</v>
      </c>
      <c r="F262" s="22" t="str">
        <f>IF(OR(F261="",D262=""),"", ROUND(PRODUCT(D262,F261)/100,2))</f>
        <v/>
      </c>
      <c r="G262" s="14" t="str">
        <f>IF(D262="", "Nurodykite taikomą PVM dydį", "")</f>
        <v>Nurodykite taikomą PVM dydį</v>
      </c>
    </row>
    <row r="263" spans="1:9" hidden="1" x14ac:dyDescent="0.25">
      <c r="E263" s="24" t="s">
        <v>45</v>
      </c>
      <c r="F263" s="22">
        <f>IF(ISBLANK(F262), "", ROUND(SUM(F261:F262),2))</f>
        <v>0</v>
      </c>
    </row>
    <row r="264" spans="1:9" hidden="1" x14ac:dyDescent="0.25"/>
    <row r="265" spans="1:9" hidden="1" x14ac:dyDescent="0.25"/>
    <row r="266" spans="1:9" hidden="1" x14ac:dyDescent="0.25"/>
    <row r="267" spans="1:9" hidden="1" x14ac:dyDescent="0.25">
      <c r="A267" s="15" t="s">
        <v>158</v>
      </c>
      <c r="B267" s="15" t="s">
        <v>159</v>
      </c>
    </row>
    <row r="268" spans="1:9" hidden="1" x14ac:dyDescent="0.25"/>
    <row r="269" spans="1:9" hidden="1" x14ac:dyDescent="0.25">
      <c r="A269" s="15" t="s">
        <v>28</v>
      </c>
    </row>
    <row r="270" spans="1:9" ht="43.5" hidden="1" x14ac:dyDescent="0.25">
      <c r="A270" s="22" t="s">
        <v>29</v>
      </c>
      <c r="B270" s="22" t="s">
        <v>30</v>
      </c>
      <c r="C270" s="23" t="s">
        <v>31</v>
      </c>
      <c r="D270" s="23" t="s">
        <v>32</v>
      </c>
      <c r="E270" s="24" t="s">
        <v>33</v>
      </c>
      <c r="F270" s="22" t="s">
        <v>34</v>
      </c>
      <c r="G270" s="24" t="s">
        <v>35</v>
      </c>
      <c r="H270" s="24" t="s">
        <v>36</v>
      </c>
      <c r="I270" s="24" t="s">
        <v>37</v>
      </c>
    </row>
    <row r="271" spans="1:9" hidden="1" x14ac:dyDescent="0.25">
      <c r="A271" s="22" t="s">
        <v>160</v>
      </c>
      <c r="B271" s="22" t="s">
        <v>161</v>
      </c>
      <c r="C271" s="25"/>
      <c r="D271" s="25"/>
      <c r="E271" s="26"/>
      <c r="F271" s="27"/>
      <c r="G271" s="26"/>
      <c r="H271" s="26"/>
      <c r="I271" s="26"/>
    </row>
    <row r="272" spans="1:9" hidden="1" x14ac:dyDescent="0.25">
      <c r="A272" s="27" t="s">
        <v>162</v>
      </c>
      <c r="B272" s="27" t="s">
        <v>161</v>
      </c>
      <c r="C272" s="25">
        <v>36000</v>
      </c>
      <c r="D272" s="25" t="s">
        <v>41</v>
      </c>
      <c r="E272" s="28"/>
      <c r="F272" s="27" t="str">
        <f>IF(ISBLANK(E272),"", PRODUCT(C272,E272))</f>
        <v/>
      </c>
      <c r="G272" s="28"/>
      <c r="H272" s="28"/>
      <c r="I272" s="28"/>
    </row>
    <row r="273" spans="1:9" ht="30" hidden="1" x14ac:dyDescent="0.25">
      <c r="E273" s="24" t="s">
        <v>42</v>
      </c>
      <c r="F273" s="22" t="str">
        <f>IF(F272="","",ROUND(SUM(F272:F272),2))</f>
        <v/>
      </c>
      <c r="G273" s="14" t="str">
        <f>IF(F272="","Neužpildytos visos objektų kainos","")</f>
        <v>Neužpildytos visos objektų kainos</v>
      </c>
    </row>
    <row r="274" spans="1:9" hidden="1" x14ac:dyDescent="0.25">
      <c r="C274" s="23" t="s">
        <v>43</v>
      </c>
      <c r="D274" s="29"/>
      <c r="E274" s="24" t="s">
        <v>44</v>
      </c>
      <c r="F274" s="22" t="str">
        <f>IF(OR(F273="",D274=""),"", ROUND(PRODUCT(D274,F273)/100,2))</f>
        <v/>
      </c>
      <c r="G274" s="14" t="str">
        <f>IF(D274="", "Nurodykite taikomą PVM dydį", "")</f>
        <v>Nurodykite taikomą PVM dydį</v>
      </c>
    </row>
    <row r="275" spans="1:9" hidden="1" x14ac:dyDescent="0.25">
      <c r="E275" s="24" t="s">
        <v>45</v>
      </c>
      <c r="F275" s="22">
        <f>IF(ISBLANK(F274), "", ROUND(SUM(F273:F274),2))</f>
        <v>0</v>
      </c>
    </row>
    <row r="276" spans="1:9" hidden="1" x14ac:dyDescent="0.25"/>
    <row r="277" spans="1:9" hidden="1" x14ac:dyDescent="0.25"/>
    <row r="278" spans="1:9" hidden="1" x14ac:dyDescent="0.25"/>
    <row r="279" spans="1:9" hidden="1" x14ac:dyDescent="0.25">
      <c r="A279" s="15" t="s">
        <v>163</v>
      </c>
      <c r="B279" s="15" t="s">
        <v>164</v>
      </c>
    </row>
    <row r="280" spans="1:9" hidden="1" x14ac:dyDescent="0.25"/>
    <row r="281" spans="1:9" hidden="1" x14ac:dyDescent="0.25">
      <c r="A281" s="15" t="s">
        <v>28</v>
      </c>
    </row>
    <row r="282" spans="1:9" ht="43.5" hidden="1" x14ac:dyDescent="0.25">
      <c r="A282" s="22" t="s">
        <v>29</v>
      </c>
      <c r="B282" s="22" t="s">
        <v>30</v>
      </c>
      <c r="C282" s="23" t="s">
        <v>31</v>
      </c>
      <c r="D282" s="23" t="s">
        <v>32</v>
      </c>
      <c r="E282" s="24" t="s">
        <v>33</v>
      </c>
      <c r="F282" s="22" t="s">
        <v>34</v>
      </c>
      <c r="G282" s="24" t="s">
        <v>35</v>
      </c>
      <c r="H282" s="24" t="s">
        <v>36</v>
      </c>
      <c r="I282" s="24" t="s">
        <v>37</v>
      </c>
    </row>
    <row r="283" spans="1:9" hidden="1" x14ac:dyDescent="0.25">
      <c r="A283" s="22" t="s">
        <v>165</v>
      </c>
      <c r="B283" s="22" t="s">
        <v>166</v>
      </c>
      <c r="C283" s="25"/>
      <c r="D283" s="25"/>
      <c r="E283" s="26"/>
      <c r="F283" s="27"/>
      <c r="G283" s="26"/>
      <c r="H283" s="26"/>
      <c r="I283" s="26"/>
    </row>
    <row r="284" spans="1:9" hidden="1" x14ac:dyDescent="0.25">
      <c r="A284" s="27" t="s">
        <v>167</v>
      </c>
      <c r="B284" s="27" t="s">
        <v>168</v>
      </c>
      <c r="C284" s="25">
        <v>40</v>
      </c>
      <c r="D284" s="25" t="s">
        <v>63</v>
      </c>
      <c r="E284" s="28"/>
      <c r="F284" s="27" t="str">
        <f>IF(ISBLANK(E284),"", PRODUCT(C284,E284))</f>
        <v/>
      </c>
      <c r="G284" s="28"/>
      <c r="H284" s="28"/>
      <c r="I284" s="28"/>
    </row>
    <row r="285" spans="1:9" hidden="1" x14ac:dyDescent="0.25">
      <c r="A285" s="27" t="s">
        <v>169</v>
      </c>
      <c r="B285" s="27" t="s">
        <v>170</v>
      </c>
      <c r="C285" s="25">
        <v>40</v>
      </c>
      <c r="D285" s="25" t="s">
        <v>63</v>
      </c>
      <c r="E285" s="28"/>
      <c r="F285" s="27" t="str">
        <f>IF(ISBLANK(E285),"", PRODUCT(C285,E285))</f>
        <v/>
      </c>
      <c r="G285" s="28"/>
      <c r="H285" s="28"/>
      <c r="I285" s="28"/>
    </row>
    <row r="286" spans="1:9" ht="30" hidden="1" x14ac:dyDescent="0.25">
      <c r="E286" s="24" t="s">
        <v>42</v>
      </c>
      <c r="F286" s="22" t="str">
        <f>IF((SUMPRODUCT(--(F284:F285=""))&gt;0), "", ROUND(SUM(F284:F285),2))</f>
        <v/>
      </c>
      <c r="G286" s="14" t="str">
        <f>IF((SUMPRODUCT(--(F284:F285=""))&gt;0), "Neužpildytos visų objektų kainos", "")</f>
        <v>Neužpildytos visų objektų kainos</v>
      </c>
    </row>
    <row r="287" spans="1:9" hidden="1" x14ac:dyDescent="0.25">
      <c r="C287" s="23" t="s">
        <v>43</v>
      </c>
      <c r="D287" s="29"/>
      <c r="E287" s="24" t="s">
        <v>44</v>
      </c>
      <c r="F287" s="22" t="str">
        <f>IF(OR(F286="",D287=""),"", ROUND(PRODUCT(D287,F286)/100,2))</f>
        <v/>
      </c>
      <c r="G287" s="14" t="str">
        <f>IF(D287="", "Nurodykite taikomą PVM dydį", "")</f>
        <v>Nurodykite taikomą PVM dydį</v>
      </c>
    </row>
    <row r="288" spans="1:9" hidden="1" x14ac:dyDescent="0.25">
      <c r="E288" s="24" t="s">
        <v>45</v>
      </c>
      <c r="F288" s="22">
        <f>IF(ISBLANK(F287), "", ROUND(SUM(F286:F287),2))</f>
        <v>0</v>
      </c>
    </row>
    <row r="289" spans="1:9" hidden="1" x14ac:dyDescent="0.25"/>
    <row r="290" spans="1:9" hidden="1" x14ac:dyDescent="0.25"/>
    <row r="291" spans="1:9" hidden="1" x14ac:dyDescent="0.25"/>
    <row r="292" spans="1:9" hidden="1" x14ac:dyDescent="0.25">
      <c r="A292" s="15" t="s">
        <v>171</v>
      </c>
      <c r="B292" s="15" t="s">
        <v>172</v>
      </c>
    </row>
    <row r="293" spans="1:9" hidden="1" x14ac:dyDescent="0.25"/>
    <row r="294" spans="1:9" hidden="1" x14ac:dyDescent="0.25">
      <c r="A294" s="15" t="s">
        <v>28</v>
      </c>
    </row>
    <row r="295" spans="1:9" ht="43.5" hidden="1" x14ac:dyDescent="0.25">
      <c r="A295" s="22" t="s">
        <v>29</v>
      </c>
      <c r="B295" s="22" t="s">
        <v>30</v>
      </c>
      <c r="C295" s="23" t="s">
        <v>31</v>
      </c>
      <c r="D295" s="23" t="s">
        <v>32</v>
      </c>
      <c r="E295" s="24" t="s">
        <v>33</v>
      </c>
      <c r="F295" s="22" t="s">
        <v>34</v>
      </c>
      <c r="G295" s="24" t="s">
        <v>35</v>
      </c>
      <c r="H295" s="24" t="s">
        <v>36</v>
      </c>
      <c r="I295" s="24" t="s">
        <v>37</v>
      </c>
    </row>
    <row r="296" spans="1:9" hidden="1" x14ac:dyDescent="0.25">
      <c r="A296" s="22" t="s">
        <v>173</v>
      </c>
      <c r="B296" s="22" t="s">
        <v>174</v>
      </c>
      <c r="C296" s="25"/>
      <c r="D296" s="25"/>
      <c r="E296" s="26"/>
      <c r="F296" s="27"/>
      <c r="G296" s="26"/>
      <c r="H296" s="26"/>
      <c r="I296" s="26"/>
    </row>
    <row r="297" spans="1:9" hidden="1" x14ac:dyDescent="0.25">
      <c r="A297" s="27" t="s">
        <v>175</v>
      </c>
      <c r="B297" s="27" t="s">
        <v>176</v>
      </c>
      <c r="C297" s="25">
        <v>30</v>
      </c>
      <c r="D297" s="25" t="s">
        <v>66</v>
      </c>
      <c r="E297" s="28"/>
      <c r="F297" s="27" t="str">
        <f>IF(ISBLANK(E297),"", PRODUCT(C297,E297))</f>
        <v/>
      </c>
      <c r="G297" s="28"/>
      <c r="H297" s="28"/>
      <c r="I297" s="28"/>
    </row>
    <row r="298" spans="1:9" hidden="1" x14ac:dyDescent="0.25">
      <c r="A298" s="27" t="s">
        <v>177</v>
      </c>
      <c r="B298" s="27" t="s">
        <v>178</v>
      </c>
      <c r="C298" s="25">
        <v>10</v>
      </c>
      <c r="D298" s="25" t="s">
        <v>66</v>
      </c>
      <c r="E298" s="28"/>
      <c r="F298" s="27" t="str">
        <f>IF(ISBLANK(E298),"", PRODUCT(C298,E298))</f>
        <v/>
      </c>
      <c r="G298" s="28"/>
      <c r="H298" s="28"/>
      <c r="I298" s="28"/>
    </row>
    <row r="299" spans="1:9" ht="30" hidden="1" x14ac:dyDescent="0.25">
      <c r="E299" s="24" t="s">
        <v>42</v>
      </c>
      <c r="F299" s="22" t="str">
        <f>IF((SUMPRODUCT(--(F297:F298=""))&gt;0), "", ROUND(SUM(F297:F298),2))</f>
        <v/>
      </c>
      <c r="G299" s="14" t="str">
        <f>IF((SUMPRODUCT(--(F297:F298=""))&gt;0), "Neužpildytos visų objektų kainos", "")</f>
        <v>Neužpildytos visų objektų kainos</v>
      </c>
    </row>
    <row r="300" spans="1:9" hidden="1" x14ac:dyDescent="0.25">
      <c r="C300" s="23" t="s">
        <v>43</v>
      </c>
      <c r="D300" s="29"/>
      <c r="E300" s="24" t="s">
        <v>44</v>
      </c>
      <c r="F300" s="22" t="str">
        <f>IF(OR(F299="",D300=""),"", ROUND(PRODUCT(D300,F299)/100,2))</f>
        <v/>
      </c>
      <c r="G300" s="14" t="str">
        <f>IF(D300="", "Nurodykite taikomą PVM dydį", "")</f>
        <v>Nurodykite taikomą PVM dydį</v>
      </c>
    </row>
    <row r="301" spans="1:9" hidden="1" x14ac:dyDescent="0.25">
      <c r="E301" s="24" t="s">
        <v>45</v>
      </c>
      <c r="F301" s="22">
        <f>IF(ISBLANK(F300), "", ROUND(SUM(F299:F300),2))</f>
        <v>0</v>
      </c>
    </row>
    <row r="302" spans="1:9" hidden="1" x14ac:dyDescent="0.25"/>
    <row r="303" spans="1:9" hidden="1" x14ac:dyDescent="0.25"/>
    <row r="304" spans="1:9" hidden="1" x14ac:dyDescent="0.25"/>
    <row r="305" spans="1:9" hidden="1" x14ac:dyDescent="0.25">
      <c r="A305" s="15" t="s">
        <v>179</v>
      </c>
      <c r="B305" s="15" t="s">
        <v>180</v>
      </c>
    </row>
    <row r="306" spans="1:9" hidden="1" x14ac:dyDescent="0.25"/>
    <row r="307" spans="1:9" hidden="1" x14ac:dyDescent="0.25">
      <c r="A307" s="15" t="s">
        <v>28</v>
      </c>
    </row>
    <row r="308" spans="1:9" ht="43.5" hidden="1" x14ac:dyDescent="0.25">
      <c r="A308" s="22" t="s">
        <v>29</v>
      </c>
      <c r="B308" s="22" t="s">
        <v>30</v>
      </c>
      <c r="C308" s="23" t="s">
        <v>31</v>
      </c>
      <c r="D308" s="23" t="s">
        <v>32</v>
      </c>
      <c r="E308" s="24" t="s">
        <v>33</v>
      </c>
      <c r="F308" s="22" t="s">
        <v>34</v>
      </c>
      <c r="G308" s="24" t="s">
        <v>35</v>
      </c>
      <c r="H308" s="24" t="s">
        <v>36</v>
      </c>
      <c r="I308" s="24" t="s">
        <v>37</v>
      </c>
    </row>
    <row r="309" spans="1:9" hidden="1" x14ac:dyDescent="0.25">
      <c r="A309" s="22" t="s">
        <v>181</v>
      </c>
      <c r="B309" s="22" t="s">
        <v>182</v>
      </c>
      <c r="C309" s="25"/>
      <c r="D309" s="25"/>
      <c r="E309" s="26"/>
      <c r="F309" s="27"/>
      <c r="G309" s="26"/>
      <c r="H309" s="26"/>
      <c r="I309" s="26"/>
    </row>
    <row r="310" spans="1:9" hidden="1" x14ac:dyDescent="0.25">
      <c r="A310" s="27" t="s">
        <v>183</v>
      </c>
      <c r="B310" s="27" t="s">
        <v>182</v>
      </c>
      <c r="C310" s="25">
        <v>60</v>
      </c>
      <c r="D310" s="25" t="s">
        <v>66</v>
      </c>
      <c r="E310" s="28"/>
      <c r="F310" s="27" t="str">
        <f>IF(ISBLANK(E310),"", PRODUCT(C310,E310))</f>
        <v/>
      </c>
      <c r="G310" s="28"/>
      <c r="H310" s="28"/>
      <c r="I310" s="28"/>
    </row>
    <row r="311" spans="1:9" ht="30" hidden="1" x14ac:dyDescent="0.25">
      <c r="E311" s="24" t="s">
        <v>42</v>
      </c>
      <c r="F311" s="22" t="str">
        <f>IF(F310="","",ROUND(SUM(F310:F310),2))</f>
        <v/>
      </c>
      <c r="G311" s="14" t="str">
        <f>IF(F310="","Neužpildytos visos objektų kainos","")</f>
        <v>Neužpildytos visos objektų kainos</v>
      </c>
    </row>
    <row r="312" spans="1:9" hidden="1" x14ac:dyDescent="0.25">
      <c r="C312" s="23" t="s">
        <v>43</v>
      </c>
      <c r="D312" s="29"/>
      <c r="E312" s="24" t="s">
        <v>44</v>
      </c>
      <c r="F312" s="22" t="str">
        <f>IF(OR(F311="",D312=""),"", ROUND(PRODUCT(D312,F311)/100,2))</f>
        <v/>
      </c>
      <c r="G312" s="14" t="str">
        <f>IF(D312="", "Nurodykite taikomą PVM dydį", "")</f>
        <v>Nurodykite taikomą PVM dydį</v>
      </c>
    </row>
    <row r="313" spans="1:9" hidden="1" x14ac:dyDescent="0.25">
      <c r="E313" s="24" t="s">
        <v>45</v>
      </c>
      <c r="F313" s="22">
        <f>IF(ISBLANK(F312), "", ROUND(SUM(F311:F312),2))</f>
        <v>0</v>
      </c>
    </row>
    <row r="314" spans="1:9" hidden="1" x14ac:dyDescent="0.25"/>
    <row r="315" spans="1:9" hidden="1" x14ac:dyDescent="0.25"/>
    <row r="316" spans="1:9" hidden="1" x14ac:dyDescent="0.25"/>
    <row r="317" spans="1:9" hidden="1" x14ac:dyDescent="0.25">
      <c r="A317" s="15" t="s">
        <v>184</v>
      </c>
      <c r="B317" s="15" t="s">
        <v>185</v>
      </c>
    </row>
    <row r="318" spans="1:9" hidden="1" x14ac:dyDescent="0.25"/>
    <row r="319" spans="1:9" hidden="1" x14ac:dyDescent="0.25">
      <c r="A319" s="15" t="s">
        <v>28</v>
      </c>
    </row>
    <row r="320" spans="1:9" ht="43.5" hidden="1" x14ac:dyDescent="0.25">
      <c r="A320" s="22" t="s">
        <v>29</v>
      </c>
      <c r="B320" s="22" t="s">
        <v>30</v>
      </c>
      <c r="C320" s="23" t="s">
        <v>31</v>
      </c>
      <c r="D320" s="23" t="s">
        <v>32</v>
      </c>
      <c r="E320" s="24" t="s">
        <v>33</v>
      </c>
      <c r="F320" s="22" t="s">
        <v>34</v>
      </c>
      <c r="G320" s="24" t="s">
        <v>35</v>
      </c>
      <c r="H320" s="24" t="s">
        <v>36</v>
      </c>
      <c r="I320" s="24" t="s">
        <v>37</v>
      </c>
    </row>
    <row r="321" spans="1:9" hidden="1" x14ac:dyDescent="0.25">
      <c r="A321" s="22" t="s">
        <v>186</v>
      </c>
      <c r="B321" s="22" t="s">
        <v>187</v>
      </c>
      <c r="C321" s="25"/>
      <c r="D321" s="25"/>
      <c r="E321" s="26"/>
      <c r="F321" s="27"/>
      <c r="G321" s="26"/>
      <c r="H321" s="26"/>
      <c r="I321" s="26"/>
    </row>
    <row r="322" spans="1:9" hidden="1" x14ac:dyDescent="0.25">
      <c r="A322" s="27" t="s">
        <v>188</v>
      </c>
      <c r="B322" s="27" t="s">
        <v>187</v>
      </c>
      <c r="C322" s="25">
        <v>10</v>
      </c>
      <c r="D322" s="25" t="s">
        <v>66</v>
      </c>
      <c r="E322" s="28"/>
      <c r="F322" s="27" t="str">
        <f>IF(ISBLANK(E322),"", PRODUCT(C322,E322))</f>
        <v/>
      </c>
      <c r="G322" s="28"/>
      <c r="H322" s="28"/>
      <c r="I322" s="28"/>
    </row>
    <row r="323" spans="1:9" ht="30" hidden="1" x14ac:dyDescent="0.25">
      <c r="E323" s="24" t="s">
        <v>42</v>
      </c>
      <c r="F323" s="22" t="str">
        <f>IF(F322="","",ROUND(SUM(F322:F322),2))</f>
        <v/>
      </c>
      <c r="G323" s="14" t="str">
        <f>IF(F322="","Neužpildytos visos objektų kainos","")</f>
        <v>Neužpildytos visos objektų kainos</v>
      </c>
    </row>
    <row r="324" spans="1:9" hidden="1" x14ac:dyDescent="0.25">
      <c r="C324" s="23" t="s">
        <v>43</v>
      </c>
      <c r="D324" s="29"/>
      <c r="E324" s="24" t="s">
        <v>44</v>
      </c>
      <c r="F324" s="22" t="str">
        <f>IF(OR(F323="",D324=""),"", ROUND(PRODUCT(D324,F323)/100,2))</f>
        <v/>
      </c>
      <c r="G324" s="14" t="str">
        <f>IF(D324="", "Nurodykite taikomą PVM dydį", "")</f>
        <v>Nurodykite taikomą PVM dydį</v>
      </c>
    </row>
    <row r="325" spans="1:9" hidden="1" x14ac:dyDescent="0.25">
      <c r="E325" s="24" t="s">
        <v>45</v>
      </c>
      <c r="F325" s="22">
        <f>IF(ISBLANK(F324), "", ROUND(SUM(F323:F324),2))</f>
        <v>0</v>
      </c>
    </row>
    <row r="326" spans="1:9" hidden="1" x14ac:dyDescent="0.25"/>
    <row r="327" spans="1:9" hidden="1" x14ac:dyDescent="0.25"/>
    <row r="328" spans="1:9" hidden="1" x14ac:dyDescent="0.25"/>
    <row r="329" spans="1:9" hidden="1" x14ac:dyDescent="0.25">
      <c r="A329" s="15" t="s">
        <v>189</v>
      </c>
      <c r="B329" s="15" t="s">
        <v>190</v>
      </c>
    </row>
    <row r="330" spans="1:9" hidden="1" x14ac:dyDescent="0.25"/>
    <row r="331" spans="1:9" hidden="1" x14ac:dyDescent="0.25">
      <c r="A331" s="15" t="s">
        <v>28</v>
      </c>
    </row>
    <row r="332" spans="1:9" ht="43.5" hidden="1" x14ac:dyDescent="0.25">
      <c r="A332" s="22" t="s">
        <v>29</v>
      </c>
      <c r="B332" s="22" t="s">
        <v>30</v>
      </c>
      <c r="C332" s="23" t="s">
        <v>31</v>
      </c>
      <c r="D332" s="23" t="s">
        <v>32</v>
      </c>
      <c r="E332" s="24" t="s">
        <v>33</v>
      </c>
      <c r="F332" s="22" t="s">
        <v>34</v>
      </c>
      <c r="G332" s="24" t="s">
        <v>35</v>
      </c>
      <c r="H332" s="24" t="s">
        <v>36</v>
      </c>
      <c r="I332" s="24" t="s">
        <v>37</v>
      </c>
    </row>
    <row r="333" spans="1:9" hidden="1" x14ac:dyDescent="0.25">
      <c r="A333" s="22" t="s">
        <v>191</v>
      </c>
      <c r="B333" s="22" t="s">
        <v>192</v>
      </c>
      <c r="C333" s="25"/>
      <c r="D333" s="25"/>
      <c r="E333" s="26"/>
      <c r="F333" s="27"/>
      <c r="G333" s="26"/>
      <c r="H333" s="26"/>
      <c r="I333" s="26"/>
    </row>
    <row r="334" spans="1:9" hidden="1" x14ac:dyDescent="0.25">
      <c r="A334" s="27" t="s">
        <v>193</v>
      </c>
      <c r="B334" s="27" t="s">
        <v>192</v>
      </c>
      <c r="C334" s="25">
        <v>10</v>
      </c>
      <c r="D334" s="25" t="s">
        <v>63</v>
      </c>
      <c r="E334" s="28"/>
      <c r="F334" s="27" t="str">
        <f>IF(ISBLANK(E334),"", PRODUCT(C334,E334))</f>
        <v/>
      </c>
      <c r="G334" s="28"/>
      <c r="H334" s="28"/>
      <c r="I334" s="28"/>
    </row>
    <row r="335" spans="1:9" ht="30" hidden="1" x14ac:dyDescent="0.25">
      <c r="E335" s="24" t="s">
        <v>42</v>
      </c>
      <c r="F335" s="22" t="str">
        <f>IF(F334="","",ROUND(SUM(F334:F334),2))</f>
        <v/>
      </c>
      <c r="G335" s="14" t="str">
        <f>IF(F334="","Neužpildytos visos objektų kainos","")</f>
        <v>Neužpildytos visos objektų kainos</v>
      </c>
    </row>
    <row r="336" spans="1:9" hidden="1" x14ac:dyDescent="0.25">
      <c r="C336" s="23" t="s">
        <v>43</v>
      </c>
      <c r="D336" s="29"/>
      <c r="E336" s="24" t="s">
        <v>44</v>
      </c>
      <c r="F336" s="22" t="str">
        <f>IF(OR(F335="",D336=""),"", ROUND(PRODUCT(D336,F335)/100,2))</f>
        <v/>
      </c>
      <c r="G336" s="14" t="str">
        <f>IF(D336="", "Nurodykite taikomą PVM dydį", "")</f>
        <v>Nurodykite taikomą PVM dydį</v>
      </c>
    </row>
    <row r="337" spans="1:9" hidden="1" x14ac:dyDescent="0.25">
      <c r="E337" s="24" t="s">
        <v>45</v>
      </c>
      <c r="F337" s="22">
        <f>IF(ISBLANK(F336), "", ROUND(SUM(F335:F336),2))</f>
        <v>0</v>
      </c>
    </row>
    <row r="338" spans="1:9" hidden="1" x14ac:dyDescent="0.25"/>
    <row r="339" spans="1:9" hidden="1" x14ac:dyDescent="0.25"/>
    <row r="340" spans="1:9" hidden="1" x14ac:dyDescent="0.25"/>
    <row r="341" spans="1:9" hidden="1" x14ac:dyDescent="0.25">
      <c r="A341" s="15" t="s">
        <v>194</v>
      </c>
      <c r="B341" s="15" t="s">
        <v>195</v>
      </c>
    </row>
    <row r="342" spans="1:9" hidden="1" x14ac:dyDescent="0.25"/>
    <row r="343" spans="1:9" hidden="1" x14ac:dyDescent="0.25">
      <c r="A343" s="15" t="s">
        <v>28</v>
      </c>
    </row>
    <row r="344" spans="1:9" ht="43.5" hidden="1" x14ac:dyDescent="0.25">
      <c r="A344" s="22" t="s">
        <v>29</v>
      </c>
      <c r="B344" s="22" t="s">
        <v>30</v>
      </c>
      <c r="C344" s="23" t="s">
        <v>31</v>
      </c>
      <c r="D344" s="23" t="s">
        <v>32</v>
      </c>
      <c r="E344" s="24" t="s">
        <v>33</v>
      </c>
      <c r="F344" s="22" t="s">
        <v>34</v>
      </c>
      <c r="G344" s="24" t="s">
        <v>35</v>
      </c>
      <c r="H344" s="24" t="s">
        <v>36</v>
      </c>
      <c r="I344" s="24" t="s">
        <v>37</v>
      </c>
    </row>
    <row r="345" spans="1:9" hidden="1" x14ac:dyDescent="0.25">
      <c r="A345" s="22" t="s">
        <v>196</v>
      </c>
      <c r="B345" s="22" t="s">
        <v>197</v>
      </c>
      <c r="C345" s="25"/>
      <c r="D345" s="25"/>
      <c r="E345" s="26"/>
      <c r="F345" s="27"/>
      <c r="G345" s="26"/>
      <c r="H345" s="26"/>
      <c r="I345" s="26"/>
    </row>
    <row r="346" spans="1:9" hidden="1" x14ac:dyDescent="0.25">
      <c r="A346" s="27" t="s">
        <v>198</v>
      </c>
      <c r="B346" s="27" t="s">
        <v>197</v>
      </c>
      <c r="C346" s="25">
        <v>30</v>
      </c>
      <c r="D346" s="25" t="s">
        <v>63</v>
      </c>
      <c r="E346" s="28"/>
      <c r="F346" s="27" t="str">
        <f>IF(ISBLANK(E346),"", PRODUCT(C346,E346))</f>
        <v/>
      </c>
      <c r="G346" s="28"/>
      <c r="H346" s="28"/>
      <c r="I346" s="28"/>
    </row>
    <row r="347" spans="1:9" ht="30" hidden="1" x14ac:dyDescent="0.25">
      <c r="E347" s="24" t="s">
        <v>42</v>
      </c>
      <c r="F347" s="22" t="str">
        <f>IF(F346="","",ROUND(SUM(F346:F346),2))</f>
        <v/>
      </c>
      <c r="G347" s="14" t="str">
        <f>IF(F346="","Neužpildytos visos objektų kainos","")</f>
        <v>Neužpildytos visos objektų kainos</v>
      </c>
    </row>
    <row r="348" spans="1:9" hidden="1" x14ac:dyDescent="0.25">
      <c r="C348" s="23" t="s">
        <v>43</v>
      </c>
      <c r="D348" s="29"/>
      <c r="E348" s="24" t="s">
        <v>44</v>
      </c>
      <c r="F348" s="22" t="str">
        <f>IF(OR(F347="",D348=""),"", ROUND(PRODUCT(D348,F347)/100,2))</f>
        <v/>
      </c>
      <c r="G348" s="14" t="str">
        <f>IF(D348="", "Nurodykite taikomą PVM dydį", "")</f>
        <v>Nurodykite taikomą PVM dydį</v>
      </c>
    </row>
    <row r="349" spans="1:9" hidden="1" x14ac:dyDescent="0.25">
      <c r="E349" s="24" t="s">
        <v>45</v>
      </c>
      <c r="F349" s="22">
        <f>IF(ISBLANK(F348), "", ROUND(SUM(F347:F348),2))</f>
        <v>0</v>
      </c>
    </row>
    <row r="350" spans="1:9" hidden="1" x14ac:dyDescent="0.25"/>
    <row r="351" spans="1:9" hidden="1" x14ac:dyDescent="0.25"/>
    <row r="352" spans="1:9" hidden="1" x14ac:dyDescent="0.25"/>
    <row r="353" spans="1:9" hidden="1" x14ac:dyDescent="0.25">
      <c r="A353" s="15" t="s">
        <v>199</v>
      </c>
      <c r="B353" s="15" t="s">
        <v>200</v>
      </c>
    </row>
    <row r="354" spans="1:9" hidden="1" x14ac:dyDescent="0.25"/>
    <row r="355" spans="1:9" hidden="1" x14ac:dyDescent="0.25">
      <c r="A355" s="15" t="s">
        <v>28</v>
      </c>
    </row>
    <row r="356" spans="1:9" ht="43.5" hidden="1" x14ac:dyDescent="0.25">
      <c r="A356" s="22" t="s">
        <v>29</v>
      </c>
      <c r="B356" s="22" t="s">
        <v>30</v>
      </c>
      <c r="C356" s="23" t="s">
        <v>31</v>
      </c>
      <c r="D356" s="23" t="s">
        <v>32</v>
      </c>
      <c r="E356" s="24" t="s">
        <v>33</v>
      </c>
      <c r="F356" s="22" t="s">
        <v>34</v>
      </c>
      <c r="G356" s="24" t="s">
        <v>35</v>
      </c>
      <c r="H356" s="24" t="s">
        <v>36</v>
      </c>
      <c r="I356" s="24" t="s">
        <v>37</v>
      </c>
    </row>
    <row r="357" spans="1:9" hidden="1" x14ac:dyDescent="0.25">
      <c r="A357" s="22" t="s">
        <v>201</v>
      </c>
      <c r="B357" s="22" t="s">
        <v>202</v>
      </c>
      <c r="C357" s="25"/>
      <c r="D357" s="25"/>
      <c r="E357" s="26"/>
      <c r="F357" s="27"/>
      <c r="G357" s="26"/>
      <c r="H357" s="26"/>
      <c r="I357" s="26"/>
    </row>
    <row r="358" spans="1:9" hidden="1" x14ac:dyDescent="0.25">
      <c r="A358" s="27" t="s">
        <v>203</v>
      </c>
      <c r="B358" s="27" t="s">
        <v>202</v>
      </c>
      <c r="C358" s="25">
        <v>40</v>
      </c>
      <c r="D358" s="25" t="s">
        <v>63</v>
      </c>
      <c r="E358" s="28"/>
      <c r="F358" s="27" t="str">
        <f>IF(ISBLANK(E358),"", PRODUCT(C358,E358))</f>
        <v/>
      </c>
      <c r="G358" s="28"/>
      <c r="H358" s="28"/>
      <c r="I358" s="28"/>
    </row>
    <row r="359" spans="1:9" ht="30" hidden="1" x14ac:dyDescent="0.25">
      <c r="E359" s="24" t="s">
        <v>42</v>
      </c>
      <c r="F359" s="22" t="str">
        <f>IF(F358="","",ROUND(SUM(F358:F358),2))</f>
        <v/>
      </c>
      <c r="G359" s="14" t="str">
        <f>IF(F358="","Neužpildytos visos objektų kainos","")</f>
        <v>Neužpildytos visos objektų kainos</v>
      </c>
    </row>
    <row r="360" spans="1:9" hidden="1" x14ac:dyDescent="0.25">
      <c r="C360" s="23" t="s">
        <v>43</v>
      </c>
      <c r="D360" s="29"/>
      <c r="E360" s="24" t="s">
        <v>44</v>
      </c>
      <c r="F360" s="22" t="str">
        <f>IF(OR(F359="",D360=""),"", ROUND(PRODUCT(D360,F359)/100,2))</f>
        <v/>
      </c>
      <c r="G360" s="14" t="str">
        <f>IF(D360="", "Nurodykite taikomą PVM dydį", "")</f>
        <v>Nurodykite taikomą PVM dydį</v>
      </c>
    </row>
    <row r="361" spans="1:9" hidden="1" x14ac:dyDescent="0.25">
      <c r="E361" s="24" t="s">
        <v>45</v>
      </c>
      <c r="F361" s="22">
        <f>IF(ISBLANK(F360), "", ROUND(SUM(F359:F360),2))</f>
        <v>0</v>
      </c>
    </row>
    <row r="362" spans="1:9" hidden="1" x14ac:dyDescent="0.25"/>
    <row r="363" spans="1:9" hidden="1" x14ac:dyDescent="0.25"/>
    <row r="364" spans="1:9" hidden="1" x14ac:dyDescent="0.25"/>
    <row r="365" spans="1:9" hidden="1" x14ac:dyDescent="0.25">
      <c r="A365" s="15" t="s">
        <v>204</v>
      </c>
      <c r="B365" s="15" t="s">
        <v>205</v>
      </c>
    </row>
    <row r="366" spans="1:9" hidden="1" x14ac:dyDescent="0.25"/>
    <row r="367" spans="1:9" hidden="1" x14ac:dyDescent="0.25">
      <c r="A367" s="15" t="s">
        <v>28</v>
      </c>
    </row>
    <row r="368" spans="1:9" ht="43.5" hidden="1" x14ac:dyDescent="0.25">
      <c r="A368" s="22" t="s">
        <v>29</v>
      </c>
      <c r="B368" s="22" t="s">
        <v>30</v>
      </c>
      <c r="C368" s="23" t="s">
        <v>31</v>
      </c>
      <c r="D368" s="23" t="s">
        <v>32</v>
      </c>
      <c r="E368" s="24" t="s">
        <v>33</v>
      </c>
      <c r="F368" s="22" t="s">
        <v>34</v>
      </c>
      <c r="G368" s="24" t="s">
        <v>35</v>
      </c>
      <c r="H368" s="24" t="s">
        <v>36</v>
      </c>
      <c r="I368" s="24" t="s">
        <v>37</v>
      </c>
    </row>
    <row r="369" spans="1:9" hidden="1" x14ac:dyDescent="0.25">
      <c r="A369" s="22" t="s">
        <v>206</v>
      </c>
      <c r="B369" s="22" t="s">
        <v>207</v>
      </c>
      <c r="C369" s="25"/>
      <c r="D369" s="25"/>
      <c r="E369" s="26"/>
      <c r="F369" s="27"/>
      <c r="G369" s="26"/>
      <c r="H369" s="26"/>
      <c r="I369" s="26"/>
    </row>
    <row r="370" spans="1:9" hidden="1" x14ac:dyDescent="0.25">
      <c r="A370" s="27" t="s">
        <v>208</v>
      </c>
      <c r="B370" s="27" t="s">
        <v>207</v>
      </c>
      <c r="C370" s="25">
        <v>20</v>
      </c>
      <c r="D370" s="25" t="s">
        <v>63</v>
      </c>
      <c r="E370" s="28"/>
      <c r="F370" s="27" t="str">
        <f>IF(ISBLANK(E370),"", PRODUCT(C370,E370))</f>
        <v/>
      </c>
      <c r="G370" s="28"/>
      <c r="H370" s="28"/>
      <c r="I370" s="28"/>
    </row>
    <row r="371" spans="1:9" ht="30" hidden="1" x14ac:dyDescent="0.25">
      <c r="E371" s="24" t="s">
        <v>42</v>
      </c>
      <c r="F371" s="22" t="str">
        <f>IF(F370="","",ROUND(SUM(F370:F370),2))</f>
        <v/>
      </c>
      <c r="G371" s="14" t="str">
        <f>IF(F370="","Neužpildytos visos objektų kainos","")</f>
        <v>Neužpildytos visos objektų kainos</v>
      </c>
    </row>
    <row r="372" spans="1:9" hidden="1" x14ac:dyDescent="0.25">
      <c r="C372" s="23" t="s">
        <v>43</v>
      </c>
      <c r="D372" s="29"/>
      <c r="E372" s="24" t="s">
        <v>44</v>
      </c>
      <c r="F372" s="22" t="str">
        <f>IF(OR(F371="",D372=""),"", ROUND(PRODUCT(D372,F371)/100,2))</f>
        <v/>
      </c>
      <c r="G372" s="14" t="str">
        <f>IF(D372="", "Nurodykite taikomą PVM dydį", "")</f>
        <v>Nurodykite taikomą PVM dydį</v>
      </c>
    </row>
    <row r="373" spans="1:9" hidden="1" x14ac:dyDescent="0.25">
      <c r="E373" s="24" t="s">
        <v>45</v>
      </c>
      <c r="F373" s="22">
        <f>IF(ISBLANK(F372), "", ROUND(SUM(F371:F372),2))</f>
        <v>0</v>
      </c>
    </row>
    <row r="374" spans="1:9" hidden="1" x14ac:dyDescent="0.25"/>
    <row r="375" spans="1:9" hidden="1" x14ac:dyDescent="0.25"/>
    <row r="376" spans="1:9" hidden="1" x14ac:dyDescent="0.25"/>
    <row r="377" spans="1:9" hidden="1" x14ac:dyDescent="0.25">
      <c r="A377" s="15" t="s">
        <v>209</v>
      </c>
      <c r="B377" s="15" t="s">
        <v>210</v>
      </c>
    </row>
    <row r="378" spans="1:9" hidden="1" x14ac:dyDescent="0.25"/>
    <row r="379" spans="1:9" hidden="1" x14ac:dyDescent="0.25">
      <c r="A379" s="15" t="s">
        <v>28</v>
      </c>
    </row>
    <row r="380" spans="1:9" ht="43.5" hidden="1" x14ac:dyDescent="0.25">
      <c r="A380" s="22" t="s">
        <v>29</v>
      </c>
      <c r="B380" s="22" t="s">
        <v>30</v>
      </c>
      <c r="C380" s="23" t="s">
        <v>31</v>
      </c>
      <c r="D380" s="23" t="s">
        <v>32</v>
      </c>
      <c r="E380" s="24" t="s">
        <v>33</v>
      </c>
      <c r="F380" s="22" t="s">
        <v>34</v>
      </c>
      <c r="G380" s="24" t="s">
        <v>35</v>
      </c>
      <c r="H380" s="24" t="s">
        <v>36</v>
      </c>
      <c r="I380" s="24" t="s">
        <v>37</v>
      </c>
    </row>
    <row r="381" spans="1:9" hidden="1" x14ac:dyDescent="0.25">
      <c r="A381" s="22" t="s">
        <v>211</v>
      </c>
      <c r="B381" s="22" t="s">
        <v>212</v>
      </c>
      <c r="C381" s="25"/>
      <c r="D381" s="25"/>
      <c r="E381" s="26"/>
      <c r="F381" s="27"/>
      <c r="G381" s="26"/>
      <c r="H381" s="26"/>
      <c r="I381" s="26"/>
    </row>
    <row r="382" spans="1:9" hidden="1" x14ac:dyDescent="0.25">
      <c r="A382" s="27" t="s">
        <v>213</v>
      </c>
      <c r="B382" s="27" t="s">
        <v>212</v>
      </c>
      <c r="C382" s="25">
        <v>50</v>
      </c>
      <c r="D382" s="25" t="s">
        <v>63</v>
      </c>
      <c r="E382" s="28"/>
      <c r="F382" s="27" t="str">
        <f>IF(ISBLANK(E382),"", PRODUCT(C382,E382))</f>
        <v/>
      </c>
      <c r="G382" s="28"/>
      <c r="H382" s="28"/>
      <c r="I382" s="28"/>
    </row>
    <row r="383" spans="1:9" ht="30" hidden="1" x14ac:dyDescent="0.25">
      <c r="E383" s="24" t="s">
        <v>42</v>
      </c>
      <c r="F383" s="22" t="str">
        <f>IF(F382="","",ROUND(SUM(F382:F382),2))</f>
        <v/>
      </c>
      <c r="G383" s="14" t="str">
        <f>IF(F382="","Neužpildytos visos objektų kainos","")</f>
        <v>Neužpildytos visos objektų kainos</v>
      </c>
    </row>
    <row r="384" spans="1:9" hidden="1" x14ac:dyDescent="0.25">
      <c r="C384" s="23" t="s">
        <v>43</v>
      </c>
      <c r="D384" s="29"/>
      <c r="E384" s="24" t="s">
        <v>44</v>
      </c>
      <c r="F384" s="22" t="str">
        <f>IF(OR(F383="",D384=""),"", ROUND(PRODUCT(D384,F383)/100,2))</f>
        <v/>
      </c>
      <c r="G384" s="14" t="str">
        <f>IF(D384="", "Nurodykite taikomą PVM dydį", "")</f>
        <v>Nurodykite taikomą PVM dydį</v>
      </c>
    </row>
    <row r="385" spans="1:9" hidden="1" x14ac:dyDescent="0.25">
      <c r="E385" s="24" t="s">
        <v>45</v>
      </c>
      <c r="F385" s="22">
        <f>IF(ISBLANK(F384), "", ROUND(SUM(F383:F384),2))</f>
        <v>0</v>
      </c>
    </row>
    <row r="386" spans="1:9" hidden="1" x14ac:dyDescent="0.25"/>
    <row r="387" spans="1:9" hidden="1" x14ac:dyDescent="0.25"/>
    <row r="388" spans="1:9" hidden="1" x14ac:dyDescent="0.25"/>
    <row r="389" spans="1:9" hidden="1" x14ac:dyDescent="0.25">
      <c r="A389" s="15" t="s">
        <v>214</v>
      </c>
      <c r="B389" s="15" t="s">
        <v>215</v>
      </c>
    </row>
    <row r="390" spans="1:9" hidden="1" x14ac:dyDescent="0.25"/>
    <row r="391" spans="1:9" hidden="1" x14ac:dyDescent="0.25">
      <c r="A391" s="15" t="s">
        <v>28</v>
      </c>
    </row>
    <row r="392" spans="1:9" ht="43.5" hidden="1" x14ac:dyDescent="0.25">
      <c r="A392" s="22" t="s">
        <v>29</v>
      </c>
      <c r="B392" s="22" t="s">
        <v>30</v>
      </c>
      <c r="C392" s="23" t="s">
        <v>31</v>
      </c>
      <c r="D392" s="23" t="s">
        <v>32</v>
      </c>
      <c r="E392" s="24" t="s">
        <v>33</v>
      </c>
      <c r="F392" s="22" t="s">
        <v>34</v>
      </c>
      <c r="G392" s="24" t="s">
        <v>35</v>
      </c>
      <c r="H392" s="24" t="s">
        <v>36</v>
      </c>
      <c r="I392" s="24" t="s">
        <v>37</v>
      </c>
    </row>
    <row r="393" spans="1:9" hidden="1" x14ac:dyDescent="0.25">
      <c r="A393" s="22" t="s">
        <v>216</v>
      </c>
      <c r="B393" s="22" t="s">
        <v>217</v>
      </c>
      <c r="C393" s="25"/>
      <c r="D393" s="25"/>
      <c r="E393" s="26"/>
      <c r="F393" s="27"/>
      <c r="G393" s="26"/>
      <c r="H393" s="26"/>
      <c r="I393" s="26"/>
    </row>
    <row r="394" spans="1:9" hidden="1" x14ac:dyDescent="0.25">
      <c r="A394" s="27" t="s">
        <v>218</v>
      </c>
      <c r="B394" s="27" t="s">
        <v>217</v>
      </c>
      <c r="C394" s="25">
        <v>10</v>
      </c>
      <c r="D394" s="25" t="s">
        <v>63</v>
      </c>
      <c r="E394" s="28"/>
      <c r="F394" s="27" t="str">
        <f>IF(ISBLANK(E394),"", PRODUCT(C394,E394))</f>
        <v/>
      </c>
      <c r="G394" s="28"/>
      <c r="H394" s="28"/>
      <c r="I394" s="28"/>
    </row>
    <row r="395" spans="1:9" ht="30" hidden="1" x14ac:dyDescent="0.25">
      <c r="E395" s="24" t="s">
        <v>42</v>
      </c>
      <c r="F395" s="22" t="str">
        <f>IF(F394="","",ROUND(SUM(F394:F394),2))</f>
        <v/>
      </c>
      <c r="G395" s="14" t="str">
        <f>IF(F394="","Neužpildytos visos objektų kainos","")</f>
        <v>Neužpildytos visos objektų kainos</v>
      </c>
    </row>
    <row r="396" spans="1:9" hidden="1" x14ac:dyDescent="0.25">
      <c r="C396" s="23" t="s">
        <v>43</v>
      </c>
      <c r="D396" s="29"/>
      <c r="E396" s="24" t="s">
        <v>44</v>
      </c>
      <c r="F396" s="22" t="str">
        <f>IF(OR(F395="",D396=""),"", ROUND(PRODUCT(D396,F395)/100,2))</f>
        <v/>
      </c>
      <c r="G396" s="14" t="str">
        <f>IF(D396="", "Nurodykite taikomą PVM dydį", "")</f>
        <v>Nurodykite taikomą PVM dydį</v>
      </c>
    </row>
    <row r="397" spans="1:9" hidden="1" x14ac:dyDescent="0.25">
      <c r="E397" s="24" t="s">
        <v>45</v>
      </c>
      <c r="F397" s="22">
        <f>IF(ISBLANK(F396), "", ROUND(SUM(F395:F396),2))</f>
        <v>0</v>
      </c>
    </row>
    <row r="398" spans="1:9" hidden="1" x14ac:dyDescent="0.25"/>
    <row r="399" spans="1:9" hidden="1" x14ac:dyDescent="0.25"/>
    <row r="400" spans="1:9" hidden="1" x14ac:dyDescent="0.25"/>
    <row r="401" spans="1:9" hidden="1" x14ac:dyDescent="0.25">
      <c r="A401" s="15" t="s">
        <v>219</v>
      </c>
      <c r="B401" s="15" t="s">
        <v>220</v>
      </c>
    </row>
    <row r="402" spans="1:9" hidden="1" x14ac:dyDescent="0.25"/>
    <row r="403" spans="1:9" hidden="1" x14ac:dyDescent="0.25">
      <c r="A403" s="15" t="s">
        <v>28</v>
      </c>
    </row>
    <row r="404" spans="1:9" ht="43.5" hidden="1" x14ac:dyDescent="0.25">
      <c r="A404" s="22" t="s">
        <v>29</v>
      </c>
      <c r="B404" s="22" t="s">
        <v>30</v>
      </c>
      <c r="C404" s="23" t="s">
        <v>31</v>
      </c>
      <c r="D404" s="23" t="s">
        <v>32</v>
      </c>
      <c r="E404" s="24" t="s">
        <v>33</v>
      </c>
      <c r="F404" s="22" t="s">
        <v>34</v>
      </c>
      <c r="G404" s="24" t="s">
        <v>35</v>
      </c>
      <c r="H404" s="24" t="s">
        <v>36</v>
      </c>
      <c r="I404" s="24" t="s">
        <v>37</v>
      </c>
    </row>
    <row r="405" spans="1:9" hidden="1" x14ac:dyDescent="0.25">
      <c r="A405" s="22" t="s">
        <v>221</v>
      </c>
      <c r="B405" s="22" t="s">
        <v>222</v>
      </c>
      <c r="C405" s="25"/>
      <c r="D405" s="25"/>
      <c r="E405" s="26"/>
      <c r="F405" s="27"/>
      <c r="G405" s="26"/>
      <c r="H405" s="26"/>
      <c r="I405" s="26"/>
    </row>
    <row r="406" spans="1:9" hidden="1" x14ac:dyDescent="0.25">
      <c r="A406" s="27" t="s">
        <v>223</v>
      </c>
      <c r="B406" s="27" t="s">
        <v>222</v>
      </c>
      <c r="C406" s="25">
        <v>400</v>
      </c>
      <c r="D406" s="25" t="s">
        <v>63</v>
      </c>
      <c r="E406" s="28"/>
      <c r="F406" s="27" t="str">
        <f>IF(ISBLANK(E406),"", PRODUCT(C406,E406))</f>
        <v/>
      </c>
      <c r="G406" s="28"/>
      <c r="H406" s="28"/>
      <c r="I406" s="28"/>
    </row>
    <row r="407" spans="1:9" ht="30" hidden="1" x14ac:dyDescent="0.25">
      <c r="E407" s="24" t="s">
        <v>42</v>
      </c>
      <c r="F407" s="22" t="str">
        <f>IF(F406="","",ROUND(SUM(F406:F406),2))</f>
        <v/>
      </c>
      <c r="G407" s="14" t="str">
        <f>IF(F406="","Neužpildytos visos objektų kainos","")</f>
        <v>Neužpildytos visos objektų kainos</v>
      </c>
    </row>
    <row r="408" spans="1:9" hidden="1" x14ac:dyDescent="0.25">
      <c r="C408" s="23" t="s">
        <v>43</v>
      </c>
      <c r="D408" s="29"/>
      <c r="E408" s="24" t="s">
        <v>44</v>
      </c>
      <c r="F408" s="22" t="str">
        <f>IF(OR(F407="",D408=""),"", ROUND(PRODUCT(D408,F407)/100,2))</f>
        <v/>
      </c>
      <c r="G408" s="14" t="str">
        <f>IF(D408="", "Nurodykite taikomą PVM dydį", "")</f>
        <v>Nurodykite taikomą PVM dydį</v>
      </c>
    </row>
    <row r="409" spans="1:9" hidden="1" x14ac:dyDescent="0.25">
      <c r="E409" s="24" t="s">
        <v>45</v>
      </c>
      <c r="F409" s="22">
        <f>IF(ISBLANK(F408), "", ROUND(SUM(F407:F408),2))</f>
        <v>0</v>
      </c>
    </row>
    <row r="410" spans="1:9" hidden="1" x14ac:dyDescent="0.25"/>
    <row r="411" spans="1:9" hidden="1" x14ac:dyDescent="0.25"/>
    <row r="412" spans="1:9" hidden="1" x14ac:dyDescent="0.25"/>
    <row r="413" spans="1:9" hidden="1" x14ac:dyDescent="0.25">
      <c r="A413" s="15" t="s">
        <v>224</v>
      </c>
      <c r="B413" s="15" t="s">
        <v>225</v>
      </c>
    </row>
    <row r="414" spans="1:9" hidden="1" x14ac:dyDescent="0.25"/>
    <row r="415" spans="1:9" hidden="1" x14ac:dyDescent="0.25">
      <c r="A415" s="15" t="s">
        <v>28</v>
      </c>
    </row>
    <row r="416" spans="1:9" ht="43.5" hidden="1" x14ac:dyDescent="0.25">
      <c r="A416" s="22" t="s">
        <v>29</v>
      </c>
      <c r="B416" s="22" t="s">
        <v>30</v>
      </c>
      <c r="C416" s="23" t="s">
        <v>31</v>
      </c>
      <c r="D416" s="23" t="s">
        <v>32</v>
      </c>
      <c r="E416" s="24" t="s">
        <v>33</v>
      </c>
      <c r="F416" s="22" t="s">
        <v>34</v>
      </c>
      <c r="G416" s="24" t="s">
        <v>35</v>
      </c>
      <c r="H416" s="24" t="s">
        <v>36</v>
      </c>
      <c r="I416" s="24" t="s">
        <v>37</v>
      </c>
    </row>
    <row r="417" spans="1:9" hidden="1" x14ac:dyDescent="0.25">
      <c r="A417" s="22" t="s">
        <v>226</v>
      </c>
      <c r="B417" s="22" t="s">
        <v>227</v>
      </c>
      <c r="C417" s="25"/>
      <c r="D417" s="25"/>
      <c r="E417" s="26"/>
      <c r="F417" s="27"/>
      <c r="G417" s="26"/>
      <c r="H417" s="26"/>
      <c r="I417" s="26"/>
    </row>
    <row r="418" spans="1:9" hidden="1" x14ac:dyDescent="0.25">
      <c r="A418" s="27" t="s">
        <v>228</v>
      </c>
      <c r="B418" s="27" t="s">
        <v>229</v>
      </c>
      <c r="C418" s="25">
        <v>1200</v>
      </c>
      <c r="D418" s="25" t="s">
        <v>66</v>
      </c>
      <c r="E418" s="28"/>
      <c r="F418" s="27" t="str">
        <f>IF(ISBLANK(E418),"", PRODUCT(C418,E418))</f>
        <v/>
      </c>
      <c r="G418" s="28"/>
      <c r="H418" s="28"/>
      <c r="I418" s="28"/>
    </row>
    <row r="419" spans="1:9" hidden="1" x14ac:dyDescent="0.25">
      <c r="A419" s="27" t="s">
        <v>230</v>
      </c>
      <c r="B419" s="27" t="s">
        <v>231</v>
      </c>
      <c r="C419" s="25">
        <v>150</v>
      </c>
      <c r="D419" s="25" t="s">
        <v>66</v>
      </c>
      <c r="E419" s="28"/>
      <c r="F419" s="27" t="str">
        <f>IF(ISBLANK(E419),"", PRODUCT(C419,E419))</f>
        <v/>
      </c>
      <c r="G419" s="28"/>
      <c r="H419" s="28"/>
      <c r="I419" s="28"/>
    </row>
    <row r="420" spans="1:9" ht="30" hidden="1" x14ac:dyDescent="0.25">
      <c r="E420" s="24" t="s">
        <v>42</v>
      </c>
      <c r="F420" s="22" t="str">
        <f>IF((SUMPRODUCT(--(F418:F419=""))&gt;0), "", ROUND(SUM(F418:F419),2))</f>
        <v/>
      </c>
      <c r="G420" s="14" t="str">
        <f>IF((SUMPRODUCT(--(F418:F419=""))&gt;0), "Neužpildytos visų objektų kainos", "")</f>
        <v>Neužpildytos visų objektų kainos</v>
      </c>
    </row>
    <row r="421" spans="1:9" hidden="1" x14ac:dyDescent="0.25">
      <c r="C421" s="23" t="s">
        <v>43</v>
      </c>
      <c r="D421" s="29"/>
      <c r="E421" s="24" t="s">
        <v>44</v>
      </c>
      <c r="F421" s="22" t="str">
        <f>IF(OR(F420="",D421=""),"", ROUND(PRODUCT(D421,F420)/100,2))</f>
        <v/>
      </c>
      <c r="G421" s="14" t="str">
        <f>IF(D421="", "Nurodykite taikomą PVM dydį", "")</f>
        <v>Nurodykite taikomą PVM dydį</v>
      </c>
    </row>
    <row r="422" spans="1:9" hidden="1" x14ac:dyDescent="0.25">
      <c r="E422" s="24" t="s">
        <v>45</v>
      </c>
      <c r="F422" s="22">
        <f>IF(ISBLANK(F421), "", ROUND(SUM(F420:F421),2))</f>
        <v>0</v>
      </c>
    </row>
    <row r="423" spans="1:9" hidden="1" x14ac:dyDescent="0.25"/>
    <row r="424" spans="1:9" hidden="1" x14ac:dyDescent="0.25"/>
    <row r="425" spans="1:9" hidden="1" x14ac:dyDescent="0.25"/>
    <row r="426" spans="1:9" hidden="1" x14ac:dyDescent="0.25">
      <c r="A426" s="15" t="s">
        <v>232</v>
      </c>
      <c r="B426" s="15" t="s">
        <v>233</v>
      </c>
    </row>
    <row r="427" spans="1:9" hidden="1" x14ac:dyDescent="0.25"/>
    <row r="428" spans="1:9" hidden="1" x14ac:dyDescent="0.25">
      <c r="A428" s="15" t="s">
        <v>28</v>
      </c>
    </row>
    <row r="429" spans="1:9" ht="43.5" hidden="1" x14ac:dyDescent="0.25">
      <c r="A429" s="22" t="s">
        <v>29</v>
      </c>
      <c r="B429" s="22" t="s">
        <v>30</v>
      </c>
      <c r="C429" s="23" t="s">
        <v>31</v>
      </c>
      <c r="D429" s="23" t="s">
        <v>32</v>
      </c>
      <c r="E429" s="24" t="s">
        <v>33</v>
      </c>
      <c r="F429" s="22" t="s">
        <v>34</v>
      </c>
      <c r="G429" s="24" t="s">
        <v>35</v>
      </c>
      <c r="H429" s="24" t="s">
        <v>36</v>
      </c>
      <c r="I429" s="24" t="s">
        <v>37</v>
      </c>
    </row>
    <row r="430" spans="1:9" hidden="1" x14ac:dyDescent="0.25">
      <c r="A430" s="22" t="s">
        <v>234</v>
      </c>
      <c r="B430" s="22" t="s">
        <v>235</v>
      </c>
      <c r="C430" s="25"/>
      <c r="D430" s="25"/>
      <c r="E430" s="26"/>
      <c r="F430" s="27"/>
      <c r="G430" s="26"/>
      <c r="H430" s="26"/>
      <c r="I430" s="26"/>
    </row>
    <row r="431" spans="1:9" hidden="1" x14ac:dyDescent="0.25">
      <c r="A431" s="27" t="s">
        <v>236</v>
      </c>
      <c r="B431" s="27" t="s">
        <v>235</v>
      </c>
      <c r="C431" s="25">
        <v>4500</v>
      </c>
      <c r="D431" s="25" t="s">
        <v>237</v>
      </c>
      <c r="E431" s="28"/>
      <c r="F431" s="27" t="str">
        <f>IF(ISBLANK(E431),"", PRODUCT(C431,E431))</f>
        <v/>
      </c>
      <c r="G431" s="28"/>
      <c r="H431" s="28"/>
      <c r="I431" s="28"/>
    </row>
    <row r="432" spans="1:9" ht="30" hidden="1" x14ac:dyDescent="0.25">
      <c r="E432" s="24" t="s">
        <v>42</v>
      </c>
      <c r="F432" s="22" t="str">
        <f>IF(F431="","",ROUND(SUM(F431:F431),2))</f>
        <v/>
      </c>
      <c r="G432" s="14" t="str">
        <f>IF(F431="","Neužpildytos visos objektų kainos","")</f>
        <v>Neužpildytos visos objektų kainos</v>
      </c>
    </row>
    <row r="433" spans="1:9" hidden="1" x14ac:dyDescent="0.25">
      <c r="C433" s="23" t="s">
        <v>43</v>
      </c>
      <c r="D433" s="29"/>
      <c r="E433" s="24" t="s">
        <v>44</v>
      </c>
      <c r="F433" s="22" t="str">
        <f>IF(OR(F432="",D433=""),"", ROUND(PRODUCT(D433,F432)/100,2))</f>
        <v/>
      </c>
      <c r="G433" s="14" t="str">
        <f>IF(D433="", "Nurodykite taikomą PVM dydį", "")</f>
        <v>Nurodykite taikomą PVM dydį</v>
      </c>
    </row>
    <row r="434" spans="1:9" hidden="1" x14ac:dyDescent="0.25">
      <c r="E434" s="24" t="s">
        <v>45</v>
      </c>
      <c r="F434" s="22">
        <f>IF(ISBLANK(F433), "", ROUND(SUM(F432:F433),2))</f>
        <v>0</v>
      </c>
    </row>
    <row r="435" spans="1:9" hidden="1" x14ac:dyDescent="0.25"/>
    <row r="436" spans="1:9" hidden="1" x14ac:dyDescent="0.25"/>
    <row r="437" spans="1:9" hidden="1" x14ac:dyDescent="0.25"/>
    <row r="438" spans="1:9" hidden="1" x14ac:dyDescent="0.25">
      <c r="A438" s="15" t="s">
        <v>238</v>
      </c>
      <c r="B438" s="15" t="s">
        <v>239</v>
      </c>
    </row>
    <row r="439" spans="1:9" hidden="1" x14ac:dyDescent="0.25"/>
    <row r="440" spans="1:9" hidden="1" x14ac:dyDescent="0.25">
      <c r="A440" s="15" t="s">
        <v>28</v>
      </c>
    </row>
    <row r="441" spans="1:9" ht="43.5" hidden="1" x14ac:dyDescent="0.25">
      <c r="A441" s="22" t="s">
        <v>29</v>
      </c>
      <c r="B441" s="22" t="s">
        <v>30</v>
      </c>
      <c r="C441" s="23" t="s">
        <v>31</v>
      </c>
      <c r="D441" s="23" t="s">
        <v>32</v>
      </c>
      <c r="E441" s="24" t="s">
        <v>33</v>
      </c>
      <c r="F441" s="22" t="s">
        <v>34</v>
      </c>
      <c r="G441" s="24" t="s">
        <v>35</v>
      </c>
      <c r="H441" s="24" t="s">
        <v>36</v>
      </c>
      <c r="I441" s="24" t="s">
        <v>37</v>
      </c>
    </row>
    <row r="442" spans="1:9" hidden="1" x14ac:dyDescent="0.25">
      <c r="A442" s="22" t="s">
        <v>240</v>
      </c>
      <c r="B442" s="22" t="s">
        <v>241</v>
      </c>
      <c r="C442" s="25"/>
      <c r="D442" s="25"/>
      <c r="E442" s="26"/>
      <c r="F442" s="27"/>
      <c r="G442" s="26"/>
      <c r="H442" s="26"/>
      <c r="I442" s="26"/>
    </row>
    <row r="443" spans="1:9" hidden="1" x14ac:dyDescent="0.25">
      <c r="A443" s="27" t="s">
        <v>242</v>
      </c>
      <c r="B443" s="27" t="s">
        <v>243</v>
      </c>
      <c r="C443" s="25">
        <v>30</v>
      </c>
      <c r="D443" s="25" t="s">
        <v>237</v>
      </c>
      <c r="E443" s="28"/>
      <c r="F443" s="27" t="str">
        <f>IF(ISBLANK(E443),"", PRODUCT(C443,E443))</f>
        <v/>
      </c>
      <c r="G443" s="28"/>
      <c r="H443" s="28"/>
      <c r="I443" s="28"/>
    </row>
    <row r="444" spans="1:9" hidden="1" x14ac:dyDescent="0.25">
      <c r="A444" s="27" t="s">
        <v>244</v>
      </c>
      <c r="B444" s="27" t="s">
        <v>245</v>
      </c>
      <c r="C444" s="25">
        <v>10</v>
      </c>
      <c r="D444" s="25" t="s">
        <v>237</v>
      </c>
      <c r="E444" s="28"/>
      <c r="F444" s="27" t="str">
        <f>IF(ISBLANK(E444),"", PRODUCT(C444,E444))</f>
        <v/>
      </c>
      <c r="G444" s="28"/>
      <c r="H444" s="28"/>
      <c r="I444" s="28"/>
    </row>
    <row r="445" spans="1:9" ht="30" hidden="1" x14ac:dyDescent="0.25">
      <c r="E445" s="24" t="s">
        <v>42</v>
      </c>
      <c r="F445" s="22" t="str">
        <f>IF((SUMPRODUCT(--(F443:F444=""))&gt;0), "", ROUND(SUM(F443:F444),2))</f>
        <v/>
      </c>
      <c r="G445" s="14" t="str">
        <f>IF((SUMPRODUCT(--(F443:F444=""))&gt;0), "Neužpildytos visų objektų kainos", "")</f>
        <v>Neužpildytos visų objektų kainos</v>
      </c>
    </row>
    <row r="446" spans="1:9" hidden="1" x14ac:dyDescent="0.25">
      <c r="C446" s="23" t="s">
        <v>43</v>
      </c>
      <c r="D446" s="29"/>
      <c r="E446" s="24" t="s">
        <v>44</v>
      </c>
      <c r="F446" s="22" t="str">
        <f>IF(OR(F445="",D446=""),"", ROUND(PRODUCT(D446,F445)/100,2))</f>
        <v/>
      </c>
      <c r="G446" s="14" t="str">
        <f>IF(D446="", "Nurodykite taikomą PVM dydį", "")</f>
        <v>Nurodykite taikomą PVM dydį</v>
      </c>
    </row>
    <row r="447" spans="1:9" hidden="1" x14ac:dyDescent="0.25">
      <c r="E447" s="24" t="s">
        <v>45</v>
      </c>
      <c r="F447" s="22">
        <f>IF(ISBLANK(F446), "", ROUND(SUM(F445:F446),2))</f>
        <v>0</v>
      </c>
    </row>
    <row r="448" spans="1:9" hidden="1" x14ac:dyDescent="0.25"/>
    <row r="449" spans="1:9" hidden="1" x14ac:dyDescent="0.25"/>
    <row r="450" spans="1:9" hidden="1" x14ac:dyDescent="0.25"/>
    <row r="451" spans="1:9" hidden="1" x14ac:dyDescent="0.25">
      <c r="A451" s="15" t="s">
        <v>246</v>
      </c>
      <c r="B451" s="15" t="s">
        <v>247</v>
      </c>
    </row>
    <row r="452" spans="1:9" hidden="1" x14ac:dyDescent="0.25"/>
    <row r="453" spans="1:9" hidden="1" x14ac:dyDescent="0.25">
      <c r="A453" s="15" t="s">
        <v>28</v>
      </c>
    </row>
    <row r="454" spans="1:9" ht="43.5" hidden="1" x14ac:dyDescent="0.25">
      <c r="A454" s="22" t="s">
        <v>29</v>
      </c>
      <c r="B454" s="22" t="s">
        <v>30</v>
      </c>
      <c r="C454" s="23" t="s">
        <v>31</v>
      </c>
      <c r="D454" s="23" t="s">
        <v>32</v>
      </c>
      <c r="E454" s="24" t="s">
        <v>33</v>
      </c>
      <c r="F454" s="22" t="s">
        <v>34</v>
      </c>
      <c r="G454" s="24" t="s">
        <v>35</v>
      </c>
      <c r="H454" s="24" t="s">
        <v>36</v>
      </c>
      <c r="I454" s="24" t="s">
        <v>37</v>
      </c>
    </row>
    <row r="455" spans="1:9" hidden="1" x14ac:dyDescent="0.25">
      <c r="A455" s="22" t="s">
        <v>248</v>
      </c>
      <c r="B455" s="22" t="s">
        <v>249</v>
      </c>
      <c r="C455" s="25"/>
      <c r="D455" s="25"/>
      <c r="E455" s="26"/>
      <c r="F455" s="27"/>
      <c r="G455" s="26"/>
      <c r="H455" s="26"/>
      <c r="I455" s="26"/>
    </row>
    <row r="456" spans="1:9" hidden="1" x14ac:dyDescent="0.25">
      <c r="A456" s="27" t="s">
        <v>250</v>
      </c>
      <c r="B456" s="27" t="s">
        <v>249</v>
      </c>
      <c r="C456" s="25">
        <v>4500</v>
      </c>
      <c r="D456" s="25" t="s">
        <v>63</v>
      </c>
      <c r="E456" s="28"/>
      <c r="F456" s="27" t="str">
        <f>IF(ISBLANK(E456),"", PRODUCT(C456,E456))</f>
        <v/>
      </c>
      <c r="G456" s="28"/>
      <c r="H456" s="28"/>
      <c r="I456" s="28"/>
    </row>
    <row r="457" spans="1:9" ht="30" hidden="1" x14ac:dyDescent="0.25">
      <c r="E457" s="24" t="s">
        <v>42</v>
      </c>
      <c r="F457" s="22" t="str">
        <f>IF(F456="","",ROUND(SUM(F456:F456),2))</f>
        <v/>
      </c>
      <c r="G457" s="14" t="str">
        <f>IF(F456="","Neužpildytos visos objektų kainos","")</f>
        <v>Neužpildytos visos objektų kainos</v>
      </c>
    </row>
    <row r="458" spans="1:9" hidden="1" x14ac:dyDescent="0.25">
      <c r="C458" s="23" t="s">
        <v>43</v>
      </c>
      <c r="D458" s="29"/>
      <c r="E458" s="24" t="s">
        <v>44</v>
      </c>
      <c r="F458" s="22" t="str">
        <f>IF(OR(F457="",D458=""),"", ROUND(PRODUCT(D458,F457)/100,2))</f>
        <v/>
      </c>
      <c r="G458" s="14" t="str">
        <f>IF(D458="", "Nurodykite taikomą PVM dydį", "")</f>
        <v>Nurodykite taikomą PVM dydį</v>
      </c>
    </row>
    <row r="459" spans="1:9" hidden="1" x14ac:dyDescent="0.25">
      <c r="E459" s="24" t="s">
        <v>45</v>
      </c>
      <c r="F459" s="22">
        <f>IF(ISBLANK(F458), "", ROUND(SUM(F457:F458),2))</f>
        <v>0</v>
      </c>
    </row>
    <row r="460" spans="1:9" hidden="1" x14ac:dyDescent="0.25"/>
    <row r="461" spans="1:9" hidden="1" x14ac:dyDescent="0.25"/>
    <row r="462" spans="1:9" hidden="1" x14ac:dyDescent="0.25"/>
    <row r="463" spans="1:9" hidden="1" x14ac:dyDescent="0.25">
      <c r="A463" s="15" t="s">
        <v>251</v>
      </c>
      <c r="B463" s="15" t="s">
        <v>252</v>
      </c>
    </row>
    <row r="464" spans="1:9" hidden="1" x14ac:dyDescent="0.25"/>
    <row r="465" spans="1:9" hidden="1" x14ac:dyDescent="0.25">
      <c r="A465" s="15" t="s">
        <v>28</v>
      </c>
    </row>
    <row r="466" spans="1:9" ht="43.5" hidden="1" x14ac:dyDescent="0.25">
      <c r="A466" s="22" t="s">
        <v>29</v>
      </c>
      <c r="B466" s="22" t="s">
        <v>30</v>
      </c>
      <c r="C466" s="23" t="s">
        <v>31</v>
      </c>
      <c r="D466" s="23" t="s">
        <v>32</v>
      </c>
      <c r="E466" s="24" t="s">
        <v>33</v>
      </c>
      <c r="F466" s="22" t="s">
        <v>34</v>
      </c>
      <c r="G466" s="24" t="s">
        <v>35</v>
      </c>
      <c r="H466" s="24" t="s">
        <v>36</v>
      </c>
      <c r="I466" s="24" t="s">
        <v>37</v>
      </c>
    </row>
    <row r="467" spans="1:9" hidden="1" x14ac:dyDescent="0.25">
      <c r="A467" s="22" t="s">
        <v>253</v>
      </c>
      <c r="B467" s="22" t="s">
        <v>254</v>
      </c>
      <c r="C467" s="25"/>
      <c r="D467" s="25"/>
      <c r="E467" s="26"/>
      <c r="F467" s="27"/>
      <c r="G467" s="26"/>
      <c r="H467" s="26"/>
      <c r="I467" s="26"/>
    </row>
    <row r="468" spans="1:9" hidden="1" x14ac:dyDescent="0.25">
      <c r="A468" s="27" t="s">
        <v>255</v>
      </c>
      <c r="B468" s="27" t="s">
        <v>256</v>
      </c>
      <c r="C468" s="25">
        <v>500</v>
      </c>
      <c r="D468" s="25" t="s">
        <v>63</v>
      </c>
      <c r="E468" s="28"/>
      <c r="F468" s="27" t="str">
        <f>IF(ISBLANK(E468),"", PRODUCT(C468,E468))</f>
        <v/>
      </c>
      <c r="G468" s="28"/>
      <c r="H468" s="28"/>
      <c r="I468" s="28"/>
    </row>
    <row r="469" spans="1:9" hidden="1" x14ac:dyDescent="0.25">
      <c r="A469" s="27" t="s">
        <v>257</v>
      </c>
      <c r="B469" s="27" t="s">
        <v>258</v>
      </c>
      <c r="C469" s="25">
        <v>300</v>
      </c>
      <c r="D469" s="25" t="s">
        <v>63</v>
      </c>
      <c r="E469" s="28"/>
      <c r="F469" s="27" t="str">
        <f>IF(ISBLANK(E469),"", PRODUCT(C469,E469))</f>
        <v/>
      </c>
      <c r="G469" s="28"/>
      <c r="H469" s="28"/>
      <c r="I469" s="28"/>
    </row>
    <row r="470" spans="1:9" hidden="1" x14ac:dyDescent="0.25">
      <c r="A470" s="27" t="s">
        <v>259</v>
      </c>
      <c r="B470" s="27" t="s">
        <v>260</v>
      </c>
      <c r="C470" s="25">
        <v>200</v>
      </c>
      <c r="D470" s="25" t="s">
        <v>63</v>
      </c>
      <c r="E470" s="28"/>
      <c r="F470" s="27" t="str">
        <f>IF(ISBLANK(E470),"", PRODUCT(C470,E470))</f>
        <v/>
      </c>
      <c r="G470" s="28"/>
      <c r="H470" s="28"/>
      <c r="I470" s="28"/>
    </row>
    <row r="471" spans="1:9" hidden="1" x14ac:dyDescent="0.25">
      <c r="A471" s="27" t="s">
        <v>261</v>
      </c>
      <c r="B471" s="27" t="s">
        <v>262</v>
      </c>
      <c r="C471" s="25">
        <v>100</v>
      </c>
      <c r="D471" s="25" t="s">
        <v>63</v>
      </c>
      <c r="E471" s="28"/>
      <c r="F471" s="27" t="str">
        <f>IF(ISBLANK(E471),"", PRODUCT(C471,E471))</f>
        <v/>
      </c>
      <c r="G471" s="28"/>
      <c r="H471" s="28"/>
      <c r="I471" s="28"/>
    </row>
    <row r="472" spans="1:9" ht="30" hidden="1" x14ac:dyDescent="0.25">
      <c r="E472" s="24" t="s">
        <v>42</v>
      </c>
      <c r="F472" s="22" t="str">
        <f>IF((SUMPRODUCT(--(F468:F471=""))&gt;0), "", ROUND(SUM(F468:F471),2))</f>
        <v/>
      </c>
      <c r="G472" s="14" t="str">
        <f>IF((SUMPRODUCT(--(F468:F471=""))&gt;0), "Neužpildytos visų objektų kainos", "")</f>
        <v>Neužpildytos visų objektų kainos</v>
      </c>
    </row>
    <row r="473" spans="1:9" hidden="1" x14ac:dyDescent="0.25">
      <c r="C473" s="23" t="s">
        <v>43</v>
      </c>
      <c r="D473" s="29"/>
      <c r="E473" s="24" t="s">
        <v>44</v>
      </c>
      <c r="F473" s="22" t="str">
        <f>IF(OR(F472="",D473=""),"", ROUND(PRODUCT(D473,F472)/100,2))</f>
        <v/>
      </c>
      <c r="G473" s="14" t="str">
        <f>IF(D473="", "Nurodykite taikomą PVM dydį", "")</f>
        <v>Nurodykite taikomą PVM dydį</v>
      </c>
    </row>
    <row r="474" spans="1:9" hidden="1" x14ac:dyDescent="0.25">
      <c r="E474" s="24" t="s">
        <v>45</v>
      </c>
      <c r="F474" s="22">
        <f>IF(ISBLANK(F473), "", ROUND(SUM(F472:F473),2))</f>
        <v>0</v>
      </c>
    </row>
    <row r="475" spans="1:9" hidden="1" x14ac:dyDescent="0.25"/>
    <row r="476" spans="1:9" hidden="1" x14ac:dyDescent="0.25"/>
    <row r="477" spans="1:9" hidden="1" x14ac:dyDescent="0.25"/>
    <row r="478" spans="1:9" hidden="1" x14ac:dyDescent="0.25">
      <c r="A478" s="15" t="s">
        <v>263</v>
      </c>
      <c r="B478" s="15" t="s">
        <v>264</v>
      </c>
    </row>
    <row r="479" spans="1:9" hidden="1" x14ac:dyDescent="0.25"/>
    <row r="480" spans="1:9" hidden="1" x14ac:dyDescent="0.25">
      <c r="A480" s="15" t="s">
        <v>28</v>
      </c>
    </row>
    <row r="481" spans="1:9" ht="43.5" hidden="1" x14ac:dyDescent="0.25">
      <c r="A481" s="22" t="s">
        <v>29</v>
      </c>
      <c r="B481" s="22" t="s">
        <v>30</v>
      </c>
      <c r="C481" s="23" t="s">
        <v>31</v>
      </c>
      <c r="D481" s="23" t="s">
        <v>32</v>
      </c>
      <c r="E481" s="24" t="s">
        <v>33</v>
      </c>
      <c r="F481" s="22" t="s">
        <v>34</v>
      </c>
      <c r="G481" s="24" t="s">
        <v>35</v>
      </c>
      <c r="H481" s="24" t="s">
        <v>36</v>
      </c>
      <c r="I481" s="24" t="s">
        <v>37</v>
      </c>
    </row>
    <row r="482" spans="1:9" hidden="1" x14ac:dyDescent="0.25">
      <c r="A482" s="22" t="s">
        <v>265</v>
      </c>
      <c r="B482" s="22" t="s">
        <v>266</v>
      </c>
      <c r="C482" s="25"/>
      <c r="D482" s="25"/>
      <c r="E482" s="26"/>
      <c r="F482" s="27"/>
      <c r="G482" s="26"/>
      <c r="H482" s="26"/>
      <c r="I482" s="26"/>
    </row>
    <row r="483" spans="1:9" hidden="1" x14ac:dyDescent="0.25">
      <c r="A483" s="27" t="s">
        <v>267</v>
      </c>
      <c r="B483" s="27" t="s">
        <v>266</v>
      </c>
      <c r="C483" s="25">
        <v>500</v>
      </c>
      <c r="D483" s="25" t="s">
        <v>63</v>
      </c>
      <c r="E483" s="28"/>
      <c r="F483" s="27" t="str">
        <f>IF(ISBLANK(E483),"", PRODUCT(C483,E483))</f>
        <v/>
      </c>
      <c r="G483" s="28"/>
      <c r="H483" s="28"/>
      <c r="I483" s="28"/>
    </row>
    <row r="484" spans="1:9" ht="30" hidden="1" x14ac:dyDescent="0.25">
      <c r="E484" s="24" t="s">
        <v>42</v>
      </c>
      <c r="F484" s="22" t="str">
        <f>IF(F483="","",ROUND(SUM(F483:F483),2))</f>
        <v/>
      </c>
      <c r="G484" s="14" t="str">
        <f>IF(F483="","Neužpildytos visos objektų kainos","")</f>
        <v>Neužpildytos visos objektų kainos</v>
      </c>
    </row>
    <row r="485" spans="1:9" hidden="1" x14ac:dyDescent="0.25">
      <c r="C485" s="23" t="s">
        <v>43</v>
      </c>
      <c r="D485" s="29"/>
      <c r="E485" s="24" t="s">
        <v>44</v>
      </c>
      <c r="F485" s="22" t="str">
        <f>IF(OR(F484="",D485=""),"", ROUND(PRODUCT(D485,F484)/100,2))</f>
        <v/>
      </c>
      <c r="G485" s="14" t="str">
        <f>IF(D485="", "Nurodykite taikomą PVM dydį", "")</f>
        <v>Nurodykite taikomą PVM dydį</v>
      </c>
    </row>
    <row r="486" spans="1:9" hidden="1" x14ac:dyDescent="0.25">
      <c r="E486" s="24" t="s">
        <v>45</v>
      </c>
      <c r="F486" s="22">
        <f>IF(ISBLANK(F485), "", ROUND(SUM(F484:F485),2))</f>
        <v>0</v>
      </c>
    </row>
    <row r="487" spans="1:9" hidden="1" x14ac:dyDescent="0.25"/>
    <row r="488" spans="1:9" hidden="1" x14ac:dyDescent="0.25"/>
    <row r="489" spans="1:9" hidden="1" x14ac:dyDescent="0.25"/>
    <row r="490" spans="1:9" hidden="1" x14ac:dyDescent="0.25"/>
    <row r="491" spans="1:9" hidden="1" x14ac:dyDescent="0.25"/>
    <row r="492" spans="1:9" hidden="1" x14ac:dyDescent="0.25"/>
    <row r="493" spans="1:9" hidden="1" x14ac:dyDescent="0.25"/>
    <row r="494" spans="1:9" hidden="1" x14ac:dyDescent="0.25"/>
    <row r="495" spans="1:9" hidden="1" x14ac:dyDescent="0.25"/>
    <row r="496" spans="1:9" hidden="1" x14ac:dyDescent="0.25"/>
    <row r="497" hidden="1" x14ac:dyDescent="0.25"/>
    <row r="498" hidden="1" x14ac:dyDescent="0.25"/>
    <row r="499" hidden="1" x14ac:dyDescent="0.25"/>
    <row r="500" hidden="1" x14ac:dyDescent="0.25"/>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31496062992125984" right="0.31496062992125984" top="0.55118110236220474" bottom="0.55118110236220474"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16"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5" t="s">
        <v>268</v>
      </c>
      <c r="B2" s="46"/>
      <c r="C2" s="46"/>
      <c r="D2" s="46"/>
      <c r="E2" s="46"/>
      <c r="F2" s="46"/>
      <c r="G2" s="46"/>
      <c r="H2" s="46"/>
      <c r="I2" s="46"/>
      <c r="J2" s="46"/>
      <c r="K2" s="46"/>
    </row>
    <row r="3" spans="1:11" x14ac:dyDescent="0.25">
      <c r="A3" s="46"/>
      <c r="B3" s="46"/>
      <c r="C3" s="46"/>
      <c r="D3" s="46"/>
      <c r="E3" s="46"/>
      <c r="F3" s="46"/>
      <c r="G3" s="46"/>
      <c r="H3" s="46"/>
      <c r="I3" s="46"/>
      <c r="J3" s="46"/>
      <c r="K3" s="46"/>
    </row>
    <row r="4" spans="1:11" ht="15.95" customHeight="1" thickBot="1" x14ac:dyDescent="0.3">
      <c r="A4" s="1"/>
      <c r="B4" s="1"/>
      <c r="C4" s="1"/>
      <c r="D4" s="1"/>
      <c r="E4" s="1"/>
      <c r="F4" s="1"/>
      <c r="G4" s="1"/>
      <c r="H4" s="1"/>
      <c r="I4" s="1"/>
      <c r="J4" s="1"/>
    </row>
    <row r="5" spans="1:11" ht="48" customHeight="1" x14ac:dyDescent="0.25">
      <c r="A5" s="47" t="s">
        <v>269</v>
      </c>
      <c r="B5" s="48"/>
      <c r="C5" s="49" t="s">
        <v>270</v>
      </c>
      <c r="D5" s="50"/>
      <c r="E5" s="48"/>
      <c r="F5" s="49" t="s">
        <v>271</v>
      </c>
      <c r="G5" s="50"/>
      <c r="H5" s="48"/>
      <c r="I5" s="49" t="s">
        <v>272</v>
      </c>
      <c r="J5" s="48"/>
      <c r="K5" s="2" t="s">
        <v>273</v>
      </c>
    </row>
    <row r="6" spans="1:11" ht="48.95" customHeight="1" x14ac:dyDescent="0.25">
      <c r="A6" s="51"/>
      <c r="B6" s="52"/>
      <c r="C6" s="53"/>
      <c r="D6" s="54"/>
      <c r="E6" s="52"/>
      <c r="F6" s="53"/>
      <c r="G6" s="54"/>
      <c r="H6" s="52"/>
      <c r="I6" s="53"/>
      <c r="J6" s="52"/>
      <c r="K6" s="7"/>
    </row>
    <row r="7" spans="1:11" ht="48.95" customHeight="1" x14ac:dyDescent="0.25">
      <c r="A7" s="51"/>
      <c r="B7" s="52"/>
      <c r="C7" s="53"/>
      <c r="D7" s="54"/>
      <c r="E7" s="52"/>
      <c r="F7" s="53"/>
      <c r="G7" s="54"/>
      <c r="H7" s="52"/>
      <c r="I7" s="53"/>
      <c r="J7" s="52"/>
      <c r="K7" s="7"/>
    </row>
    <row r="8" spans="1:11" ht="48.95" customHeight="1" x14ac:dyDescent="0.25">
      <c r="A8" s="51"/>
      <c r="B8" s="52"/>
      <c r="C8" s="53"/>
      <c r="D8" s="54"/>
      <c r="E8" s="52"/>
      <c r="F8" s="53"/>
      <c r="G8" s="54"/>
      <c r="H8" s="52"/>
      <c r="I8" s="53"/>
      <c r="J8" s="52"/>
      <c r="K8" s="7"/>
    </row>
    <row r="9" spans="1:11" ht="48.95" customHeight="1" x14ac:dyDescent="0.25">
      <c r="A9" s="51"/>
      <c r="B9" s="52"/>
      <c r="C9" s="53"/>
      <c r="D9" s="54"/>
      <c r="E9" s="52"/>
      <c r="F9" s="53"/>
      <c r="G9" s="54"/>
      <c r="H9" s="52"/>
      <c r="I9" s="53"/>
      <c r="J9" s="52"/>
      <c r="K9" s="7"/>
    </row>
    <row r="10" spans="1:11" ht="48.95" customHeight="1" x14ac:dyDescent="0.25">
      <c r="A10" s="51"/>
      <c r="B10" s="52"/>
      <c r="C10" s="53"/>
      <c r="D10" s="54"/>
      <c r="E10" s="52"/>
      <c r="F10" s="53"/>
      <c r="G10" s="54"/>
      <c r="H10" s="52"/>
      <c r="I10" s="53"/>
      <c r="J10" s="52"/>
      <c r="K10" s="7"/>
    </row>
    <row r="11" spans="1:11" ht="48.95" customHeight="1" x14ac:dyDescent="0.25">
      <c r="A11" s="51"/>
      <c r="B11" s="52"/>
      <c r="C11" s="53"/>
      <c r="D11" s="54"/>
      <c r="E11" s="52"/>
      <c r="F11" s="53"/>
      <c r="G11" s="54"/>
      <c r="H11" s="52"/>
      <c r="I11" s="53"/>
      <c r="J11" s="52"/>
      <c r="K11" s="7"/>
    </row>
    <row r="12" spans="1:11" ht="48.95" customHeight="1" x14ac:dyDescent="0.25">
      <c r="A12" s="51"/>
      <c r="B12" s="52"/>
      <c r="C12" s="53"/>
      <c r="D12" s="54"/>
      <c r="E12" s="52"/>
      <c r="F12" s="53"/>
      <c r="G12" s="54"/>
      <c r="H12" s="52"/>
      <c r="I12" s="53"/>
      <c r="J12" s="52"/>
      <c r="K12" s="7"/>
    </row>
    <row r="13" spans="1:11" ht="48.95" customHeight="1" x14ac:dyDescent="0.25">
      <c r="A13" s="51"/>
      <c r="B13" s="52"/>
      <c r="C13" s="53"/>
      <c r="D13" s="54"/>
      <c r="E13" s="52"/>
      <c r="F13" s="53"/>
      <c r="G13" s="54"/>
      <c r="H13" s="52"/>
      <c r="I13" s="53"/>
      <c r="J13" s="52"/>
      <c r="K13" s="7"/>
    </row>
    <row r="14" spans="1:11" ht="48.95" customHeight="1" x14ac:dyDescent="0.25">
      <c r="A14" s="51"/>
      <c r="B14" s="52"/>
      <c r="C14" s="53"/>
      <c r="D14" s="54"/>
      <c r="E14" s="52"/>
      <c r="F14" s="53"/>
      <c r="G14" s="54"/>
      <c r="H14" s="52"/>
      <c r="I14" s="53"/>
      <c r="J14" s="52"/>
      <c r="K14" s="7"/>
    </row>
    <row r="15" spans="1:11" ht="48" customHeight="1" thickBot="1" x14ac:dyDescent="0.3">
      <c r="A15" s="55"/>
      <c r="B15" s="56"/>
      <c r="C15" s="57"/>
      <c r="D15" s="58"/>
      <c r="E15" s="56"/>
      <c r="F15" s="57"/>
      <c r="G15" s="58"/>
      <c r="H15" s="56"/>
      <c r="I15" s="57"/>
      <c r="J15" s="56"/>
      <c r="K15" s="8"/>
    </row>
    <row r="16" spans="1:11" ht="18.95" customHeight="1" x14ac:dyDescent="0.25">
      <c r="A16" s="3"/>
      <c r="B16" s="3"/>
      <c r="C16" s="3"/>
      <c r="D16" s="3"/>
      <c r="E16" s="3"/>
      <c r="F16" s="3"/>
      <c r="G16" s="3"/>
      <c r="H16" s="3"/>
      <c r="I16" s="3"/>
      <c r="J16" s="3"/>
      <c r="K16" s="4"/>
    </row>
    <row r="17" spans="1:11" ht="48.95" customHeight="1" x14ac:dyDescent="0.25">
      <c r="A17" s="59" t="s">
        <v>274</v>
      </c>
      <c r="B17" s="46"/>
      <c r="C17" s="46"/>
      <c r="D17" s="46"/>
      <c r="E17" s="46"/>
      <c r="F17" s="46"/>
      <c r="G17" s="46"/>
      <c r="H17" s="46"/>
      <c r="I17" s="46"/>
      <c r="J17" s="46"/>
      <c r="K17" s="46"/>
    </row>
    <row r="18" spans="1:11" ht="15.95" customHeight="1" thickBot="1" x14ac:dyDescent="0.3">
      <c r="A18" s="3"/>
      <c r="B18" s="3"/>
      <c r="C18" s="3"/>
      <c r="D18" s="3"/>
      <c r="E18" s="3"/>
      <c r="F18" s="3"/>
      <c r="G18" s="3"/>
      <c r="H18" s="3"/>
      <c r="I18" s="3"/>
      <c r="J18" s="3"/>
      <c r="K18" s="4"/>
    </row>
    <row r="19" spans="1:11" ht="48.95" customHeight="1" x14ac:dyDescent="0.25">
      <c r="A19" s="47" t="s">
        <v>30</v>
      </c>
      <c r="B19" s="48"/>
      <c r="C19" s="49" t="s">
        <v>270</v>
      </c>
      <c r="D19" s="50"/>
      <c r="E19" s="48"/>
      <c r="F19" s="49" t="s">
        <v>275</v>
      </c>
      <c r="G19" s="50"/>
      <c r="H19" s="48"/>
      <c r="I19" s="60" t="s">
        <v>272</v>
      </c>
      <c r="J19" s="61"/>
      <c r="K19" s="4"/>
    </row>
    <row r="20" spans="1:11" ht="48.95" customHeight="1" x14ac:dyDescent="0.25">
      <c r="A20" s="51"/>
      <c r="B20" s="52"/>
      <c r="C20" s="53"/>
      <c r="D20" s="54"/>
      <c r="E20" s="52"/>
      <c r="F20" s="53"/>
      <c r="G20" s="54"/>
      <c r="H20" s="52"/>
      <c r="I20" s="62"/>
      <c r="J20" s="63"/>
      <c r="K20" s="4"/>
    </row>
    <row r="21" spans="1:11" ht="48.95" customHeight="1" x14ac:dyDescent="0.25">
      <c r="A21" s="51"/>
      <c r="B21" s="52"/>
      <c r="C21" s="53"/>
      <c r="D21" s="54"/>
      <c r="E21" s="52"/>
      <c r="F21" s="53"/>
      <c r="G21" s="54"/>
      <c r="H21" s="52"/>
      <c r="I21" s="62"/>
      <c r="J21" s="63"/>
      <c r="K21" s="4"/>
    </row>
    <row r="22" spans="1:11" ht="48.95" customHeight="1" x14ac:dyDescent="0.25">
      <c r="A22" s="51"/>
      <c r="B22" s="52"/>
      <c r="C22" s="53"/>
      <c r="D22" s="54"/>
      <c r="E22" s="52"/>
      <c r="F22" s="53"/>
      <c r="G22" s="54"/>
      <c r="H22" s="52"/>
      <c r="I22" s="62"/>
      <c r="J22" s="63"/>
      <c r="K22" s="4"/>
    </row>
    <row r="23" spans="1:11" ht="48.95" customHeight="1" x14ac:dyDescent="0.25">
      <c r="A23" s="51"/>
      <c r="B23" s="52"/>
      <c r="C23" s="53"/>
      <c r="D23" s="54"/>
      <c r="E23" s="52"/>
      <c r="F23" s="53"/>
      <c r="G23" s="54"/>
      <c r="H23" s="52"/>
      <c r="I23" s="62"/>
      <c r="J23" s="63"/>
      <c r="K23" s="4"/>
    </row>
    <row r="24" spans="1:11" ht="48.95" customHeight="1" x14ac:dyDescent="0.25">
      <c r="A24" s="51"/>
      <c r="B24" s="52"/>
      <c r="C24" s="53"/>
      <c r="D24" s="54"/>
      <c r="E24" s="52"/>
      <c r="F24" s="53"/>
      <c r="G24" s="54"/>
      <c r="H24" s="52"/>
      <c r="I24" s="62"/>
      <c r="J24" s="63"/>
      <c r="K24" s="4"/>
    </row>
    <row r="25" spans="1:11" ht="48.95" customHeight="1" x14ac:dyDescent="0.25">
      <c r="A25" s="51"/>
      <c r="B25" s="52"/>
      <c r="C25" s="53"/>
      <c r="D25" s="54"/>
      <c r="E25" s="52"/>
      <c r="F25" s="53"/>
      <c r="G25" s="54"/>
      <c r="H25" s="52"/>
      <c r="I25" s="62"/>
      <c r="J25" s="63"/>
      <c r="K25" s="4"/>
    </row>
    <row r="26" spans="1:11" ht="48.95" customHeight="1" x14ac:dyDescent="0.25">
      <c r="A26" s="51"/>
      <c r="B26" s="52"/>
      <c r="C26" s="53"/>
      <c r="D26" s="54"/>
      <c r="E26" s="52"/>
      <c r="F26" s="53"/>
      <c r="G26" s="54"/>
      <c r="H26" s="52"/>
      <c r="I26" s="62"/>
      <c r="J26" s="63"/>
      <c r="K26" s="4"/>
    </row>
    <row r="27" spans="1:11" ht="48.95" customHeight="1" x14ac:dyDescent="0.25">
      <c r="A27" s="51"/>
      <c r="B27" s="52"/>
      <c r="C27" s="53"/>
      <c r="D27" s="54"/>
      <c r="E27" s="52"/>
      <c r="F27" s="53"/>
      <c r="G27" s="54"/>
      <c r="H27" s="52"/>
      <c r="I27" s="62"/>
      <c r="J27" s="63"/>
      <c r="K27" s="4"/>
    </row>
    <row r="28" spans="1:11" ht="48.95" customHeight="1" x14ac:dyDescent="0.25">
      <c r="A28" s="51"/>
      <c r="B28" s="52"/>
      <c r="C28" s="53"/>
      <c r="D28" s="54"/>
      <c r="E28" s="52"/>
      <c r="F28" s="53"/>
      <c r="G28" s="54"/>
      <c r="H28" s="52"/>
      <c r="I28" s="62"/>
      <c r="J28" s="63"/>
      <c r="K28" s="4"/>
    </row>
    <row r="29" spans="1:11" ht="48.95" customHeight="1" x14ac:dyDescent="0.25">
      <c r="A29" s="51"/>
      <c r="B29" s="52"/>
      <c r="C29" s="53"/>
      <c r="D29" s="54"/>
      <c r="E29" s="52"/>
      <c r="F29" s="53"/>
      <c r="G29" s="54"/>
      <c r="H29" s="52"/>
      <c r="I29" s="62"/>
      <c r="J29" s="63"/>
      <c r="K29" s="4"/>
    </row>
    <row r="31" spans="1:11" ht="33" customHeight="1" x14ac:dyDescent="0.25">
      <c r="A31" s="64"/>
      <c r="B31" s="46"/>
      <c r="C31" s="46"/>
      <c r="D31" s="46"/>
      <c r="E31" s="46"/>
      <c r="F31" s="46"/>
      <c r="G31" s="46"/>
      <c r="H31" s="46"/>
      <c r="I31" s="46"/>
      <c r="J31" s="46"/>
    </row>
    <row r="33" spans="1:10" ht="15.95" customHeight="1" x14ac:dyDescent="0.25">
      <c r="A33" s="65" t="s">
        <v>276</v>
      </c>
      <c r="B33" s="46"/>
      <c r="C33" s="46"/>
      <c r="D33" s="46"/>
      <c r="E33" s="46"/>
      <c r="F33" s="46"/>
      <c r="G33" s="46"/>
      <c r="H33" s="46"/>
      <c r="I33" s="46"/>
      <c r="J33" s="46"/>
    </row>
    <row r="34" spans="1:10" ht="15.95" customHeight="1" thickBot="1" x14ac:dyDescent="0.3"/>
    <row r="35" spans="1:10" ht="15.95" customHeight="1" x14ac:dyDescent="0.25">
      <c r="A35" s="6" t="s">
        <v>29</v>
      </c>
      <c r="B35" s="66" t="s">
        <v>277</v>
      </c>
      <c r="C35" s="50"/>
      <c r="D35" s="50"/>
      <c r="E35" s="50"/>
      <c r="F35" s="50"/>
      <c r="G35" s="48"/>
      <c r="H35" s="67" t="s">
        <v>278</v>
      </c>
      <c r="I35" s="50"/>
      <c r="J35" s="61"/>
    </row>
    <row r="36" spans="1:10" ht="48" customHeight="1" x14ac:dyDescent="0.25">
      <c r="A36" s="9" t="s">
        <v>279</v>
      </c>
      <c r="B36" s="68" t="s">
        <v>280</v>
      </c>
      <c r="C36" s="54"/>
      <c r="D36" s="54"/>
      <c r="E36" s="54"/>
      <c r="F36" s="54"/>
      <c r="G36" s="52"/>
      <c r="H36" s="69"/>
      <c r="I36" s="54"/>
      <c r="J36" s="63"/>
    </row>
    <row r="37" spans="1:10" ht="48" customHeight="1" x14ac:dyDescent="0.25">
      <c r="A37" s="9" t="s">
        <v>281</v>
      </c>
      <c r="B37" s="68" t="s">
        <v>282</v>
      </c>
      <c r="C37" s="54"/>
      <c r="D37" s="54"/>
      <c r="E37" s="54"/>
      <c r="F37" s="54"/>
      <c r="G37" s="52"/>
      <c r="H37" s="69"/>
      <c r="I37" s="54"/>
      <c r="J37" s="63"/>
    </row>
    <row r="38" spans="1:10" ht="48" customHeight="1" x14ac:dyDescent="0.25">
      <c r="A38" s="9" t="s">
        <v>283</v>
      </c>
      <c r="B38" s="68" t="s">
        <v>284</v>
      </c>
      <c r="C38" s="54"/>
      <c r="D38" s="54"/>
      <c r="E38" s="54"/>
      <c r="F38" s="54"/>
      <c r="G38" s="52"/>
      <c r="H38" s="69"/>
      <c r="I38" s="54"/>
      <c r="J38" s="63"/>
    </row>
    <row r="39" spans="1:10" ht="48" customHeight="1" x14ac:dyDescent="0.25">
      <c r="A39" s="9" t="s">
        <v>285</v>
      </c>
      <c r="B39" s="68" t="s">
        <v>286</v>
      </c>
      <c r="C39" s="54"/>
      <c r="D39" s="54"/>
      <c r="E39" s="54"/>
      <c r="F39" s="54"/>
      <c r="G39" s="52"/>
      <c r="H39" s="69"/>
      <c r="I39" s="54"/>
      <c r="J39" s="63"/>
    </row>
    <row r="40" spans="1:10" ht="48" customHeight="1" x14ac:dyDescent="0.25">
      <c r="A40" s="9" t="s">
        <v>287</v>
      </c>
      <c r="B40" s="68" t="s">
        <v>288</v>
      </c>
      <c r="C40" s="54"/>
      <c r="D40" s="54"/>
      <c r="E40" s="54"/>
      <c r="F40" s="54"/>
      <c r="G40" s="52"/>
      <c r="H40" s="69"/>
      <c r="I40" s="54"/>
      <c r="J40" s="63"/>
    </row>
    <row r="41" spans="1:10" ht="48" customHeight="1" x14ac:dyDescent="0.25">
      <c r="A41" s="10"/>
      <c r="B41" s="70"/>
      <c r="C41" s="54"/>
      <c r="D41" s="54"/>
      <c r="E41" s="54"/>
      <c r="F41" s="54"/>
      <c r="G41" s="52"/>
      <c r="H41" s="69"/>
      <c r="I41" s="54"/>
      <c r="J41" s="63"/>
    </row>
    <row r="42" spans="1:10" ht="48" customHeight="1" x14ac:dyDescent="0.25">
      <c r="A42" s="10"/>
      <c r="B42" s="70"/>
      <c r="C42" s="54"/>
      <c r="D42" s="54"/>
      <c r="E42" s="54"/>
      <c r="F42" s="54"/>
      <c r="G42" s="52"/>
      <c r="H42" s="69"/>
      <c r="I42" s="54"/>
      <c r="J42" s="63"/>
    </row>
    <row r="43" spans="1:10" ht="48" customHeight="1" x14ac:dyDescent="0.25">
      <c r="A43" s="10"/>
      <c r="B43" s="70"/>
      <c r="C43" s="54"/>
      <c r="D43" s="54"/>
      <c r="E43" s="54"/>
      <c r="F43" s="54"/>
      <c r="G43" s="52"/>
      <c r="H43" s="69"/>
      <c r="I43" s="54"/>
      <c r="J43" s="63"/>
    </row>
    <row r="44" spans="1:10" ht="48" customHeight="1" x14ac:dyDescent="0.25">
      <c r="A44" s="10"/>
      <c r="B44" s="70"/>
      <c r="C44" s="54"/>
      <c r="D44" s="54"/>
      <c r="E44" s="54"/>
      <c r="F44" s="54"/>
      <c r="G44" s="52"/>
      <c r="H44" s="69"/>
      <c r="I44" s="54"/>
      <c r="J44" s="63"/>
    </row>
    <row r="45" spans="1:10" ht="48" customHeight="1" x14ac:dyDescent="0.25">
      <c r="A45" s="10"/>
      <c r="B45" s="70"/>
      <c r="C45" s="54"/>
      <c r="D45" s="54"/>
      <c r="E45" s="54"/>
      <c r="F45" s="54"/>
      <c r="G45" s="52"/>
      <c r="H45" s="69"/>
      <c r="I45" s="54"/>
      <c r="J45" s="63"/>
    </row>
    <row r="46" spans="1:10" ht="48.95" customHeight="1" thickBot="1" x14ac:dyDescent="0.3">
      <c r="A46" s="11"/>
      <c r="B46" s="71"/>
      <c r="C46" s="58"/>
      <c r="D46" s="58"/>
      <c r="E46" s="58"/>
      <c r="F46" s="58"/>
      <c r="G46" s="56"/>
      <c r="H46" s="72"/>
      <c r="I46" s="73"/>
      <c r="J46" s="74"/>
    </row>
    <row r="48" spans="1:10" ht="102" customHeight="1" x14ac:dyDescent="0.25">
      <c r="A48" s="64" t="s">
        <v>289</v>
      </c>
      <c r="B48" s="46"/>
      <c r="C48" s="46"/>
      <c r="D48" s="46"/>
      <c r="E48" s="46"/>
      <c r="F48" s="46"/>
      <c r="G48" s="46"/>
      <c r="H48" s="46"/>
      <c r="I48" s="46"/>
      <c r="J48" s="46"/>
    </row>
    <row r="51" spans="1:10" x14ac:dyDescent="0.25">
      <c r="A51" s="75" t="s">
        <v>290</v>
      </c>
      <c r="B51" s="46"/>
      <c r="C51" s="46"/>
      <c r="D51" s="46"/>
      <c r="E51" s="76"/>
      <c r="F51" s="46"/>
      <c r="G51" s="46"/>
      <c r="H51" s="46"/>
      <c r="I51" s="46"/>
      <c r="J51" s="46"/>
    </row>
    <row r="53" spans="1:10" x14ac:dyDescent="0.25">
      <c r="A53" s="75" t="s">
        <v>291</v>
      </c>
      <c r="B53" s="46"/>
      <c r="C53" s="46"/>
      <c r="D53" s="46"/>
      <c r="E53" s="76"/>
      <c r="F53" s="46"/>
      <c r="G53" s="46"/>
      <c r="H53" s="46"/>
      <c r="I53" s="46"/>
      <c r="J53" s="46"/>
    </row>
    <row r="100" spans="1:1" ht="15.75" x14ac:dyDescent="0.25">
      <c r="A100" t="s">
        <v>292</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2023-09-14T05:33:54Z</cp:lastPrinted>
  <dcterms:created xsi:type="dcterms:W3CDTF">2023-04-04T12:16:45Z</dcterms:created>
  <dcterms:modified xsi:type="dcterms:W3CDTF">2023-12-14T09:15:33Z</dcterms:modified>
</cp:coreProperties>
</file>