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rasbuz\Documents\MEDIKAMENTAI PER CVPIS rugsėjis\"/>
    </mc:Choice>
  </mc:AlternateContent>
  <xr:revisionPtr revIDLastSave="0" documentId="13_ncr:1_{B76C807E-EECF-456E-AF7B-9273D74DFF29}"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4" i="1" l="1"/>
  <c r="F252" i="1"/>
  <c r="F253" i="1" s="1"/>
  <c r="F254" i="1" s="1"/>
  <c r="F255" i="1" s="1"/>
  <c r="G241" i="1"/>
  <c r="F239" i="1"/>
  <c r="G240" i="1" s="1"/>
  <c r="G229" i="1"/>
  <c r="F227" i="1"/>
  <c r="F228" i="1" s="1"/>
  <c r="F229" i="1" s="1"/>
  <c r="F230" i="1" s="1"/>
  <c r="G217" i="1"/>
  <c r="F215" i="1"/>
  <c r="G216" i="1" s="1"/>
  <c r="G205" i="1"/>
  <c r="F203" i="1"/>
  <c r="F204" i="1" s="1"/>
  <c r="F205" i="1" s="1"/>
  <c r="F206" i="1" s="1"/>
  <c r="G194" i="1"/>
  <c r="F192" i="1"/>
  <c r="F193" i="1" s="1"/>
  <c r="F194" i="1" s="1"/>
  <c r="F195" i="1" s="1"/>
  <c r="G182" i="1"/>
  <c r="F180" i="1"/>
  <c r="G181" i="1" s="1"/>
  <c r="G170" i="1"/>
  <c r="F168" i="1"/>
  <c r="F169" i="1" s="1"/>
  <c r="F170" i="1" s="1"/>
  <c r="F171" i="1" s="1"/>
  <c r="G158" i="1"/>
  <c r="F156" i="1"/>
  <c r="G157" i="1" s="1"/>
  <c r="G146" i="1"/>
  <c r="F144" i="1"/>
  <c r="G145" i="1" s="1"/>
  <c r="G135" i="1"/>
  <c r="F133" i="1"/>
  <c r="G134" i="1" s="1"/>
  <c r="G124" i="1"/>
  <c r="F122" i="1"/>
  <c r="G123" i="1" s="1"/>
  <c r="G113" i="1"/>
  <c r="F111" i="1"/>
  <c r="F112" i="1" s="1"/>
  <c r="F113" i="1" s="1"/>
  <c r="F114" i="1" s="1"/>
  <c r="G101" i="1"/>
  <c r="F99" i="1"/>
  <c r="G100" i="1" s="1"/>
  <c r="G90" i="1"/>
  <c r="F88" i="1"/>
  <c r="G89" i="1" s="1"/>
  <c r="G78" i="1"/>
  <c r="F76" i="1"/>
  <c r="F77" i="1" s="1"/>
  <c r="F78" i="1" s="1"/>
  <c r="F79" i="1" s="1"/>
  <c r="G65" i="1"/>
  <c r="F63" i="1"/>
  <c r="F64" i="1" s="1"/>
  <c r="F65" i="1" s="1"/>
  <c r="F66" i="1" s="1"/>
  <c r="G53" i="1"/>
  <c r="F51" i="1"/>
  <c r="G52" i="1" s="1"/>
  <c r="G41" i="1"/>
  <c r="F39" i="1"/>
  <c r="F40" i="1" s="1"/>
  <c r="F41" i="1" s="1"/>
  <c r="F42" i="1" s="1"/>
  <c r="G21" i="1"/>
  <c r="F240" i="1" l="1"/>
  <c r="F241" i="1" s="1"/>
  <c r="F242" i="1" s="1"/>
  <c r="G112" i="1"/>
  <c r="G77" i="1"/>
  <c r="G64" i="1"/>
  <c r="G40" i="1"/>
  <c r="G253" i="1"/>
  <c r="G228" i="1"/>
  <c r="F216" i="1"/>
  <c r="F217" i="1" s="1"/>
  <c r="F218" i="1" s="1"/>
  <c r="G204" i="1"/>
  <c r="G193" i="1"/>
  <c r="G169" i="1"/>
  <c r="F52" i="1"/>
  <c r="F53" i="1" s="1"/>
  <c r="F54" i="1" s="1"/>
  <c r="F89" i="1"/>
  <c r="F90" i="1" s="1"/>
  <c r="F91" i="1" s="1"/>
  <c r="F100" i="1"/>
  <c r="F101" i="1" s="1"/>
  <c r="F102" i="1" s="1"/>
  <c r="F123" i="1"/>
  <c r="F124" i="1" s="1"/>
  <c r="F125" i="1" s="1"/>
  <c r="F134" i="1"/>
  <c r="F135" i="1" s="1"/>
  <c r="F136" i="1" s="1"/>
  <c r="F145" i="1"/>
  <c r="F146" i="1" s="1"/>
  <c r="F147" i="1" s="1"/>
  <c r="F157" i="1"/>
  <c r="F158" i="1" s="1"/>
  <c r="F159" i="1" s="1"/>
  <c r="F181" i="1"/>
  <c r="F182" i="1" s="1"/>
  <c r="F183" i="1" s="1"/>
</calcChain>
</file>

<file path=xl/sharedStrings.xml><?xml version="1.0" encoding="utf-8"?>
<sst xmlns="http://schemas.openxmlformats.org/spreadsheetml/2006/main" count="444" uniqueCount="189">
  <si>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</si>
  <si>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</si>
  <si>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</si>
  <si>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</si>
  <si>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</si>
  <si>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</si>
  <si>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</si>
  <si>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</si>
  <si>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</si>
  <si>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</si>
  <si>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</si>
  <si>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</si>
  <si>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</si>
  <si>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</si>
  <si>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</si>
  <si>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</si>
  <si>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</si>
  <si>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</si>
  <si>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</si>
  <si>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</si>
  <si>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</si>
  <si>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</si>
  <si>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</si>
  <si>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</si>
  <si>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</si>
  <si>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</si>
  <si>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</si>
  <si>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</si>
  <si>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</si>
  <si>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</si>
  <si>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</si>
  <si>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</si>
  <si>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</si>
  <si>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</si>
  <si>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</si>
  <si>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</si>
  <si>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amp.</t>
  </si>
  <si>
    <t>4. DALIS</t>
  </si>
  <si>
    <t xml:space="preserve">ARTESUNATE 60 MG </t>
  </si>
  <si>
    <t>4.</t>
  </si>
  <si>
    <t xml:space="preserve">Artesunate 60 mg </t>
  </si>
  <si>
    <t>4.1.</t>
  </si>
  <si>
    <t>tab.</t>
  </si>
  <si>
    <t>but./amp.</t>
  </si>
  <si>
    <t>fl.</t>
  </si>
  <si>
    <t>13. DALIS</t>
  </si>
  <si>
    <t>CIKLOPENTOLATAS 1% 15 ML</t>
  </si>
  <si>
    <t>13.</t>
  </si>
  <si>
    <t>Ciklopentolatas 1% 15 ml</t>
  </si>
  <si>
    <t>13.1.</t>
  </si>
  <si>
    <t>20. DALIS</t>
  </si>
  <si>
    <t>DORIPENEMAS 500MG MILTELIAI INFUZINIAM TIRPALUI</t>
  </si>
  <si>
    <t>20.</t>
  </si>
  <si>
    <t>Doripenemas 500mg milteliai infuziniam tirpalui</t>
  </si>
  <si>
    <t>20.1.</t>
  </si>
  <si>
    <t>24. DALIS</t>
  </si>
  <si>
    <t>ERITROMICINAS 500MG</t>
  </si>
  <si>
    <t>24.</t>
  </si>
  <si>
    <t>Eritromicinas 500mg</t>
  </si>
  <si>
    <t>24.1.</t>
  </si>
  <si>
    <t>25. DALIS</t>
  </si>
  <si>
    <t>25.</t>
  </si>
  <si>
    <t>25.1.</t>
  </si>
  <si>
    <t>27. DALIS</t>
  </si>
  <si>
    <t>FENILEFRINO HIDROCHLORIDAS 10MG/ML 1 ML INJEKCIJOMS</t>
  </si>
  <si>
    <t>27.</t>
  </si>
  <si>
    <t>Fenilefrino hidrochloridas 10mg/ml 1 ml injekcijoms</t>
  </si>
  <si>
    <t>27.1.</t>
  </si>
  <si>
    <t>30. DALIS</t>
  </si>
  <si>
    <t>FENOBARBITALIS 200MG INJEKCIJOMS</t>
  </si>
  <si>
    <t>30.</t>
  </si>
  <si>
    <t>Fenobarbitalis 200mg injekcijoms</t>
  </si>
  <si>
    <t>30.1.</t>
  </si>
  <si>
    <t>35. DALIS</t>
  </si>
  <si>
    <t>IZONIAZIDAS 500MG MILTELIAI INJEKCINIAM TIRPALUI</t>
  </si>
  <si>
    <t>35.</t>
  </si>
  <si>
    <t>Izoniazidas 500mg milteliai injekciniam tirpalui</t>
  </si>
  <si>
    <t>35.1.</t>
  </si>
  <si>
    <t>37. DALIS</t>
  </si>
  <si>
    <t>KLEMASTINAS 1MG/ML 2ML INJEKCINIS TIRPALAS</t>
  </si>
  <si>
    <t>37.</t>
  </si>
  <si>
    <t>Klemastinas 1mg/ml 2ml injekcinis tirpalas</t>
  </si>
  <si>
    <t>37.1.</t>
  </si>
  <si>
    <t>45. DALIS</t>
  </si>
  <si>
    <t>METILPREDNIZOLONAS 500 MG INJEKCIJOMS</t>
  </si>
  <si>
    <t>45.</t>
  </si>
  <si>
    <t>Metilprednizolonas 500 mg injekcijoms</t>
  </si>
  <si>
    <t>45.1.</t>
  </si>
  <si>
    <t>49. DALIS</t>
  </si>
  <si>
    <t>NIFEDIPINAS 20 MG PAILGINTO ATPALAIDAVIMO TABLETĖS</t>
  </si>
  <si>
    <t>49.</t>
  </si>
  <si>
    <t>Nifedipinas 20 mg pailginto atpalaidavimo tabletės</t>
  </si>
  <si>
    <t>49.1.</t>
  </si>
  <si>
    <t>52. DALIS</t>
  </si>
  <si>
    <t>NATRIO CHLORIDAS 7MG/ML, KALIO CHLORIDO, MAGNIO CHLORIDO, PAPRASTŲJŲ AKIŠVIEČIŲ TINKTŪRA, POLISORBATO, NATRIO CHLORIDO, TETRABORATO, DINATRIO EDETATO DIHIDROKSIDO, BENZALKONIO AKIŲ LAŠAI, 10 ML</t>
  </si>
  <si>
    <t>52.</t>
  </si>
  <si>
    <t>Natrio chloridas 7mg/ml, kalio chlorido, magnio chlorido, paprastųjų akišviečių tinktūra, polisorbato, natrio chlorido, tetraborato, dinatrio edetato dihidroksido, benzalkonio akių lašai, 10 ml</t>
  </si>
  <si>
    <t>52.1.</t>
  </si>
  <si>
    <t>Natrio chloridas 7mg/ml, kalio chlorido, magnio chlorido, paprastųjų akišviečių tinktūra, polisorbato, natrio tetraborato, dinatrio edetato dihidroksido, benzalkoniochlorido, akių lašai, 10 ml</t>
  </si>
  <si>
    <t>53. DALIS</t>
  </si>
  <si>
    <t xml:space="preserve"> NATRIO DIVANDENILIO FOSFATAS 13,91 G ;  DINATRIO MONOVANDENILIO FOSFATAS 3,18 G; NATRIO HIDROKSIDAS; NATRIO BENZOATAS, METILO PARAHIDROKSIBENZOATAS  TIESIOSIOS ŽARNOS KLIZMA LYGIAVERTĖ CLIZMA LAX</t>
  </si>
  <si>
    <t>53.</t>
  </si>
  <si>
    <t xml:space="preserve"> Natrio divandenilio fosfatas 13,91 g ;  dinatrio monovandenilio fosfatas 3,18 g; natrio hidroksidas; natrio benzoatas, metilo parahidroksibenzoatas  tiesiosios žarnos klizma lygiavertė Clizma lax</t>
  </si>
  <si>
    <t>53.1.</t>
  </si>
  <si>
    <t>70. DALIS</t>
  </si>
  <si>
    <t>TIRPALAS ODOS DŪRIMO TESTUI 3ML (±0,5ML) - KREVETĖS</t>
  </si>
  <si>
    <t>70.</t>
  </si>
  <si>
    <t>Tirpalas odos dūrimo testui 3ml (±0,5ml) - Krevetės</t>
  </si>
  <si>
    <t>70.1.</t>
  </si>
  <si>
    <t>76. DALIS</t>
  </si>
  <si>
    <t>TIRPALAS ODOS DŪRIMO TESTUI 3ML (±0,5ML) -KULTIVUOTŲ KVIEČIŲ ŽIEDADULKĖS</t>
  </si>
  <si>
    <t>76.</t>
  </si>
  <si>
    <t>Tirpalas odos dūrimo testui 3ml (±0,5ml) -Kultivuotų kviečių žiedadulkės</t>
  </si>
  <si>
    <t>76.1.</t>
  </si>
  <si>
    <t>77. DALIS</t>
  </si>
  <si>
    <t>TIRPALAS ODOS DŪRIMO TESTUI 3ML (±0,5ML) -ŠOKOLADAS</t>
  </si>
  <si>
    <t>77.</t>
  </si>
  <si>
    <t>Tirpalas odos dūrimo testui 3ml (±0,5ml) -Šokoladas</t>
  </si>
  <si>
    <t>77.1.</t>
  </si>
  <si>
    <t>78. DALIS</t>
  </si>
  <si>
    <t>TIRPALAS ODOS DŪRIMO TESTUI 3ML (±0,5ML) -TARAKONAI</t>
  </si>
  <si>
    <t>78.</t>
  </si>
  <si>
    <t>Tirpalas odos dūrimo testui 3ml (±0,5ml) -Tarakonai</t>
  </si>
  <si>
    <t>78.1.</t>
  </si>
  <si>
    <t>79. DALIS</t>
  </si>
  <si>
    <t>TIRPALAS ODOS DŪRIMO TESTUI 3ML (±0,5ML) – ASPERGILLUS MIX</t>
  </si>
  <si>
    <t>79.</t>
  </si>
  <si>
    <t>Tirpalas odos dūrimo testui 3ml (±0,5ml) – Aspergillus mix</t>
  </si>
  <si>
    <t>79.1.</t>
  </si>
  <si>
    <t>86. DALIS</t>
  </si>
  <si>
    <t>TIRPALAS ODOS DŪRIMO TESTUI 3ML (±0,5ML) - RYŽIAI</t>
  </si>
  <si>
    <t>86.</t>
  </si>
  <si>
    <t>Tirpalas odos dūrimo testui 3ml (±0,5ml) - Ryžiai</t>
  </si>
  <si>
    <t>86.1.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</si>
  <si>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</si>
  <si>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</si>
  <si>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</si>
  <si>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</si>
  <si>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</si>
  <si>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</si>
  <si>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</si>
  <si>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</si>
  <si>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</si>
  <si>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</si>
  <si>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</si>
  <si>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</si>
  <si>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</si>
  <si>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</si>
  <si>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</si>
  <si>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</si>
  <si>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</si>
  <si>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</si>
  <si>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</si>
  <si>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</si>
  <si>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7843-4 2023-09-27 11:25:05</t>
  </si>
  <si>
    <t>MEDIKAMENTŲ PIRKIMAS</t>
  </si>
  <si>
    <r>
      <t xml:space="preserve">6. Pasiūlymų formoje būtina palikti tik siūlomas pirkimo dalis. Nepasiūlytas pirkimo dalis būtina </t>
    </r>
    <r>
      <rPr>
        <b/>
        <sz val="11"/>
        <color theme="1"/>
        <rFont val="Calibri"/>
        <family val="2"/>
        <charset val="186"/>
        <scheme val="minor"/>
      </rPr>
      <t>IŠTRINTI.</t>
    </r>
  </si>
  <si>
    <t>ESMOLOLIS 100 MG/10 ML LEISTI Į VENĄ 10 ML</t>
  </si>
  <si>
    <t>Esmololis 100 mg/10 ml leisti į veną 10 ml</t>
  </si>
  <si>
    <t>Klonėnų vs.1, Šrivintų r. sav., 19156</t>
  </si>
  <si>
    <t>03/11/23</t>
  </si>
  <si>
    <t>UAB Entafarma</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</si>
  <si>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</si>
  <si>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</si>
  <si>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</si>
  <si>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</si>
  <si>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</si>
  <si>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</si>
  <si>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Cyclogyl 1% Eye drops 5ml N1, INTAS Pharmaceuticals [Vardinis]</t>
  </si>
  <si>
    <t>Clemastin-BP 1mg/ml injekcinis tirpalas 2ml N10, S.C. Balkan Pharmaceuticals [Vardinis]</t>
  </si>
  <si>
    <t>Nicardia Retard 20mg tab. N240, J.B. Chemicals &amp; Pharmaceuticals (Vardinis)</t>
  </si>
  <si>
    <t>Ocuflash 7mg/ml akių lašai 10ml N2, Unimed Pharma</t>
  </si>
  <si>
    <t>Clisma-Lax tiesiosios žarnos klizma 133ml N1, Sofar</t>
  </si>
  <si>
    <t>F304, Skin prick test, 3ml buteliukas su pipete, Inmunotek. S.L, (Vardinis)</t>
  </si>
  <si>
    <t>G206, Skin prick test, 3ml buteliukas su pipete, Inmunotek. S.L,  (Vardinis)</t>
  </si>
  <si>
    <t>F093, Skin prick test, 3ml buteliukas su pipete, Inmunotek. S.L,  (Vardinis)</t>
  </si>
  <si>
    <t>I703, Skin prick test, 3ml buteliukas su pipete, Inmunotek. S.L,  (Vardinis)</t>
  </si>
  <si>
    <t>P902, Skin prick test, 3ml buteliukas su pipete, Inmunotek. S.L,  (Vardinis)</t>
  </si>
  <si>
    <t>F413, Skin prick test, 3ml buteliukas su pipete, Inmunotek. S.L,  (Vardinis)</t>
  </si>
  <si>
    <t>Falcigo 60mg injekcinis tirpalas N1, Zydus (Vardinis)</t>
  </si>
  <si>
    <t>Doripen 500mg flac.N1, Fusin (Vardinis)</t>
  </si>
  <si>
    <t>Erythromycin Panpharma 500g milteliai injekciniam tirpalui N10, Panpharma (Vardinis)</t>
  </si>
  <si>
    <t>Esocard 100mg/10ml injekcinis tirpalas N1, Samarth (Vardinis)</t>
  </si>
  <si>
    <t>FRENIN (Phenylephrine) 10mg/ml injekcinis tirpalas 1ml N1, Samarth (Vardinis)</t>
  </si>
  <si>
    <t xml:space="preserve">Luminal 200mg/2ml injekcinis tirpalas 2ml N10, Profarma (Vardinis) </t>
  </si>
  <si>
    <t>Nicozid 500mg/5ml injekcinis tirpalas N5, PIAM [Vardinis]</t>
  </si>
  <si>
    <t>Metilprednisolon - BP 500mg/ml milteliai injekciniam tirpalui 4ml N5, S.C. Balkan Pharmaceuticals (Vardinis</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</si>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</sst>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2"/>
      <color theme="1"/>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tint="-0.249977111117893"/>
        <bgColor rgb="FFFFFFFF"/>
      </patternFill>
    </fill>
    <fill>
      <patternFill patternType="solid">
        <fgColor indexed="9"/>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0" xfId="0" applyFont="1" applyFill="1"/>
    <xf numFmtId="0" fontId="2" fillId="4" borderId="0" xfId="0" applyFont="1" applyFill="1"/>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wrapText="1"/>
    </xf>
    <xf numFmtId="0" fontId="2" fillId="4" borderId="16" xfId="0" applyFont="1" applyFill="1" applyBorder="1" applyAlignment="1">
      <alignment vertical="center" wrapText="1"/>
    </xf>
    <xf numFmtId="0" fontId="1" fillId="7" borderId="0" xfId="0" applyFont="1" applyFill="1"/>
    <xf numFmtId="0" fontId="1" fillId="8" borderId="0" xfId="0" applyFont="1" applyFill="1"/>
    <xf numFmtId="0" fontId="1" fillId="4" borderId="16" xfId="0" applyFont="1" applyFill="1" applyBorder="1" applyAlignment="1">
      <alignment wrapText="1"/>
    </xf>
    <xf numFmtId="0" fontId="2" fillId="4" borderId="0" xfId="0" applyFont="1" applyFill="1" applyAlignment="1">
      <alignment wrapText="1"/>
    </xf>
    <xf numFmtId="0" fontId="1" fillId="9" borderId="0" xfId="0" applyFont="1" applyFill="1" applyProtection="1">
      <protection locked="0"/>
    </xf>
    <xf numFmtId="14" fontId="0" fillId="10" borderId="1" xfId="0" applyNumberFormat="1" applyFill="1" applyBorder="1" applyAlignment="1" applyProtection="1">
      <alignment horizontal="center"/>
      <protection locked="0"/>
    </xf>
    <xf numFmtId="49" fontId="0" fillId="10" borderId="1" xfId="0" applyNumberFormat="1" applyFill="1" applyBorder="1" applyAlignment="1" applyProtection="1">
      <alignment horizontal="center"/>
      <protection locked="0"/>
    </xf>
    <xf numFmtId="0" fontId="0" fillId="10" borderId="1" xfId="0" applyFill="1" applyBorder="1" applyAlignment="1" applyProtection="1">
      <alignment horizontal="center"/>
      <protection locked="0"/>
    </xf>
    <xf numFmtId="0" fontId="1" fillId="5" borderId="16" xfId="0" applyFont="1" applyFill="1" applyBorder="1" applyAlignment="1" applyProtection="1">
      <alignment wrapText="1"/>
      <protection locked="0"/>
    </xf>
    <xf numFmtId="0" fontId="1" fillId="6" borderId="16" xfId="0" applyFont="1" applyFill="1" applyBorder="1" applyAlignment="1" applyProtection="1">
      <alignment wrapText="1"/>
      <protection locked="0"/>
    </xf>
    <xf numFmtId="0" fontId="1" fillId="2" borderId="1" xfId="0" applyFont="1" applyFill="1" applyBorder="1" applyAlignment="1">
      <alignment vertical="center" wrapText="1"/>
    </xf>
    <xf numFmtId="0" fontId="0" fillId="0" borderId="12" xfId="0" applyBorder="1"/>
    <xf numFmtId="0" fontId="6" fillId="10" borderId="1" xfId="0" applyFont="1" applyFill="1" applyBorder="1" applyAlignment="1" applyProtection="1">
      <alignment horizontal="center" vertical="center" wrapText="1"/>
      <protection locked="0"/>
    </xf>
    <xf numFmtId="0" fontId="0" fillId="11" borderId="13" xfId="0" applyFill="1" applyBorder="1" applyProtection="1">
      <protection locked="0"/>
    </xf>
    <xf numFmtId="0" fontId="0" fillId="11" borderId="12" xfId="0" applyFill="1"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9" xfId="0" applyBorder="1"/>
    <xf numFmtId="0" fontId="1" fillId="2" borderId="5" xfId="0" applyFont="1" applyFill="1" applyBorder="1" applyAlignment="1">
      <alignment horizontal="center" vertical="center" wrapText="1"/>
    </xf>
    <xf numFmtId="0" fontId="0" fillId="0" borderId="10"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3"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1" xfId="0" applyBorder="1"/>
    <xf numFmtId="0" fontId="1" fillId="3" borderId="8"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4"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55"/>
  <sheetViews>
    <sheetView tabSelected="1" topLeftCell="A20" workbookViewId="0">
      <selection activeCell="D263" sqref="D263"/>
    </sheetView>
  </sheetViews>
  <sheetFormatPr defaultColWidth="10.875" defaultRowHeight="15" x14ac:dyDescent="0.25"/>
  <cols>
    <col min="1" max="1" width="9.125" style="1" customWidth="1"/>
    <col min="2" max="2" width="41.5" style="1" customWidth="1"/>
    <col min="3" max="3" width="19.5" style="1" customWidth="1"/>
    <col min="4" max="4" width="12.375" style="1" customWidth="1"/>
    <col min="5" max="5" width="16.625" style="1" customWidth="1"/>
    <col min="6" max="6" width="16.75" style="1" customWidth="1"/>
    <col min="7" max="7" width="37.62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155</v>
      </c>
      <c r="B4" s="2"/>
    </row>
    <row r="5" spans="1:6" x14ac:dyDescent="0.25">
      <c r="A5" s="2"/>
      <c r="B5" s="2"/>
    </row>
    <row r="6" spans="1:6" x14ac:dyDescent="0.25">
      <c r="A6" s="1" t="s">
        <v>1</v>
      </c>
      <c r="B6" s="13" t="s">
        <v>2</v>
      </c>
    </row>
    <row r="7" spans="1:6" x14ac:dyDescent="0.25">
      <c r="B7" s="2"/>
    </row>
    <row r="8" spans="1:6" ht="15.75" x14ac:dyDescent="0.25">
      <c r="A8" s="4" t="s">
        <v>3</v>
      </c>
      <c r="B8" s="29">
        <v>45233</v>
      </c>
    </row>
    <row r="9" spans="1:6" ht="15.75" x14ac:dyDescent="0.25">
      <c r="A9" s="4" t="s">
        <v>4</v>
      </c>
      <c r="B9" s="30" t="s">
        <v>160</v>
      </c>
    </row>
    <row r="10" spans="1:6" ht="15.75" x14ac:dyDescent="0.25">
      <c r="A10" s="4" t="s">
        <v>5</v>
      </c>
      <c r="B10" s="31" t="s">
        <v>159</v>
      </c>
    </row>
    <row r="12" spans="1:6" ht="15.75" x14ac:dyDescent="0.25">
      <c r="A12" s="34" t="s">
        <v>6</v>
      </c>
      <c r="B12" s="35"/>
      <c r="C12" s="36" t="s">
        <v>161</v>
      </c>
      <c r="D12" s="37"/>
      <c r="E12" s="37"/>
      <c r="F12" s="38"/>
    </row>
    <row r="13" spans="1:6" ht="15.95" customHeight="1" x14ac:dyDescent="0.25">
      <c r="A13" s="39" t="s">
        <v>7</v>
      </c>
      <c r="B13" s="40"/>
      <c r="C13" s="36">
        <v>174443844</v>
      </c>
      <c r="D13" s="37"/>
      <c r="E13" s="37"/>
      <c r="F13" s="38"/>
    </row>
    <row r="14" spans="1:6" ht="15.95" customHeight="1" x14ac:dyDescent="0.25">
      <c r="A14" s="39" t="s">
        <v>8</v>
      </c>
      <c r="B14" s="40"/>
      <c r="C14" s="36" t="s">
        <v>159</v>
      </c>
      <c r="D14" s="37"/>
      <c r="E14" s="37"/>
      <c r="F14" s="38"/>
    </row>
    <row r="15" spans="1:6" ht="15.95" customHeight="1" x14ac:dyDescent="0.25">
      <c r="A15" s="34" t="s">
        <v>9</v>
      </c>
      <c r="B15" s="35"/>
      <c r="C15" s="36" t="s">
        <v>162</v>
      </c>
      <c r="D15" s="37"/>
      <c r="E15" s="37"/>
      <c r="F15" s="38"/>
    </row>
    <row r="16" spans="1:6" ht="63" customHeight="1" x14ac:dyDescent="0.25">
      <c r="A16" s="41" t="s">
        <v>10</v>
      </c>
      <c r="B16" s="40"/>
      <c r="C16" s="36" t="s">
        <v>163</v>
      </c>
      <c r="D16" s="37"/>
      <c r="E16" s="37"/>
      <c r="F16" s="38"/>
    </row>
    <row r="17" spans="1:7" ht="15.95" customHeight="1" x14ac:dyDescent="0.25">
      <c r="A17" s="34" t="s">
        <v>11</v>
      </c>
      <c r="B17" s="35"/>
      <c r="C17" s="36" t="s">
        <v>164</v>
      </c>
      <c r="D17" s="37"/>
      <c r="E17" s="37"/>
      <c r="F17" s="38"/>
    </row>
    <row r="18" spans="1:7" ht="15.95" customHeight="1" x14ac:dyDescent="0.25">
      <c r="A18" s="34" t="s">
        <v>12</v>
      </c>
      <c r="B18" s="35"/>
      <c r="C18" s="36" t="s">
        <v>165</v>
      </c>
      <c r="D18" s="37"/>
      <c r="E18" s="37"/>
      <c r="F18" s="38"/>
    </row>
    <row r="19" spans="1:7" ht="48" customHeight="1" x14ac:dyDescent="0.25">
      <c r="A19" s="34" t="s">
        <v>13</v>
      </c>
      <c r="B19" s="35"/>
      <c r="C19" s="36" t="s">
        <v>166</v>
      </c>
      <c r="D19" s="37"/>
      <c r="E19" s="37"/>
      <c r="F19" s="38"/>
    </row>
    <row r="20" spans="1:7" ht="54.95" customHeight="1" x14ac:dyDescent="0.25">
      <c r="A20" s="34" t="s">
        <v>14</v>
      </c>
      <c r="B20" s="35"/>
      <c r="C20" s="36" t="s">
        <v>167</v>
      </c>
      <c r="D20" s="37"/>
      <c r="E20" s="37"/>
      <c r="F20" s="38"/>
    </row>
    <row r="21" spans="1:7" ht="104.25" customHeight="1" x14ac:dyDescent="0.25">
      <c r="A21" s="44" t="s">
        <v>15</v>
      </c>
      <c r="B21" s="45"/>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16</v>
      </c>
      <c r="B23" s="42"/>
      <c r="C23" s="42"/>
      <c r="D23" s="42"/>
      <c r="E23" s="42"/>
      <c r="F23" s="42"/>
    </row>
    <row r="24" spans="1:7" x14ac:dyDescent="0.25">
      <c r="A24" s="42" t="s">
        <v>17</v>
      </c>
      <c r="B24" s="42"/>
      <c r="C24" s="42"/>
      <c r="D24" s="42"/>
      <c r="E24" s="42"/>
      <c r="F24" s="42"/>
    </row>
    <row r="25" spans="1:7" x14ac:dyDescent="0.25">
      <c r="A25" s="42" t="s">
        <v>18</v>
      </c>
      <c r="B25" s="42"/>
      <c r="C25" s="42"/>
      <c r="D25" s="42"/>
      <c r="E25" s="42"/>
      <c r="F25" s="42"/>
    </row>
    <row r="26" spans="1:7" x14ac:dyDescent="0.25">
      <c r="A26" s="42" t="s">
        <v>19</v>
      </c>
      <c r="B26" s="42"/>
      <c r="C26" s="42"/>
      <c r="D26" s="42"/>
      <c r="E26" s="42"/>
      <c r="F26" s="42"/>
    </row>
    <row r="27" spans="1:7" x14ac:dyDescent="0.25">
      <c r="A27" s="42" t="s">
        <v>20</v>
      </c>
      <c r="B27" s="42"/>
      <c r="C27" s="42"/>
      <c r="D27" s="42"/>
      <c r="E27" s="42"/>
      <c r="F27" s="42"/>
    </row>
    <row r="28" spans="1:7" ht="32.1" customHeight="1" x14ac:dyDescent="0.25">
      <c r="A28" s="43" t="s">
        <v>21</v>
      </c>
      <c r="B28" s="42"/>
      <c r="C28" s="42"/>
      <c r="D28" s="42"/>
      <c r="E28" s="42"/>
      <c r="F28" s="42"/>
    </row>
    <row r="29" spans="1:7" x14ac:dyDescent="0.25">
      <c r="A29" s="42" t="s">
        <v>22</v>
      </c>
      <c r="B29" s="42"/>
      <c r="C29" s="42"/>
      <c r="D29" s="42"/>
      <c r="E29" s="42"/>
      <c r="F29" s="42"/>
    </row>
    <row r="30" spans="1:7" x14ac:dyDescent="0.25">
      <c r="A30" s="14" t="s">
        <v>23</v>
      </c>
      <c r="D30" s="28"/>
      <c r="F30" s="12"/>
    </row>
    <row r="31" spans="1:7" x14ac:dyDescent="0.25">
      <c r="A31" s="24" t="s">
        <v>156</v>
      </c>
      <c r="B31" s="25"/>
      <c r="C31" s="25"/>
      <c r="D31" s="25"/>
      <c r="E31" s="25"/>
    </row>
    <row r="34" spans="1:7" x14ac:dyDescent="0.25">
      <c r="A34" s="13" t="s">
        <v>37</v>
      </c>
      <c r="B34" s="13" t="s">
        <v>38</v>
      </c>
    </row>
    <row r="36" spans="1:7" x14ac:dyDescent="0.25">
      <c r="A36" s="13" t="s">
        <v>24</v>
      </c>
    </row>
    <row r="37" spans="1:7" ht="45" x14ac:dyDescent="0.25">
      <c r="A37" s="23" t="s">
        <v>25</v>
      </c>
      <c r="B37" s="23" t="s">
        <v>26</v>
      </c>
      <c r="C37" s="23" t="s">
        <v>27</v>
      </c>
      <c r="D37" s="23" t="s">
        <v>28</v>
      </c>
      <c r="E37" s="23" t="s">
        <v>29</v>
      </c>
      <c r="F37" s="23" t="s">
        <v>30</v>
      </c>
      <c r="G37" s="23" t="s">
        <v>31</v>
      </c>
    </row>
    <row r="38" spans="1:7" x14ac:dyDescent="0.25">
      <c r="A38" s="15" t="s">
        <v>39</v>
      </c>
      <c r="B38" s="15" t="s">
        <v>40</v>
      </c>
      <c r="C38" s="16"/>
      <c r="D38" s="16"/>
      <c r="E38" s="16"/>
      <c r="F38" s="16"/>
      <c r="G38" s="16"/>
    </row>
    <row r="39" spans="1:7" ht="30" x14ac:dyDescent="0.25">
      <c r="A39" s="16" t="s">
        <v>41</v>
      </c>
      <c r="B39" s="16" t="s">
        <v>40</v>
      </c>
      <c r="C39" s="16">
        <v>20</v>
      </c>
      <c r="D39" s="16" t="s">
        <v>36</v>
      </c>
      <c r="E39" s="17">
        <v>155.6</v>
      </c>
      <c r="F39" s="16">
        <f>IF(ISBLANK(E39),"", PRODUCT(C39,E39))</f>
        <v>3112</v>
      </c>
      <c r="G39" s="32" t="s">
        <v>179</v>
      </c>
    </row>
    <row r="40" spans="1:7" x14ac:dyDescent="0.25">
      <c r="E40" s="15" t="s">
        <v>32</v>
      </c>
      <c r="F40" s="15">
        <f>IF(F39="","",ROUND(SUM(F39:F39),2))</f>
        <v>3112</v>
      </c>
      <c r="G40" s="14" t="str">
        <f>IF(F39="","Neužpildytos visos objektų kainos","")</f>
        <v/>
      </c>
    </row>
    <row r="41" spans="1:7" x14ac:dyDescent="0.25">
      <c r="C41" s="15" t="s">
        <v>33</v>
      </c>
      <c r="D41" s="18">
        <v>5</v>
      </c>
      <c r="E41" s="15" t="s">
        <v>34</v>
      </c>
      <c r="F41" s="15">
        <f>IF(OR(F40="",D41=""),"", ROUND(PRODUCT(D41,F40)/100,2))</f>
        <v>155.6</v>
      </c>
      <c r="G41" s="14" t="str">
        <f>IF(D41="", "Nurodykite taikomą PVM dydį", "")</f>
        <v/>
      </c>
    </row>
    <row r="42" spans="1:7" x14ac:dyDescent="0.25">
      <c r="E42" s="15" t="s">
        <v>35</v>
      </c>
      <c r="F42" s="15">
        <f>IF(ISBLANK(F41), "", ROUND(SUM(F40:F41),2))</f>
        <v>3267.6</v>
      </c>
    </row>
    <row r="45" spans="1:7" ht="13.5" customHeight="1" x14ac:dyDescent="0.25"/>
    <row r="46" spans="1:7" ht="13.5" customHeight="1" x14ac:dyDescent="0.25">
      <c r="A46" s="13" t="s">
        <v>45</v>
      </c>
      <c r="B46" s="13" t="s">
        <v>46</v>
      </c>
    </row>
    <row r="47" spans="1:7" ht="13.5" customHeight="1" x14ac:dyDescent="0.25"/>
    <row r="48" spans="1:7" ht="13.5" customHeight="1" x14ac:dyDescent="0.25">
      <c r="A48" s="13" t="s">
        <v>24</v>
      </c>
    </row>
    <row r="49" spans="1:7" ht="13.5" customHeight="1" x14ac:dyDescent="0.25">
      <c r="A49" s="23" t="s">
        <v>25</v>
      </c>
      <c r="B49" s="23" t="s">
        <v>26</v>
      </c>
      <c r="C49" s="23" t="s">
        <v>27</v>
      </c>
      <c r="D49" s="23" t="s">
        <v>28</v>
      </c>
      <c r="E49" s="23" t="s">
        <v>29</v>
      </c>
      <c r="F49" s="23" t="s">
        <v>30</v>
      </c>
      <c r="G49" s="23" t="s">
        <v>31</v>
      </c>
    </row>
    <row r="50" spans="1:7" ht="13.5" customHeight="1" x14ac:dyDescent="0.25">
      <c r="A50" s="15" t="s">
        <v>47</v>
      </c>
      <c r="B50" s="15" t="s">
        <v>48</v>
      </c>
      <c r="C50" s="16"/>
      <c r="D50" s="16"/>
      <c r="E50" s="16"/>
      <c r="F50" s="16"/>
      <c r="G50" s="16"/>
    </row>
    <row r="51" spans="1:7" ht="13.5" customHeight="1" x14ac:dyDescent="0.25">
      <c r="A51" s="16" t="s">
        <v>49</v>
      </c>
      <c r="B51" s="16" t="s">
        <v>48</v>
      </c>
      <c r="C51" s="16">
        <v>25</v>
      </c>
      <c r="D51" s="16" t="s">
        <v>44</v>
      </c>
      <c r="E51" s="17">
        <v>8.66</v>
      </c>
      <c r="F51" s="16">
        <f>IF(ISBLANK(E51),"", PRODUCT(C51,E51))</f>
        <v>216.5</v>
      </c>
      <c r="G51" s="32" t="s">
        <v>168</v>
      </c>
    </row>
    <row r="52" spans="1:7" ht="13.5" customHeight="1" x14ac:dyDescent="0.25">
      <c r="E52" s="15" t="s">
        <v>32</v>
      </c>
      <c r="F52" s="15">
        <f>IF(F51="","",ROUND(SUM(F51:F51),2))</f>
        <v>216.5</v>
      </c>
      <c r="G52" s="14" t="str">
        <f>IF(F51="","Neužpildytos visos objektų kainos","")</f>
        <v/>
      </c>
    </row>
    <row r="53" spans="1:7" ht="13.5" customHeight="1" x14ac:dyDescent="0.25">
      <c r="C53" s="15" t="s">
        <v>33</v>
      </c>
      <c r="D53" s="18">
        <v>5</v>
      </c>
      <c r="E53" s="15" t="s">
        <v>34</v>
      </c>
      <c r="F53" s="15">
        <f>IF(OR(F52="",D53=""),"", ROUND(PRODUCT(D53,F52)/100,2))</f>
        <v>10.83</v>
      </c>
      <c r="G53" s="14" t="str">
        <f>IF(D53="", "Nurodykite taikomą PVM dydį", "")</f>
        <v/>
      </c>
    </row>
    <row r="54" spans="1:7" ht="13.5" customHeight="1" x14ac:dyDescent="0.25">
      <c r="E54" s="15" t="s">
        <v>35</v>
      </c>
      <c r="F54" s="15">
        <f>IF(ISBLANK(F53), "", ROUND(SUM(F52:F53),2))</f>
        <v>227.33</v>
      </c>
    </row>
    <row r="55" spans="1:7" ht="13.5" customHeight="1" x14ac:dyDescent="0.25"/>
    <row r="56" spans="1:7" ht="13.5" customHeight="1" x14ac:dyDescent="0.25"/>
    <row r="57" spans="1:7" ht="13.5" customHeight="1" x14ac:dyDescent="0.25"/>
    <row r="58" spans="1:7" ht="13.5" customHeight="1" x14ac:dyDescent="0.25">
      <c r="A58" s="13" t="s">
        <v>50</v>
      </c>
      <c r="B58" s="13" t="s">
        <v>51</v>
      </c>
    </row>
    <row r="59" spans="1:7" ht="13.5" customHeight="1" x14ac:dyDescent="0.25"/>
    <row r="60" spans="1:7" ht="13.5" customHeight="1" x14ac:dyDescent="0.25">
      <c r="A60" s="13" t="s">
        <v>24</v>
      </c>
    </row>
    <row r="61" spans="1:7" ht="13.5" customHeight="1" x14ac:dyDescent="0.25">
      <c r="A61" s="23" t="s">
        <v>25</v>
      </c>
      <c r="B61" s="23" t="s">
        <v>26</v>
      </c>
      <c r="C61" s="23" t="s">
        <v>27</v>
      </c>
      <c r="D61" s="23" t="s">
        <v>28</v>
      </c>
      <c r="E61" s="23" t="s">
        <v>29</v>
      </c>
      <c r="F61" s="23" t="s">
        <v>30</v>
      </c>
      <c r="G61" s="23" t="s">
        <v>31</v>
      </c>
    </row>
    <row r="62" spans="1:7" ht="13.5" customHeight="1" x14ac:dyDescent="0.25">
      <c r="A62" s="15" t="s">
        <v>52</v>
      </c>
      <c r="B62" s="22" t="s">
        <v>53</v>
      </c>
      <c r="C62" s="16"/>
      <c r="D62" s="16"/>
      <c r="E62" s="16"/>
      <c r="F62" s="16"/>
      <c r="G62" s="16"/>
    </row>
    <row r="63" spans="1:7" ht="13.5" customHeight="1" x14ac:dyDescent="0.25">
      <c r="A63" s="16" t="s">
        <v>54</v>
      </c>
      <c r="B63" s="26" t="s">
        <v>53</v>
      </c>
      <c r="C63" s="16">
        <v>20</v>
      </c>
      <c r="D63" s="16" t="s">
        <v>43</v>
      </c>
      <c r="E63" s="17">
        <v>363</v>
      </c>
      <c r="F63" s="16">
        <f>IF(ISBLANK(E63),"", PRODUCT(C63,E63))</f>
        <v>7260</v>
      </c>
      <c r="G63" s="18" t="s">
        <v>180</v>
      </c>
    </row>
    <row r="64" spans="1:7" ht="13.5" customHeight="1" x14ac:dyDescent="0.25">
      <c r="E64" s="15" t="s">
        <v>32</v>
      </c>
      <c r="F64" s="15">
        <f>IF(F63="","",ROUND(SUM(F63:F63),2))</f>
        <v>7260</v>
      </c>
      <c r="G64" s="14" t="str">
        <f>IF(F63="","Neužpildytos visos objektų kainos","")</f>
        <v/>
      </c>
    </row>
    <row r="65" spans="1:7" ht="13.5" customHeight="1" x14ac:dyDescent="0.25">
      <c r="C65" s="15" t="s">
        <v>33</v>
      </c>
      <c r="D65" s="18">
        <v>5</v>
      </c>
      <c r="E65" s="15" t="s">
        <v>34</v>
      </c>
      <c r="F65" s="15">
        <f>IF(OR(F64="",D65=""),"", ROUND(PRODUCT(D65,F64)/100,2))</f>
        <v>363</v>
      </c>
      <c r="G65" s="14" t="str">
        <f>IF(D65="", "Nurodykite taikomą PVM dydį", "")</f>
        <v/>
      </c>
    </row>
    <row r="66" spans="1:7" ht="13.5" customHeight="1" x14ac:dyDescent="0.25">
      <c r="E66" s="15" t="s">
        <v>35</v>
      </c>
      <c r="F66" s="15">
        <f>IF(ISBLANK(F65), "", ROUND(SUM(F64:F65),2))</f>
        <v>7623</v>
      </c>
    </row>
    <row r="67" spans="1:7" ht="13.5" customHeight="1" x14ac:dyDescent="0.25"/>
    <row r="68" spans="1:7" ht="13.5" customHeight="1" x14ac:dyDescent="0.25"/>
    <row r="71" spans="1:7" x14ac:dyDescent="0.25">
      <c r="A71" s="13" t="s">
        <v>55</v>
      </c>
      <c r="B71" s="13" t="s">
        <v>56</v>
      </c>
    </row>
    <row r="73" spans="1:7" x14ac:dyDescent="0.25">
      <c r="A73" s="13" t="s">
        <v>24</v>
      </c>
    </row>
    <row r="74" spans="1:7" ht="45" x14ac:dyDescent="0.25">
      <c r="A74" s="23" t="s">
        <v>25</v>
      </c>
      <c r="B74" s="23" t="s">
        <v>26</v>
      </c>
      <c r="C74" s="23" t="s">
        <v>27</v>
      </c>
      <c r="D74" s="23" t="s">
        <v>28</v>
      </c>
      <c r="E74" s="23" t="s">
        <v>29</v>
      </c>
      <c r="F74" s="23" t="s">
        <v>30</v>
      </c>
      <c r="G74" s="23" t="s">
        <v>31</v>
      </c>
    </row>
    <row r="75" spans="1:7" x14ac:dyDescent="0.25">
      <c r="A75" s="15" t="s">
        <v>57</v>
      </c>
      <c r="B75" s="15" t="s">
        <v>58</v>
      </c>
      <c r="C75" s="16"/>
      <c r="D75" s="16"/>
      <c r="E75" s="16"/>
      <c r="F75" s="16"/>
      <c r="G75" s="16"/>
    </row>
    <row r="76" spans="1:7" ht="30" x14ac:dyDescent="0.25">
      <c r="A76" s="16" t="s">
        <v>59</v>
      </c>
      <c r="B76" s="16" t="s">
        <v>58</v>
      </c>
      <c r="C76" s="16">
        <v>20</v>
      </c>
      <c r="D76" s="16" t="s">
        <v>36</v>
      </c>
      <c r="E76" s="17">
        <v>36.58</v>
      </c>
      <c r="F76" s="16">
        <f>IF(ISBLANK(E76),"", PRODUCT(C76,E76))</f>
        <v>731.59999999999991</v>
      </c>
      <c r="G76" s="32" t="s">
        <v>181</v>
      </c>
    </row>
    <row r="77" spans="1:7" x14ac:dyDescent="0.25">
      <c r="E77" s="15" t="s">
        <v>32</v>
      </c>
      <c r="F77" s="15">
        <f>IF(F76="","",ROUND(SUM(F76:F76),2))</f>
        <v>731.6</v>
      </c>
      <c r="G77" s="14" t="str">
        <f>IF(F76="","Neužpildytos visos objektų kainos","")</f>
        <v/>
      </c>
    </row>
    <row r="78" spans="1:7" x14ac:dyDescent="0.25">
      <c r="C78" s="15" t="s">
        <v>33</v>
      </c>
      <c r="D78" s="18">
        <v>5</v>
      </c>
      <c r="E78" s="15" t="s">
        <v>34</v>
      </c>
      <c r="F78" s="15">
        <f>IF(OR(F77="",D78=""),"", ROUND(PRODUCT(D78,F77)/100,2))</f>
        <v>36.58</v>
      </c>
      <c r="G78" s="14" t="str">
        <f>IF(D78="", "Nurodykite taikomą PVM dydį", "")</f>
        <v/>
      </c>
    </row>
    <row r="79" spans="1:7" x14ac:dyDescent="0.25">
      <c r="E79" s="15" t="s">
        <v>35</v>
      </c>
      <c r="F79" s="15">
        <f>IF(ISBLANK(F78), "", ROUND(SUM(F77:F78),2))</f>
        <v>768.18</v>
      </c>
    </row>
    <row r="83" spans="1:7" x14ac:dyDescent="0.25">
      <c r="A83" s="13" t="s">
        <v>60</v>
      </c>
      <c r="B83" s="13" t="s">
        <v>157</v>
      </c>
    </row>
    <row r="85" spans="1:7" x14ac:dyDescent="0.25">
      <c r="A85" s="13" t="s">
        <v>24</v>
      </c>
    </row>
    <row r="86" spans="1:7" ht="45" x14ac:dyDescent="0.25">
      <c r="A86" s="23" t="s">
        <v>25</v>
      </c>
      <c r="B86" s="23" t="s">
        <v>26</v>
      </c>
      <c r="C86" s="23" t="s">
        <v>27</v>
      </c>
      <c r="D86" s="23" t="s">
        <v>28</v>
      </c>
      <c r="E86" s="23" t="s">
        <v>29</v>
      </c>
      <c r="F86" s="23" t="s">
        <v>30</v>
      </c>
      <c r="G86" s="23" t="s">
        <v>31</v>
      </c>
    </row>
    <row r="87" spans="1:7" x14ac:dyDescent="0.25">
      <c r="A87" s="15" t="s">
        <v>61</v>
      </c>
      <c r="B87" s="15" t="s">
        <v>158</v>
      </c>
      <c r="C87" s="16"/>
      <c r="D87" s="16"/>
      <c r="E87" s="16"/>
      <c r="F87" s="16"/>
      <c r="G87" s="16"/>
    </row>
    <row r="88" spans="1:7" ht="30" x14ac:dyDescent="0.25">
      <c r="A88" s="16" t="s">
        <v>62</v>
      </c>
      <c r="B88" s="16" t="s">
        <v>158</v>
      </c>
      <c r="C88" s="16">
        <v>5</v>
      </c>
      <c r="D88" s="16" t="s">
        <v>44</v>
      </c>
      <c r="E88" s="17">
        <v>36.96</v>
      </c>
      <c r="F88" s="16">
        <f>IF(ISBLANK(E88),"", PRODUCT(C88,E88))</f>
        <v>184.8</v>
      </c>
      <c r="G88" s="32" t="s">
        <v>182</v>
      </c>
    </row>
    <row r="89" spans="1:7" x14ac:dyDescent="0.25">
      <c r="E89" s="15" t="s">
        <v>32</v>
      </c>
      <c r="F89" s="15">
        <f>IF(F88="","",ROUND(SUM(F88:F88),2))</f>
        <v>184.8</v>
      </c>
      <c r="G89" s="14" t="str">
        <f>IF(F88="","Neužpildytos visos objektų kainos","")</f>
        <v/>
      </c>
    </row>
    <row r="90" spans="1:7" x14ac:dyDescent="0.25">
      <c r="C90" s="15" t="s">
        <v>33</v>
      </c>
      <c r="D90" s="18">
        <v>5</v>
      </c>
      <c r="E90" s="15" t="s">
        <v>34</v>
      </c>
      <c r="F90" s="15">
        <f>IF(OR(F89="",D90=""),"", ROUND(PRODUCT(D90,F89)/100,2))</f>
        <v>9.24</v>
      </c>
      <c r="G90" s="14" t="str">
        <f>IF(D90="", "Nurodykite taikomą PVM dydį", "")</f>
        <v/>
      </c>
    </row>
    <row r="91" spans="1:7" x14ac:dyDescent="0.25">
      <c r="E91" s="15" t="s">
        <v>35</v>
      </c>
      <c r="F91" s="15">
        <f>IF(ISBLANK(F90), "", ROUND(SUM(F89:F90),2))</f>
        <v>194.04</v>
      </c>
    </row>
    <row r="94" spans="1:7" x14ac:dyDescent="0.25">
      <c r="A94" s="13" t="s">
        <v>63</v>
      </c>
      <c r="B94" s="13" t="s">
        <v>64</v>
      </c>
    </row>
    <row r="96" spans="1:7" x14ac:dyDescent="0.25">
      <c r="A96" s="13" t="s">
        <v>24</v>
      </c>
    </row>
    <row r="97" spans="1:7" ht="45" x14ac:dyDescent="0.25">
      <c r="A97" s="23" t="s">
        <v>25</v>
      </c>
      <c r="B97" s="23" t="s">
        <v>26</v>
      </c>
      <c r="C97" s="23" t="s">
        <v>27</v>
      </c>
      <c r="D97" s="23" t="s">
        <v>28</v>
      </c>
      <c r="E97" s="23" t="s">
        <v>29</v>
      </c>
      <c r="F97" s="23" t="s">
        <v>30</v>
      </c>
      <c r="G97" s="23" t="s">
        <v>31</v>
      </c>
    </row>
    <row r="98" spans="1:7" ht="30" x14ac:dyDescent="0.25">
      <c r="A98" s="15" t="s">
        <v>65</v>
      </c>
      <c r="B98" s="22" t="s">
        <v>66</v>
      </c>
      <c r="C98" s="16"/>
      <c r="D98" s="16"/>
      <c r="E98" s="16"/>
      <c r="F98" s="16"/>
      <c r="G98" s="16"/>
    </row>
    <row r="99" spans="1:7" ht="30" x14ac:dyDescent="0.25">
      <c r="A99" s="16" t="s">
        <v>67</v>
      </c>
      <c r="B99" s="26" t="s">
        <v>66</v>
      </c>
      <c r="C99" s="16">
        <v>200</v>
      </c>
      <c r="D99" s="16" t="s">
        <v>36</v>
      </c>
      <c r="E99" s="17">
        <v>12.65</v>
      </c>
      <c r="F99" s="16">
        <f>IF(ISBLANK(E99),"", PRODUCT(C99,E99))</f>
        <v>2530</v>
      </c>
      <c r="G99" s="32" t="s">
        <v>183</v>
      </c>
    </row>
    <row r="100" spans="1:7" x14ac:dyDescent="0.25">
      <c r="E100" s="15" t="s">
        <v>32</v>
      </c>
      <c r="F100" s="15">
        <f>IF(F99="","",ROUND(SUM(F99:F99),2))</f>
        <v>2530</v>
      </c>
      <c r="G100" s="14" t="str">
        <f>IF(F99="","Neužpildytos visos objektų kainos","")</f>
        <v/>
      </c>
    </row>
    <row r="101" spans="1:7" x14ac:dyDescent="0.25">
      <c r="C101" s="15" t="s">
        <v>33</v>
      </c>
      <c r="D101" s="18">
        <v>5</v>
      </c>
      <c r="E101" s="15" t="s">
        <v>34</v>
      </c>
      <c r="F101" s="15">
        <f>IF(OR(F100="",D101=""),"", ROUND(PRODUCT(D101,F100)/100,2))</f>
        <v>126.5</v>
      </c>
      <c r="G101" s="14" t="str">
        <f>IF(D101="", "Nurodykite taikomą PVM dydį", "")</f>
        <v/>
      </c>
    </row>
    <row r="102" spans="1:7" x14ac:dyDescent="0.25">
      <c r="E102" s="15" t="s">
        <v>35</v>
      </c>
      <c r="F102" s="15">
        <f>IF(ISBLANK(F101), "", ROUND(SUM(F100:F101),2))</f>
        <v>2656.5</v>
      </c>
    </row>
    <row r="106" spans="1:7" x14ac:dyDescent="0.25">
      <c r="A106" s="13" t="s">
        <v>68</v>
      </c>
      <c r="B106" s="13" t="s">
        <v>69</v>
      </c>
    </row>
    <row r="108" spans="1:7" x14ac:dyDescent="0.25">
      <c r="A108" s="13" t="s">
        <v>24</v>
      </c>
    </row>
    <row r="109" spans="1:7" ht="45" x14ac:dyDescent="0.25">
      <c r="A109" s="22" t="s">
        <v>25</v>
      </c>
      <c r="B109" s="22" t="s">
        <v>26</v>
      </c>
      <c r="C109" s="22" t="s">
        <v>27</v>
      </c>
      <c r="D109" s="22" t="s">
        <v>28</v>
      </c>
      <c r="E109" s="22" t="s">
        <v>29</v>
      </c>
      <c r="F109" s="22" t="s">
        <v>30</v>
      </c>
      <c r="G109" s="22" t="s">
        <v>31</v>
      </c>
    </row>
    <row r="110" spans="1:7" x14ac:dyDescent="0.25">
      <c r="A110" s="15" t="s">
        <v>70</v>
      </c>
      <c r="B110" s="15" t="s">
        <v>71</v>
      </c>
      <c r="C110" s="16"/>
      <c r="D110" s="16"/>
      <c r="E110" s="16"/>
      <c r="F110" s="16"/>
      <c r="G110" s="16"/>
    </row>
    <row r="111" spans="1:7" ht="30" x14ac:dyDescent="0.25">
      <c r="A111" s="16" t="s">
        <v>72</v>
      </c>
      <c r="B111" s="16" t="s">
        <v>71</v>
      </c>
      <c r="C111" s="16">
        <v>30</v>
      </c>
      <c r="D111" s="16" t="s">
        <v>36</v>
      </c>
      <c r="E111" s="17">
        <v>2.21</v>
      </c>
      <c r="F111" s="16">
        <f>IF(ISBLANK(E111),"", PRODUCT(C111,E111))</f>
        <v>66.3</v>
      </c>
      <c r="G111" s="32" t="s">
        <v>184</v>
      </c>
    </row>
    <row r="112" spans="1:7" x14ac:dyDescent="0.25">
      <c r="E112" s="15" t="s">
        <v>32</v>
      </c>
      <c r="F112" s="15">
        <f>IF(F111="","",ROUND(SUM(F111:F111),2))</f>
        <v>66.3</v>
      </c>
      <c r="G112" s="14" t="str">
        <f>IF(F111="","Neužpildytos visos objektų kainos","")</f>
        <v/>
      </c>
    </row>
    <row r="113" spans="1:7" x14ac:dyDescent="0.25">
      <c r="C113" s="15" t="s">
        <v>33</v>
      </c>
      <c r="D113" s="18">
        <v>5</v>
      </c>
      <c r="E113" s="15" t="s">
        <v>34</v>
      </c>
      <c r="F113" s="15">
        <f>IF(OR(F112="",D113=""),"", ROUND(PRODUCT(D113,F112)/100,2))</f>
        <v>3.32</v>
      </c>
      <c r="G113" s="14" t="str">
        <f>IF(D113="", "Nurodykite taikomą PVM dydį", "")</f>
        <v/>
      </c>
    </row>
    <row r="114" spans="1:7" x14ac:dyDescent="0.25">
      <c r="E114" s="15" t="s">
        <v>35</v>
      </c>
      <c r="F114" s="15">
        <f>IF(ISBLANK(F113), "", ROUND(SUM(F112:F113),2))</f>
        <v>69.62</v>
      </c>
    </row>
    <row r="117" spans="1:7" x14ac:dyDescent="0.25">
      <c r="A117" s="13" t="s">
        <v>73</v>
      </c>
      <c r="B117" s="13" t="s">
        <v>74</v>
      </c>
    </row>
    <row r="119" spans="1:7" x14ac:dyDescent="0.25">
      <c r="A119" s="13" t="s">
        <v>24</v>
      </c>
    </row>
    <row r="120" spans="1:7" ht="45" x14ac:dyDescent="0.25">
      <c r="A120" s="23" t="s">
        <v>25</v>
      </c>
      <c r="B120" s="23" t="s">
        <v>26</v>
      </c>
      <c r="C120" s="23" t="s">
        <v>27</v>
      </c>
      <c r="D120" s="23" t="s">
        <v>28</v>
      </c>
      <c r="E120" s="23" t="s">
        <v>29</v>
      </c>
      <c r="F120" s="23" t="s">
        <v>30</v>
      </c>
      <c r="G120" s="23" t="s">
        <v>31</v>
      </c>
    </row>
    <row r="121" spans="1:7" x14ac:dyDescent="0.25">
      <c r="A121" s="15" t="s">
        <v>75</v>
      </c>
      <c r="B121" s="15" t="s">
        <v>76</v>
      </c>
      <c r="C121" s="16"/>
      <c r="D121" s="16"/>
      <c r="E121" s="16"/>
      <c r="F121" s="16"/>
      <c r="G121" s="16"/>
    </row>
    <row r="122" spans="1:7" ht="30" x14ac:dyDescent="0.25">
      <c r="A122" s="16" t="s">
        <v>77</v>
      </c>
      <c r="B122" s="16" t="s">
        <v>76</v>
      </c>
      <c r="C122" s="16">
        <v>150</v>
      </c>
      <c r="D122" s="16" t="s">
        <v>36</v>
      </c>
      <c r="E122" s="17">
        <v>9.66</v>
      </c>
      <c r="F122" s="16">
        <f>IF(ISBLANK(E122),"", PRODUCT(C122,E122))</f>
        <v>1449</v>
      </c>
      <c r="G122" s="32" t="s">
        <v>185</v>
      </c>
    </row>
    <row r="123" spans="1:7" x14ac:dyDescent="0.25">
      <c r="E123" s="15" t="s">
        <v>32</v>
      </c>
      <c r="F123" s="15">
        <f>IF(F122="","",ROUND(SUM(F122:F122),2))</f>
        <v>1449</v>
      </c>
      <c r="G123" s="14" t="str">
        <f>IF(F122="","Neužpildytos visos objektų kainos","")</f>
        <v/>
      </c>
    </row>
    <row r="124" spans="1:7" x14ac:dyDescent="0.25">
      <c r="C124" s="15" t="s">
        <v>33</v>
      </c>
      <c r="D124" s="18">
        <v>5</v>
      </c>
      <c r="E124" s="15" t="s">
        <v>34</v>
      </c>
      <c r="F124" s="15">
        <f>IF(OR(F123="",D124=""),"", ROUND(PRODUCT(D124,F123)/100,2))</f>
        <v>72.45</v>
      </c>
      <c r="G124" s="14" t="str">
        <f>IF(D124="", "Nurodykite taikomą PVM dydį", "")</f>
        <v/>
      </c>
    </row>
    <row r="125" spans="1:7" x14ac:dyDescent="0.25">
      <c r="E125" s="15" t="s">
        <v>35</v>
      </c>
      <c r="F125" s="15">
        <f>IF(ISBLANK(F124), "", ROUND(SUM(F123:F124),2))</f>
        <v>1521.45</v>
      </c>
    </row>
    <row r="128" spans="1:7" x14ac:dyDescent="0.25">
      <c r="A128" s="13" t="s">
        <v>78</v>
      </c>
      <c r="B128" s="13" t="s">
        <v>79</v>
      </c>
    </row>
    <row r="130" spans="1:7" x14ac:dyDescent="0.25">
      <c r="A130" s="13" t="s">
        <v>24</v>
      </c>
    </row>
    <row r="131" spans="1:7" ht="45" x14ac:dyDescent="0.25">
      <c r="A131" s="23" t="s">
        <v>25</v>
      </c>
      <c r="B131" s="23" t="s">
        <v>26</v>
      </c>
      <c r="C131" s="23" t="s">
        <v>27</v>
      </c>
      <c r="D131" s="23" t="s">
        <v>28</v>
      </c>
      <c r="E131" s="23" t="s">
        <v>29</v>
      </c>
      <c r="F131" s="23" t="s">
        <v>30</v>
      </c>
      <c r="G131" s="23" t="s">
        <v>31</v>
      </c>
    </row>
    <row r="132" spans="1:7" x14ac:dyDescent="0.25">
      <c r="A132" s="15" t="s">
        <v>80</v>
      </c>
      <c r="B132" s="15" t="s">
        <v>81</v>
      </c>
      <c r="C132" s="16"/>
      <c r="D132" s="16"/>
      <c r="E132" s="16"/>
      <c r="F132" s="16"/>
      <c r="G132" s="16"/>
    </row>
    <row r="133" spans="1:7" ht="30" x14ac:dyDescent="0.25">
      <c r="A133" s="16" t="s">
        <v>82</v>
      </c>
      <c r="B133" s="16" t="s">
        <v>81</v>
      </c>
      <c r="C133" s="16">
        <v>2000</v>
      </c>
      <c r="D133" s="16" t="s">
        <v>36</v>
      </c>
      <c r="E133" s="17">
        <v>0.58699999999999997</v>
      </c>
      <c r="F133" s="16">
        <f>IF(ISBLANK(E133),"", PRODUCT(C133,E133))</f>
        <v>1174</v>
      </c>
      <c r="G133" s="32" t="s">
        <v>169</v>
      </c>
    </row>
    <row r="134" spans="1:7" x14ac:dyDescent="0.25">
      <c r="E134" s="15" t="s">
        <v>32</v>
      </c>
      <c r="F134" s="15">
        <f>IF(F133="","",ROUND(SUM(F133:F133),2))</f>
        <v>1174</v>
      </c>
      <c r="G134" s="14" t="str">
        <f>IF(F133="","Neužpildytos visos objektų kainos","")</f>
        <v/>
      </c>
    </row>
    <row r="135" spans="1:7" x14ac:dyDescent="0.25">
      <c r="C135" s="15" t="s">
        <v>33</v>
      </c>
      <c r="D135" s="18">
        <v>5</v>
      </c>
      <c r="E135" s="15" t="s">
        <v>34</v>
      </c>
      <c r="F135" s="15">
        <f>IF(OR(F134="",D135=""),"", ROUND(PRODUCT(D135,F134)/100,2))</f>
        <v>58.7</v>
      </c>
      <c r="G135" s="14" t="str">
        <f>IF(D135="", "Nurodykite taikomą PVM dydį", "")</f>
        <v/>
      </c>
    </row>
    <row r="136" spans="1:7" x14ac:dyDescent="0.25">
      <c r="E136" s="15" t="s">
        <v>35</v>
      </c>
      <c r="F136" s="15">
        <f>IF(ISBLANK(F135), "", ROUND(SUM(F134:F135),2))</f>
        <v>1232.7</v>
      </c>
    </row>
    <row r="139" spans="1:7" x14ac:dyDescent="0.25">
      <c r="A139" s="13" t="s">
        <v>83</v>
      </c>
      <c r="B139" s="13" t="s">
        <v>84</v>
      </c>
    </row>
    <row r="141" spans="1:7" x14ac:dyDescent="0.25">
      <c r="A141" s="13" t="s">
        <v>24</v>
      </c>
    </row>
    <row r="142" spans="1:7" ht="45" x14ac:dyDescent="0.25">
      <c r="A142" s="23" t="s">
        <v>25</v>
      </c>
      <c r="B142" s="23" t="s">
        <v>26</v>
      </c>
      <c r="C142" s="23" t="s">
        <v>27</v>
      </c>
      <c r="D142" s="23" t="s">
        <v>28</v>
      </c>
      <c r="E142" s="23" t="s">
        <v>29</v>
      </c>
      <c r="F142" s="23" t="s">
        <v>30</v>
      </c>
      <c r="G142" s="23" t="s">
        <v>31</v>
      </c>
    </row>
    <row r="143" spans="1:7" x14ac:dyDescent="0.25">
      <c r="A143" s="15" t="s">
        <v>85</v>
      </c>
      <c r="B143" s="15" t="s">
        <v>86</v>
      </c>
      <c r="C143" s="16"/>
      <c r="D143" s="16"/>
      <c r="E143" s="16"/>
      <c r="F143" s="16"/>
      <c r="G143" s="16"/>
    </row>
    <row r="144" spans="1:7" ht="45" x14ac:dyDescent="0.25">
      <c r="A144" s="16" t="s">
        <v>87</v>
      </c>
      <c r="B144" s="16" t="s">
        <v>86</v>
      </c>
      <c r="C144" s="16">
        <v>10</v>
      </c>
      <c r="D144" s="16" t="s">
        <v>43</v>
      </c>
      <c r="E144" s="17">
        <v>98.63</v>
      </c>
      <c r="F144" s="16">
        <f>IF(ISBLANK(E144),"", PRODUCT(C144,E144))</f>
        <v>986.3</v>
      </c>
      <c r="G144" s="32" t="s">
        <v>186</v>
      </c>
    </row>
    <row r="145" spans="1:7" x14ac:dyDescent="0.25">
      <c r="E145" s="15" t="s">
        <v>32</v>
      </c>
      <c r="F145" s="15">
        <f>IF(F144="","",ROUND(SUM(F144:F144),2))</f>
        <v>986.3</v>
      </c>
      <c r="G145" s="14" t="str">
        <f>IF(F144="","Neužpildytos visos objektų kainos","")</f>
        <v/>
      </c>
    </row>
    <row r="146" spans="1:7" x14ac:dyDescent="0.25">
      <c r="C146" s="15" t="s">
        <v>33</v>
      </c>
      <c r="D146" s="18">
        <v>5</v>
      </c>
      <c r="E146" s="15" t="s">
        <v>34</v>
      </c>
      <c r="F146" s="15">
        <f>IF(OR(F145="",D146=""),"", ROUND(PRODUCT(D146,F145)/100,2))</f>
        <v>49.32</v>
      </c>
      <c r="G146" s="14" t="str">
        <f>IF(D146="", "Nurodykite taikomą PVM dydį", "")</f>
        <v/>
      </c>
    </row>
    <row r="147" spans="1:7" x14ac:dyDescent="0.25">
      <c r="E147" s="15" t="s">
        <v>35</v>
      </c>
      <c r="F147" s="15">
        <f>IF(ISBLANK(F146), "", ROUND(SUM(F145:F146),2))</f>
        <v>1035.6199999999999</v>
      </c>
    </row>
    <row r="151" spans="1:7" x14ac:dyDescent="0.25">
      <c r="A151" s="13" t="s">
        <v>88</v>
      </c>
      <c r="B151" s="13" t="s">
        <v>89</v>
      </c>
    </row>
    <row r="153" spans="1:7" x14ac:dyDescent="0.25">
      <c r="A153" s="13" t="s">
        <v>24</v>
      </c>
    </row>
    <row r="154" spans="1:7" ht="45" x14ac:dyDescent="0.25">
      <c r="A154" s="23" t="s">
        <v>25</v>
      </c>
      <c r="B154" s="23" t="s">
        <v>26</v>
      </c>
      <c r="C154" s="23" t="s">
        <v>27</v>
      </c>
      <c r="D154" s="23" t="s">
        <v>28</v>
      </c>
      <c r="E154" s="23" t="s">
        <v>29</v>
      </c>
      <c r="F154" s="23" t="s">
        <v>30</v>
      </c>
      <c r="G154" s="23" t="s">
        <v>31</v>
      </c>
    </row>
    <row r="155" spans="1:7" x14ac:dyDescent="0.25">
      <c r="A155" s="15" t="s">
        <v>90</v>
      </c>
      <c r="B155" s="22" t="s">
        <v>91</v>
      </c>
      <c r="C155" s="16"/>
      <c r="D155" s="16"/>
      <c r="E155" s="16"/>
      <c r="F155" s="16"/>
      <c r="G155" s="16"/>
    </row>
    <row r="156" spans="1:7" ht="30" x14ac:dyDescent="0.25">
      <c r="A156" s="16" t="s">
        <v>92</v>
      </c>
      <c r="B156" s="26" t="s">
        <v>91</v>
      </c>
      <c r="C156" s="16">
        <v>480</v>
      </c>
      <c r="D156" s="16" t="s">
        <v>42</v>
      </c>
      <c r="E156" s="17">
        <v>0.13500000000000001</v>
      </c>
      <c r="F156" s="16">
        <f>IF(ISBLANK(E156),"", PRODUCT(C156,E156))</f>
        <v>64.800000000000011</v>
      </c>
      <c r="G156" s="32" t="s">
        <v>170</v>
      </c>
    </row>
    <row r="157" spans="1:7" x14ac:dyDescent="0.25">
      <c r="E157" s="15" t="s">
        <v>32</v>
      </c>
      <c r="F157" s="15">
        <f>IF(F156="","",ROUND(SUM(F156:F156),2))</f>
        <v>64.8</v>
      </c>
      <c r="G157" s="14" t="str">
        <f>IF(F156="","Neužpildytos visos objektų kainos","")</f>
        <v/>
      </c>
    </row>
    <row r="158" spans="1:7" x14ac:dyDescent="0.25">
      <c r="C158" s="15" t="s">
        <v>33</v>
      </c>
      <c r="D158" s="18">
        <v>5</v>
      </c>
      <c r="E158" s="15" t="s">
        <v>34</v>
      </c>
      <c r="F158" s="15">
        <f>IF(OR(F157="",D158=""),"", ROUND(PRODUCT(D158,F157)/100,2))</f>
        <v>3.24</v>
      </c>
      <c r="G158" s="14" t="str">
        <f>IF(D158="", "Nurodykite taikomą PVM dydį", "")</f>
        <v/>
      </c>
    </row>
    <row r="159" spans="1:7" x14ac:dyDescent="0.25">
      <c r="E159" s="15" t="s">
        <v>35</v>
      </c>
      <c r="F159" s="15">
        <f>IF(ISBLANK(F158), "", ROUND(SUM(F157:F158),2))</f>
        <v>68.040000000000006</v>
      </c>
    </row>
    <row r="163" spans="1:7" ht="75" x14ac:dyDescent="0.25">
      <c r="A163" s="13" t="s">
        <v>93</v>
      </c>
      <c r="B163" s="27" t="s">
        <v>94</v>
      </c>
    </row>
    <row r="165" spans="1:7" x14ac:dyDescent="0.25">
      <c r="A165" s="13" t="s">
        <v>24</v>
      </c>
    </row>
    <row r="166" spans="1:7" ht="45" x14ac:dyDescent="0.25">
      <c r="A166" s="23" t="s">
        <v>25</v>
      </c>
      <c r="B166" s="23" t="s">
        <v>26</v>
      </c>
      <c r="C166" s="23" t="s">
        <v>27</v>
      </c>
      <c r="D166" s="23" t="s">
        <v>28</v>
      </c>
      <c r="E166" s="23" t="s">
        <v>29</v>
      </c>
      <c r="F166" s="23" t="s">
        <v>30</v>
      </c>
      <c r="G166" s="23" t="s">
        <v>31</v>
      </c>
    </row>
    <row r="167" spans="1:7" ht="60" x14ac:dyDescent="0.25">
      <c r="A167" s="15" t="s">
        <v>95</v>
      </c>
      <c r="B167" s="22" t="s">
        <v>96</v>
      </c>
      <c r="C167" s="16"/>
      <c r="D167" s="16"/>
      <c r="E167" s="16"/>
      <c r="F167" s="16"/>
      <c r="G167" s="16"/>
    </row>
    <row r="168" spans="1:7" ht="60" x14ac:dyDescent="0.25">
      <c r="A168" s="16" t="s">
        <v>97</v>
      </c>
      <c r="B168" s="26" t="s">
        <v>98</v>
      </c>
      <c r="C168" s="16">
        <v>200</v>
      </c>
      <c r="D168" s="16" t="s">
        <v>44</v>
      </c>
      <c r="E168" s="17">
        <v>1.9350000000000001</v>
      </c>
      <c r="F168" s="16">
        <f>IF(ISBLANK(E168),"", PRODUCT(C168,E168))</f>
        <v>387</v>
      </c>
      <c r="G168" s="32" t="s">
        <v>171</v>
      </c>
    </row>
    <row r="169" spans="1:7" x14ac:dyDescent="0.25">
      <c r="E169" s="15" t="s">
        <v>32</v>
      </c>
      <c r="F169" s="15">
        <f>IF(F168="","",ROUND(SUM(F168:F168),2))</f>
        <v>387</v>
      </c>
      <c r="G169" s="14" t="str">
        <f>IF(F168="","Neužpildytos visos objektų kainos","")</f>
        <v/>
      </c>
    </row>
    <row r="170" spans="1:7" x14ac:dyDescent="0.25">
      <c r="C170" s="15" t="s">
        <v>33</v>
      </c>
      <c r="D170" s="18">
        <v>5</v>
      </c>
      <c r="E170" s="15" t="s">
        <v>34</v>
      </c>
      <c r="F170" s="15">
        <f>IF(OR(F169="",D170=""),"", ROUND(PRODUCT(D170,F169)/100,2))</f>
        <v>19.350000000000001</v>
      </c>
      <c r="G170" s="14" t="str">
        <f>IF(D170="", "Nurodykite taikomą PVM dydį", "")</f>
        <v/>
      </c>
    </row>
    <row r="171" spans="1:7" x14ac:dyDescent="0.25">
      <c r="E171" s="15" t="s">
        <v>35</v>
      </c>
      <c r="F171" s="15">
        <f>IF(ISBLANK(F170), "", ROUND(SUM(F169:F170),2))</f>
        <v>406.35</v>
      </c>
    </row>
    <row r="175" spans="1:7" x14ac:dyDescent="0.25">
      <c r="A175" s="13" t="s">
        <v>99</v>
      </c>
      <c r="B175" s="13" t="s">
        <v>100</v>
      </c>
    </row>
    <row r="177" spans="1:7" x14ac:dyDescent="0.25">
      <c r="A177" s="13" t="s">
        <v>24</v>
      </c>
    </row>
    <row r="178" spans="1:7" ht="45" x14ac:dyDescent="0.25">
      <c r="A178" s="22" t="s">
        <v>25</v>
      </c>
      <c r="B178" s="22" t="s">
        <v>26</v>
      </c>
      <c r="C178" s="22" t="s">
        <v>27</v>
      </c>
      <c r="D178" s="22" t="s">
        <v>28</v>
      </c>
      <c r="E178" s="22" t="s">
        <v>29</v>
      </c>
      <c r="F178" s="22" t="s">
        <v>30</v>
      </c>
      <c r="G178" s="22" t="s">
        <v>31</v>
      </c>
    </row>
    <row r="179" spans="1:7" ht="59.25" customHeight="1" x14ac:dyDescent="0.25">
      <c r="A179" s="15" t="s">
        <v>101</v>
      </c>
      <c r="B179" s="22" t="s">
        <v>102</v>
      </c>
      <c r="C179" s="16"/>
      <c r="D179" s="16"/>
      <c r="E179" s="16"/>
      <c r="F179" s="16"/>
      <c r="G179" s="16"/>
    </row>
    <row r="180" spans="1:7" ht="60" x14ac:dyDescent="0.25">
      <c r="A180" s="16" t="s">
        <v>103</v>
      </c>
      <c r="B180" s="26" t="s">
        <v>102</v>
      </c>
      <c r="C180" s="16">
        <v>30</v>
      </c>
      <c r="D180" s="16" t="s">
        <v>44</v>
      </c>
      <c r="E180" s="17">
        <v>6.16</v>
      </c>
      <c r="F180" s="16">
        <f>IF(ISBLANK(E180),"", PRODUCT(C180,E180))</f>
        <v>184.8</v>
      </c>
      <c r="G180" s="32" t="s">
        <v>172</v>
      </c>
    </row>
    <row r="181" spans="1:7" x14ac:dyDescent="0.25">
      <c r="E181" s="15" t="s">
        <v>32</v>
      </c>
      <c r="F181" s="15">
        <f>IF(F180="","",ROUND(SUM(F180:F180),2))</f>
        <v>184.8</v>
      </c>
      <c r="G181" s="14" t="str">
        <f>IF(F180="","Neužpildytos visos objektų kainos","")</f>
        <v/>
      </c>
    </row>
    <row r="182" spans="1:7" x14ac:dyDescent="0.25">
      <c r="C182" s="15" t="s">
        <v>33</v>
      </c>
      <c r="D182" s="18">
        <v>5</v>
      </c>
      <c r="E182" s="15" t="s">
        <v>34</v>
      </c>
      <c r="F182" s="15">
        <f>IF(OR(F181="",D182=""),"", ROUND(PRODUCT(D182,F181)/100,2))</f>
        <v>9.24</v>
      </c>
      <c r="G182" s="14" t="str">
        <f>IF(D182="", "Nurodykite taikomą PVM dydį", "")</f>
        <v/>
      </c>
    </row>
    <row r="183" spans="1:7" x14ac:dyDescent="0.25">
      <c r="E183" s="15" t="s">
        <v>35</v>
      </c>
      <c r="F183" s="15">
        <f>IF(ISBLANK(F182), "", ROUND(SUM(F181:F182),2))</f>
        <v>194.04</v>
      </c>
    </row>
    <row r="187" spans="1:7" x14ac:dyDescent="0.25">
      <c r="A187" s="13" t="s">
        <v>104</v>
      </c>
      <c r="B187" s="13" t="s">
        <v>105</v>
      </c>
    </row>
    <row r="189" spans="1:7" x14ac:dyDescent="0.25">
      <c r="A189" s="13" t="s">
        <v>24</v>
      </c>
    </row>
    <row r="190" spans="1:7" ht="45" x14ac:dyDescent="0.25">
      <c r="A190" s="23" t="s">
        <v>25</v>
      </c>
      <c r="B190" s="23" t="s">
        <v>26</v>
      </c>
      <c r="C190" s="23" t="s">
        <v>27</v>
      </c>
      <c r="D190" s="23" t="s">
        <v>28</v>
      </c>
      <c r="E190" s="23" t="s">
        <v>29</v>
      </c>
      <c r="F190" s="23" t="s">
        <v>30</v>
      </c>
      <c r="G190" s="23" t="s">
        <v>31</v>
      </c>
    </row>
    <row r="191" spans="1:7" x14ac:dyDescent="0.25">
      <c r="A191" s="15" t="s">
        <v>106</v>
      </c>
      <c r="B191" s="22" t="s">
        <v>107</v>
      </c>
      <c r="C191" s="16"/>
      <c r="D191" s="16"/>
      <c r="E191" s="16"/>
      <c r="F191" s="16"/>
      <c r="G191" s="16"/>
    </row>
    <row r="192" spans="1:7" ht="30" x14ac:dyDescent="0.25">
      <c r="A192" s="16" t="s">
        <v>108</v>
      </c>
      <c r="B192" s="26" t="s">
        <v>107</v>
      </c>
      <c r="C192" s="16">
        <v>4</v>
      </c>
      <c r="D192" s="16" t="s">
        <v>44</v>
      </c>
      <c r="E192" s="17">
        <v>28</v>
      </c>
      <c r="F192" s="16">
        <f>IF(ISBLANK(E192),"", PRODUCT(C192,E192))</f>
        <v>112</v>
      </c>
      <c r="G192" s="32" t="s">
        <v>173</v>
      </c>
    </row>
    <row r="193" spans="1:7" x14ac:dyDescent="0.25">
      <c r="E193" s="15" t="s">
        <v>32</v>
      </c>
      <c r="F193" s="15">
        <f>IF(F192="","",ROUND(SUM(F192:F192),2))</f>
        <v>112</v>
      </c>
      <c r="G193" s="14" t="str">
        <f>IF(F192="","Neužpildytos visos objektų kainos","")</f>
        <v/>
      </c>
    </row>
    <row r="194" spans="1:7" x14ac:dyDescent="0.25">
      <c r="C194" s="15" t="s">
        <v>33</v>
      </c>
      <c r="D194" s="18">
        <v>5</v>
      </c>
      <c r="E194" s="15" t="s">
        <v>34</v>
      </c>
      <c r="F194" s="15">
        <f>IF(OR(F193="",D194=""),"", ROUND(PRODUCT(D194,F193)/100,2))</f>
        <v>5.6</v>
      </c>
      <c r="G194" s="14" t="str">
        <f>IF(D194="", "Nurodykite taikomą PVM dydį", "")</f>
        <v/>
      </c>
    </row>
    <row r="195" spans="1:7" x14ac:dyDescent="0.25">
      <c r="E195" s="15" t="s">
        <v>35</v>
      </c>
      <c r="F195" s="15">
        <f>IF(ISBLANK(F194), "", ROUND(SUM(F193:F194),2))</f>
        <v>117.6</v>
      </c>
    </row>
    <row r="198" spans="1:7" x14ac:dyDescent="0.25">
      <c r="A198" s="13" t="s">
        <v>109</v>
      </c>
      <c r="B198" s="13" t="s">
        <v>110</v>
      </c>
    </row>
    <row r="200" spans="1:7" x14ac:dyDescent="0.25">
      <c r="A200" s="13" t="s">
        <v>24</v>
      </c>
    </row>
    <row r="201" spans="1:7" ht="45" x14ac:dyDescent="0.25">
      <c r="A201" s="23" t="s">
        <v>25</v>
      </c>
      <c r="B201" s="23" t="s">
        <v>26</v>
      </c>
      <c r="C201" s="23" t="s">
        <v>27</v>
      </c>
      <c r="D201" s="23" t="s">
        <v>28</v>
      </c>
      <c r="E201" s="23" t="s">
        <v>29</v>
      </c>
      <c r="F201" s="23" t="s">
        <v>30</v>
      </c>
      <c r="G201" s="23" t="s">
        <v>31</v>
      </c>
    </row>
    <row r="202" spans="1:7" ht="30" x14ac:dyDescent="0.25">
      <c r="A202" s="15" t="s">
        <v>111</v>
      </c>
      <c r="B202" s="22" t="s">
        <v>112</v>
      </c>
      <c r="C202" s="16"/>
      <c r="D202" s="16"/>
      <c r="E202" s="16"/>
      <c r="F202" s="16"/>
      <c r="G202" s="16"/>
    </row>
    <row r="203" spans="1:7" ht="30" x14ac:dyDescent="0.25">
      <c r="A203" s="16" t="s">
        <v>113</v>
      </c>
      <c r="B203" s="26" t="s">
        <v>112</v>
      </c>
      <c r="C203" s="16">
        <v>4</v>
      </c>
      <c r="D203" s="16" t="s">
        <v>44</v>
      </c>
      <c r="E203" s="17">
        <v>28</v>
      </c>
      <c r="F203" s="16">
        <f>IF(ISBLANK(E203),"", PRODUCT(C203,E203))</f>
        <v>112</v>
      </c>
      <c r="G203" s="33" t="s">
        <v>174</v>
      </c>
    </row>
    <row r="204" spans="1:7" x14ac:dyDescent="0.25">
      <c r="E204" s="15" t="s">
        <v>32</v>
      </c>
      <c r="F204" s="15">
        <f>IF(F203="","",ROUND(SUM(F203:F203),2))</f>
        <v>112</v>
      </c>
      <c r="G204" s="14" t="str">
        <f>IF(F203="","Neužpildytos visos objektų kainos","")</f>
        <v/>
      </c>
    </row>
    <row r="205" spans="1:7" x14ac:dyDescent="0.25">
      <c r="C205" s="15" t="s">
        <v>33</v>
      </c>
      <c r="D205" s="18">
        <v>5</v>
      </c>
      <c r="E205" s="15" t="s">
        <v>34</v>
      </c>
      <c r="F205" s="15">
        <f>IF(OR(F204="",D205=""),"", ROUND(PRODUCT(D205,F204)/100,2))</f>
        <v>5.6</v>
      </c>
      <c r="G205" s="14" t="str">
        <f>IF(D205="", "Nurodykite taikomą PVM dydį", "")</f>
        <v/>
      </c>
    </row>
    <row r="206" spans="1:7" x14ac:dyDescent="0.25">
      <c r="E206" s="15" t="s">
        <v>35</v>
      </c>
      <c r="F206" s="15">
        <f>IF(ISBLANK(F205), "", ROUND(SUM(F204:F205),2))</f>
        <v>117.6</v>
      </c>
    </row>
    <row r="210" spans="1:7" x14ac:dyDescent="0.25">
      <c r="A210" s="13" t="s">
        <v>114</v>
      </c>
      <c r="B210" s="13" t="s">
        <v>115</v>
      </c>
    </row>
    <row r="212" spans="1:7" x14ac:dyDescent="0.25">
      <c r="A212" s="13" t="s">
        <v>24</v>
      </c>
    </row>
    <row r="213" spans="1:7" ht="45" x14ac:dyDescent="0.25">
      <c r="A213" s="23" t="s">
        <v>25</v>
      </c>
      <c r="B213" s="23" t="s">
        <v>26</v>
      </c>
      <c r="C213" s="23" t="s">
        <v>27</v>
      </c>
      <c r="D213" s="23" t="s">
        <v>28</v>
      </c>
      <c r="E213" s="23" t="s">
        <v>29</v>
      </c>
      <c r="F213" s="23" t="s">
        <v>30</v>
      </c>
      <c r="G213" s="23" t="s">
        <v>31</v>
      </c>
    </row>
    <row r="214" spans="1:7" x14ac:dyDescent="0.25">
      <c r="A214" s="15" t="s">
        <v>116</v>
      </c>
      <c r="B214" s="15" t="s">
        <v>117</v>
      </c>
      <c r="C214" s="16"/>
      <c r="D214" s="16"/>
      <c r="E214" s="16"/>
      <c r="F214" s="16"/>
      <c r="G214" s="16"/>
    </row>
    <row r="215" spans="1:7" ht="30" x14ac:dyDescent="0.25">
      <c r="A215" s="16" t="s">
        <v>118</v>
      </c>
      <c r="B215" s="16" t="s">
        <v>117</v>
      </c>
      <c r="C215" s="16">
        <v>4</v>
      </c>
      <c r="D215" s="16" t="s">
        <v>44</v>
      </c>
      <c r="E215" s="17">
        <v>28</v>
      </c>
      <c r="F215" s="16">
        <f>IF(ISBLANK(E215),"", PRODUCT(C215,E215))</f>
        <v>112</v>
      </c>
      <c r="G215" s="33" t="s">
        <v>175</v>
      </c>
    </row>
    <row r="216" spans="1:7" x14ac:dyDescent="0.25">
      <c r="E216" s="15" t="s">
        <v>32</v>
      </c>
      <c r="F216" s="15">
        <f>IF(F215="","",ROUND(SUM(F215:F215),2))</f>
        <v>112</v>
      </c>
      <c r="G216" s="14" t="str">
        <f>IF(F215="","Neužpildytos visos objektų kainos","")</f>
        <v/>
      </c>
    </row>
    <row r="217" spans="1:7" x14ac:dyDescent="0.25">
      <c r="C217" s="15" t="s">
        <v>33</v>
      </c>
      <c r="D217" s="18">
        <v>5</v>
      </c>
      <c r="E217" s="15" t="s">
        <v>34</v>
      </c>
      <c r="F217" s="15">
        <f>IF(OR(F216="",D217=""),"", ROUND(PRODUCT(D217,F216)/100,2))</f>
        <v>5.6</v>
      </c>
      <c r="G217" s="14" t="str">
        <f>IF(D217="", "Nurodykite taikomą PVM dydį", "")</f>
        <v/>
      </c>
    </row>
    <row r="218" spans="1:7" x14ac:dyDescent="0.25">
      <c r="E218" s="15" t="s">
        <v>35</v>
      </c>
      <c r="F218" s="15">
        <f>IF(ISBLANK(F217), "", ROUND(SUM(F216:F217),2))</f>
        <v>117.6</v>
      </c>
    </row>
    <row r="222" spans="1:7" x14ac:dyDescent="0.25">
      <c r="A222" s="13" t="s">
        <v>119</v>
      </c>
      <c r="B222" s="13" t="s">
        <v>120</v>
      </c>
    </row>
    <row r="224" spans="1:7" x14ac:dyDescent="0.25">
      <c r="A224" s="13" t="s">
        <v>24</v>
      </c>
    </row>
    <row r="225" spans="1:7" ht="45" x14ac:dyDescent="0.25">
      <c r="A225" s="23" t="s">
        <v>25</v>
      </c>
      <c r="B225" s="23" t="s">
        <v>26</v>
      </c>
      <c r="C225" s="23" t="s">
        <v>27</v>
      </c>
      <c r="D225" s="23" t="s">
        <v>28</v>
      </c>
      <c r="E225" s="23" t="s">
        <v>29</v>
      </c>
      <c r="F225" s="23" t="s">
        <v>30</v>
      </c>
      <c r="G225" s="23" t="s">
        <v>31</v>
      </c>
    </row>
    <row r="226" spans="1:7" x14ac:dyDescent="0.25">
      <c r="A226" s="15" t="s">
        <v>121</v>
      </c>
      <c r="B226" s="15" t="s">
        <v>122</v>
      </c>
      <c r="C226" s="16"/>
      <c r="D226" s="16"/>
      <c r="E226" s="16"/>
      <c r="F226" s="16"/>
      <c r="G226" s="16"/>
    </row>
    <row r="227" spans="1:7" ht="30" x14ac:dyDescent="0.25">
      <c r="A227" s="16" t="s">
        <v>123</v>
      </c>
      <c r="B227" s="16" t="s">
        <v>122</v>
      </c>
      <c r="C227" s="16">
        <v>3</v>
      </c>
      <c r="D227" s="16" t="s">
        <v>44</v>
      </c>
      <c r="E227" s="17">
        <v>28</v>
      </c>
      <c r="F227" s="16">
        <f>IF(ISBLANK(E227),"", PRODUCT(C227,E227))</f>
        <v>84</v>
      </c>
      <c r="G227" s="33" t="s">
        <v>176</v>
      </c>
    </row>
    <row r="228" spans="1:7" x14ac:dyDescent="0.25">
      <c r="E228" s="15" t="s">
        <v>32</v>
      </c>
      <c r="F228" s="15">
        <f>IF(F227="","",ROUND(SUM(F227:F227),2))</f>
        <v>84</v>
      </c>
      <c r="G228" s="14" t="str">
        <f>IF(F227="","Neužpildytos visos objektų kainos","")</f>
        <v/>
      </c>
    </row>
    <row r="229" spans="1:7" x14ac:dyDescent="0.25">
      <c r="C229" s="15" t="s">
        <v>33</v>
      </c>
      <c r="D229" s="18">
        <v>5</v>
      </c>
      <c r="E229" s="15" t="s">
        <v>34</v>
      </c>
      <c r="F229" s="15">
        <f>IF(OR(F228="",D229=""),"", ROUND(PRODUCT(D229,F228)/100,2))</f>
        <v>4.2</v>
      </c>
      <c r="G229" s="14" t="str">
        <f>IF(D229="", "Nurodykite taikomą PVM dydį", "")</f>
        <v/>
      </c>
    </row>
    <row r="230" spans="1:7" x14ac:dyDescent="0.25">
      <c r="E230" s="15" t="s">
        <v>35</v>
      </c>
      <c r="F230" s="15">
        <f>IF(ISBLANK(F229), "", ROUND(SUM(F228:F229),2))</f>
        <v>88.2</v>
      </c>
    </row>
    <row r="234" spans="1:7" x14ac:dyDescent="0.25">
      <c r="A234" s="13" t="s">
        <v>124</v>
      </c>
      <c r="B234" s="13" t="s">
        <v>125</v>
      </c>
    </row>
    <row r="236" spans="1:7" x14ac:dyDescent="0.25">
      <c r="A236" s="13" t="s">
        <v>24</v>
      </c>
    </row>
    <row r="237" spans="1:7" ht="45" x14ac:dyDescent="0.25">
      <c r="A237" s="23" t="s">
        <v>25</v>
      </c>
      <c r="B237" s="23" t="s">
        <v>26</v>
      </c>
      <c r="C237" s="23" t="s">
        <v>27</v>
      </c>
      <c r="D237" s="23" t="s">
        <v>28</v>
      </c>
      <c r="E237" s="23" t="s">
        <v>29</v>
      </c>
      <c r="F237" s="23" t="s">
        <v>30</v>
      </c>
      <c r="G237" s="23" t="s">
        <v>31</v>
      </c>
    </row>
    <row r="238" spans="1:7" ht="30" x14ac:dyDescent="0.25">
      <c r="A238" s="15" t="s">
        <v>126</v>
      </c>
      <c r="B238" s="22" t="s">
        <v>127</v>
      </c>
      <c r="C238" s="16"/>
      <c r="D238" s="16"/>
      <c r="E238" s="16"/>
      <c r="F238" s="16"/>
      <c r="G238" s="16"/>
    </row>
    <row r="239" spans="1:7" ht="30" x14ac:dyDescent="0.25">
      <c r="A239" s="16" t="s">
        <v>128</v>
      </c>
      <c r="B239" s="26" t="s">
        <v>127</v>
      </c>
      <c r="C239" s="16">
        <v>4</v>
      </c>
      <c r="D239" s="16" t="s">
        <v>44</v>
      </c>
      <c r="E239" s="17">
        <v>28</v>
      </c>
      <c r="F239" s="16">
        <f>IF(ISBLANK(E239),"", PRODUCT(C239,E239))</f>
        <v>112</v>
      </c>
      <c r="G239" s="33" t="s">
        <v>177</v>
      </c>
    </row>
    <row r="240" spans="1:7" x14ac:dyDescent="0.25">
      <c r="E240" s="15" t="s">
        <v>32</v>
      </c>
      <c r="F240" s="15">
        <f>IF(F239="","",ROUND(SUM(F239:F239),2))</f>
        <v>112</v>
      </c>
      <c r="G240" s="14" t="str">
        <f>IF(F239="","Neužpildytos visos objektų kainos","")</f>
        <v/>
      </c>
    </row>
    <row r="241" spans="1:7" x14ac:dyDescent="0.25">
      <c r="C241" s="15" t="s">
        <v>33</v>
      </c>
      <c r="D241" s="18">
        <v>5</v>
      </c>
      <c r="E241" s="15" t="s">
        <v>34</v>
      </c>
      <c r="F241" s="15">
        <f>IF(OR(F240="",D241=""),"", ROUND(PRODUCT(D241,F240)/100,2))</f>
        <v>5.6</v>
      </c>
      <c r="G241" s="14" t="str">
        <f>IF(D241="", "Nurodykite taikomą PVM dydį", "")</f>
        <v/>
      </c>
    </row>
    <row r="242" spans="1:7" x14ac:dyDescent="0.25">
      <c r="E242" s="15" t="s">
        <v>35</v>
      </c>
      <c r="F242" s="15">
        <f>IF(ISBLANK(F241), "", ROUND(SUM(F240:F241),2))</f>
        <v>117.6</v>
      </c>
    </row>
    <row r="247" spans="1:7" x14ac:dyDescent="0.25">
      <c r="A247" s="13" t="s">
        <v>129</v>
      </c>
      <c r="B247" s="13" t="s">
        <v>130</v>
      </c>
    </row>
    <row r="249" spans="1:7" x14ac:dyDescent="0.25">
      <c r="A249" s="13" t="s">
        <v>24</v>
      </c>
    </row>
    <row r="250" spans="1:7" ht="45" x14ac:dyDescent="0.25">
      <c r="A250" s="23" t="s">
        <v>25</v>
      </c>
      <c r="B250" s="23" t="s">
        <v>26</v>
      </c>
      <c r="C250" s="23" t="s">
        <v>27</v>
      </c>
      <c r="D250" s="23" t="s">
        <v>28</v>
      </c>
      <c r="E250" s="23" t="s">
        <v>29</v>
      </c>
      <c r="F250" s="23" t="s">
        <v>30</v>
      </c>
      <c r="G250" s="23" t="s">
        <v>31</v>
      </c>
    </row>
    <row r="251" spans="1:7" x14ac:dyDescent="0.25">
      <c r="A251" s="15" t="s">
        <v>131</v>
      </c>
      <c r="B251" s="15" t="s">
        <v>132</v>
      </c>
      <c r="C251" s="16"/>
      <c r="D251" s="16"/>
      <c r="E251" s="16"/>
      <c r="F251" s="16"/>
      <c r="G251" s="16"/>
    </row>
    <row r="252" spans="1:7" ht="30" x14ac:dyDescent="0.25">
      <c r="A252" s="16" t="s">
        <v>133</v>
      </c>
      <c r="B252" s="16" t="s">
        <v>132</v>
      </c>
      <c r="C252" s="16">
        <v>4</v>
      </c>
      <c r="D252" s="16" t="s">
        <v>44</v>
      </c>
      <c r="E252" s="17">
        <v>28</v>
      </c>
      <c r="F252" s="16">
        <f>IF(ISBLANK(E252),"", PRODUCT(C252,E252))</f>
        <v>112</v>
      </c>
      <c r="G252" s="33" t="s">
        <v>178</v>
      </c>
    </row>
    <row r="253" spans="1:7" x14ac:dyDescent="0.25">
      <c r="E253" s="15" t="s">
        <v>32</v>
      </c>
      <c r="F253" s="15">
        <f>IF(F252="","",ROUND(SUM(F252:F252),2))</f>
        <v>112</v>
      </c>
      <c r="G253" s="14" t="str">
        <f>IF(F252="","Neužpildytos visos objektų kainos","")</f>
        <v/>
      </c>
    </row>
    <row r="254" spans="1:7" x14ac:dyDescent="0.25">
      <c r="C254" s="15" t="s">
        <v>33</v>
      </c>
      <c r="D254" s="18">
        <v>5</v>
      </c>
      <c r="E254" s="15" t="s">
        <v>34</v>
      </c>
      <c r="F254" s="15">
        <f>IF(OR(F253="",D254=""),"", ROUND(PRODUCT(D254,F253)/100,2))</f>
        <v>5.6</v>
      </c>
      <c r="G254" s="14" t="str">
        <f>IF(D254="", "Nurodykite taikomą PVM dydį", "")</f>
        <v/>
      </c>
    </row>
    <row r="255" spans="1:7" x14ac:dyDescent="0.25">
      <c r="E255" s="15" t="s">
        <v>35</v>
      </c>
      <c r="F255" s="15">
        <f>IF(ISBLANK(F254), "", ROUND(SUM(F253:F254),2))</f>
        <v>117.6</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topLeftCell="A21" workbookViewId="0">
      <selection activeCell="G37" sqref="G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134</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7"/>
      <c r="B4" s="7"/>
      <c r="C4" s="7"/>
      <c r="D4" s="7"/>
      <c r="E4" s="7"/>
      <c r="F4" s="7"/>
      <c r="G4" s="7"/>
      <c r="H4" s="7"/>
      <c r="I4" s="7"/>
      <c r="J4" s="7"/>
    </row>
    <row r="5" spans="1:11" ht="48" customHeight="1" x14ac:dyDescent="0.25">
      <c r="A5" s="50" t="s">
        <v>135</v>
      </c>
      <c r="B5" s="51"/>
      <c r="C5" s="52" t="s">
        <v>136</v>
      </c>
      <c r="D5" s="53"/>
      <c r="E5" s="51"/>
      <c r="F5" s="52" t="s">
        <v>137</v>
      </c>
      <c r="G5" s="53"/>
      <c r="H5" s="51"/>
      <c r="I5" s="52" t="s">
        <v>138</v>
      </c>
      <c r="J5" s="51"/>
      <c r="K5" s="9" t="s">
        <v>139</v>
      </c>
    </row>
    <row r="6" spans="1:11" ht="48.95" customHeight="1" x14ac:dyDescent="0.25">
      <c r="A6" s="54"/>
      <c r="B6" s="35"/>
      <c r="C6" s="55"/>
      <c r="D6" s="56"/>
      <c r="E6" s="35"/>
      <c r="F6" s="55"/>
      <c r="G6" s="56"/>
      <c r="H6" s="35"/>
      <c r="I6" s="55"/>
      <c r="J6" s="35"/>
      <c r="K6" s="19"/>
    </row>
    <row r="7" spans="1:11" ht="48.95" customHeight="1" x14ac:dyDescent="0.25">
      <c r="A7" s="54"/>
      <c r="B7" s="35"/>
      <c r="C7" s="55"/>
      <c r="D7" s="56"/>
      <c r="E7" s="35"/>
      <c r="F7" s="55"/>
      <c r="G7" s="56"/>
      <c r="H7" s="35"/>
      <c r="I7" s="55"/>
      <c r="J7" s="35"/>
      <c r="K7" s="19"/>
    </row>
    <row r="8" spans="1:11" ht="18.95" customHeight="1" x14ac:dyDescent="0.25">
      <c r="A8" s="10"/>
      <c r="B8" s="10"/>
      <c r="C8" s="10"/>
      <c r="D8" s="10"/>
      <c r="E8" s="10"/>
      <c r="F8" s="10"/>
      <c r="G8" s="10"/>
      <c r="H8" s="10"/>
      <c r="I8" s="10"/>
      <c r="J8" s="10"/>
      <c r="K8" s="11"/>
    </row>
    <row r="9" spans="1:11" ht="48.95" customHeight="1" x14ac:dyDescent="0.25">
      <c r="A9" s="57" t="s">
        <v>140</v>
      </c>
      <c r="B9" s="42"/>
      <c r="C9" s="42"/>
      <c r="D9" s="42"/>
      <c r="E9" s="42"/>
      <c r="F9" s="42"/>
      <c r="G9" s="42"/>
      <c r="H9" s="42"/>
      <c r="I9" s="42"/>
      <c r="J9" s="42"/>
      <c r="K9" s="42"/>
    </row>
    <row r="10" spans="1:11" ht="15.95" customHeight="1" thickBot="1" x14ac:dyDescent="0.3">
      <c r="A10" s="10"/>
      <c r="B10" s="10"/>
      <c r="C10" s="10"/>
      <c r="D10" s="10"/>
      <c r="E10" s="10"/>
      <c r="F10" s="10"/>
      <c r="G10" s="10"/>
      <c r="H10" s="10"/>
      <c r="I10" s="10"/>
      <c r="J10" s="10"/>
      <c r="K10" s="11"/>
    </row>
    <row r="11" spans="1:11" ht="48.95" customHeight="1" x14ac:dyDescent="0.25">
      <c r="A11" s="50" t="s">
        <v>26</v>
      </c>
      <c r="B11" s="51"/>
      <c r="C11" s="52" t="s">
        <v>136</v>
      </c>
      <c r="D11" s="53"/>
      <c r="E11" s="51"/>
      <c r="F11" s="52" t="s">
        <v>141</v>
      </c>
      <c r="G11" s="53"/>
      <c r="H11" s="51"/>
      <c r="I11" s="58" t="s">
        <v>138</v>
      </c>
      <c r="J11" s="59"/>
      <c r="K11" s="11"/>
    </row>
    <row r="12" spans="1:11" ht="48.95" customHeight="1" x14ac:dyDescent="0.25">
      <c r="A12" s="54"/>
      <c r="B12" s="35"/>
      <c r="C12" s="55"/>
      <c r="D12" s="56"/>
      <c r="E12" s="35"/>
      <c r="F12" s="55"/>
      <c r="G12" s="56"/>
      <c r="H12" s="35"/>
      <c r="I12" s="60"/>
      <c r="J12" s="61"/>
      <c r="K12" s="11"/>
    </row>
    <row r="13" spans="1:11" ht="48.95" customHeight="1" x14ac:dyDescent="0.25">
      <c r="A13" s="54"/>
      <c r="B13" s="35"/>
      <c r="C13" s="55"/>
      <c r="D13" s="56"/>
      <c r="E13" s="35"/>
      <c r="F13" s="55"/>
      <c r="G13" s="56"/>
      <c r="H13" s="35"/>
      <c r="I13" s="60"/>
      <c r="J13" s="61"/>
      <c r="K13" s="11"/>
    </row>
    <row r="15" spans="1:11" ht="33" customHeight="1" x14ac:dyDescent="0.25">
      <c r="A15" s="62"/>
      <c r="B15" s="42"/>
      <c r="C15" s="42"/>
      <c r="D15" s="42"/>
      <c r="E15" s="42"/>
      <c r="F15" s="42"/>
      <c r="G15" s="42"/>
      <c r="H15" s="42"/>
      <c r="I15" s="42"/>
      <c r="J15" s="42"/>
    </row>
    <row r="17" spans="1:10" ht="15.95" customHeight="1" x14ac:dyDescent="0.25">
      <c r="A17" s="63" t="s">
        <v>142</v>
      </c>
      <c r="B17" s="42"/>
      <c r="C17" s="42"/>
      <c r="D17" s="42"/>
      <c r="E17" s="42"/>
      <c r="F17" s="42"/>
      <c r="G17" s="42"/>
      <c r="H17" s="42"/>
      <c r="I17" s="42"/>
      <c r="J17" s="42"/>
    </row>
    <row r="18" spans="1:10" ht="15.95" customHeight="1" thickBot="1" x14ac:dyDescent="0.3"/>
    <row r="19" spans="1:10" ht="15.95" customHeight="1" x14ac:dyDescent="0.25">
      <c r="A19" s="8" t="s">
        <v>25</v>
      </c>
      <c r="B19" s="64" t="s">
        <v>143</v>
      </c>
      <c r="C19" s="53"/>
      <c r="D19" s="53"/>
      <c r="E19" s="53"/>
      <c r="F19" s="53"/>
      <c r="G19" s="51"/>
      <c r="H19" s="65" t="s">
        <v>144</v>
      </c>
      <c r="I19" s="53"/>
      <c r="J19" s="59"/>
    </row>
    <row r="20" spans="1:10" ht="48" customHeight="1" x14ac:dyDescent="0.25">
      <c r="A20" s="20" t="s">
        <v>145</v>
      </c>
      <c r="B20" s="66" t="s">
        <v>146</v>
      </c>
      <c r="C20" s="56"/>
      <c r="D20" s="56"/>
      <c r="E20" s="56"/>
      <c r="F20" s="56"/>
      <c r="G20" s="35"/>
      <c r="H20" s="67"/>
      <c r="I20" s="56"/>
      <c r="J20" s="61"/>
    </row>
    <row r="21" spans="1:10" ht="48" customHeight="1" x14ac:dyDescent="0.25">
      <c r="A21" s="20" t="s">
        <v>147</v>
      </c>
      <c r="B21" s="66" t="s">
        <v>148</v>
      </c>
      <c r="C21" s="56"/>
      <c r="D21" s="56"/>
      <c r="E21" s="56"/>
      <c r="F21" s="56"/>
      <c r="G21" s="35"/>
      <c r="H21" s="67" t="s">
        <v>187</v>
      </c>
      <c r="I21" s="56"/>
      <c r="J21" s="61"/>
    </row>
    <row r="22" spans="1:10" ht="48" customHeight="1" x14ac:dyDescent="0.25">
      <c r="A22" s="20" t="s">
        <v>149</v>
      </c>
      <c r="B22" s="66" t="s">
        <v>150</v>
      </c>
      <c r="C22" s="56"/>
      <c r="D22" s="56"/>
      <c r="E22" s="56"/>
      <c r="F22" s="56"/>
      <c r="G22" s="35"/>
      <c r="H22" s="67"/>
      <c r="I22" s="56"/>
      <c r="J22" s="61"/>
    </row>
    <row r="23" spans="1:10" ht="48" customHeight="1" x14ac:dyDescent="0.25">
      <c r="A23" s="21"/>
      <c r="B23" s="68"/>
      <c r="C23" s="56"/>
      <c r="D23" s="56"/>
      <c r="E23" s="56"/>
      <c r="F23" s="56"/>
      <c r="G23" s="35"/>
      <c r="H23" s="67"/>
      <c r="I23" s="56"/>
      <c r="J23" s="61"/>
    </row>
    <row r="24" spans="1:10" ht="48" customHeight="1" x14ac:dyDescent="0.25">
      <c r="A24" s="21"/>
      <c r="B24" s="68"/>
      <c r="C24" s="56"/>
      <c r="D24" s="56"/>
      <c r="E24" s="56"/>
      <c r="F24" s="56"/>
      <c r="G24" s="35"/>
      <c r="H24" s="67"/>
      <c r="I24" s="56"/>
      <c r="J24" s="61"/>
    </row>
    <row r="25" spans="1:10" ht="48" customHeight="1" x14ac:dyDescent="0.25">
      <c r="A25" s="21"/>
      <c r="B25" s="68"/>
      <c r="C25" s="56"/>
      <c r="D25" s="56"/>
      <c r="E25" s="56"/>
      <c r="F25" s="56"/>
      <c r="G25" s="35"/>
      <c r="H25" s="67"/>
      <c r="I25" s="56"/>
      <c r="J25" s="61"/>
    </row>
    <row r="26" spans="1:10" ht="48" customHeight="1" x14ac:dyDescent="0.25">
      <c r="A26" s="21"/>
      <c r="B26" s="68"/>
      <c r="C26" s="56"/>
      <c r="D26" s="56"/>
      <c r="E26" s="56"/>
      <c r="F26" s="56"/>
      <c r="G26" s="35"/>
      <c r="H26" s="67"/>
      <c r="I26" s="56"/>
      <c r="J26" s="61"/>
    </row>
    <row r="28" spans="1:10" ht="102" customHeight="1" x14ac:dyDescent="0.25">
      <c r="A28" s="62" t="s">
        <v>151</v>
      </c>
      <c r="B28" s="42"/>
      <c r="C28" s="42"/>
      <c r="D28" s="42"/>
      <c r="E28" s="42"/>
      <c r="F28" s="42"/>
      <c r="G28" s="42"/>
      <c r="H28" s="42"/>
      <c r="I28" s="42"/>
      <c r="J28" s="42"/>
    </row>
    <row r="31" spans="1:10" x14ac:dyDescent="0.25">
      <c r="A31" s="69" t="s">
        <v>152</v>
      </c>
      <c r="B31" s="42"/>
      <c r="C31" s="42"/>
      <c r="D31" s="42"/>
      <c r="E31" s="70" t="s">
        <v>188</v>
      </c>
      <c r="F31" s="42"/>
      <c r="G31" s="42"/>
      <c r="H31" s="42"/>
      <c r="I31" s="42"/>
      <c r="J31" s="42"/>
    </row>
    <row r="33" spans="1:10" x14ac:dyDescent="0.25">
      <c r="A33" s="69" t="s">
        <v>153</v>
      </c>
      <c r="B33" s="42"/>
      <c r="C33" s="42"/>
      <c r="D33" s="42"/>
      <c r="E33" s="70" t="s">
        <v>164</v>
      </c>
      <c r="F33" s="42"/>
      <c r="G33" s="42"/>
      <c r="H33" s="42"/>
      <c r="I33" s="42"/>
      <c r="J33" s="42"/>
    </row>
    <row r="80" spans="1:1" ht="15.75" x14ac:dyDescent="0.25">
      <c r="A80" t="s">
        <v>154</v>
      </c>
    </row>
  </sheetData>
  <sheetProtection algorithmName="SHA-512" hashValue="JxOthejZ0BWRToQM6Gqr+zleSLTryHKmYuu5sQs8J/3dWaX7D/uQkDRc5Mes9IvIu21tIhD1HH0SSm6hPk366Q==" saltValue="5qoPQ35I58H1dX5PC85DAQ==" spinCount="100000" sheet="1"/>
  <mergeCells count="49">
    <mergeCell ref="A28:J28"/>
    <mergeCell ref="A31:D31"/>
    <mergeCell ref="E31:J31"/>
    <mergeCell ref="A33:D33"/>
    <mergeCell ref="E33:J33"/>
    <mergeCell ref="B21:G21"/>
    <mergeCell ref="H21:J21"/>
    <mergeCell ref="B22:G22"/>
    <mergeCell ref="H22:J22"/>
    <mergeCell ref="B23:G23"/>
    <mergeCell ref="H23:J23"/>
    <mergeCell ref="B24:G24"/>
    <mergeCell ref="H24:J24"/>
    <mergeCell ref="B25:G25"/>
    <mergeCell ref="H25:J25"/>
    <mergeCell ref="B26:G26"/>
    <mergeCell ref="H26:J26"/>
    <mergeCell ref="A15:J15"/>
    <mergeCell ref="A17:J17"/>
    <mergeCell ref="B19:G19"/>
    <mergeCell ref="H19:J19"/>
    <mergeCell ref="B20:G20"/>
    <mergeCell ref="H20:J20"/>
    <mergeCell ref="A12:B12"/>
    <mergeCell ref="C12:E12"/>
    <mergeCell ref="F12:H12"/>
    <mergeCell ref="I12:J12"/>
    <mergeCell ref="A13:B13"/>
    <mergeCell ref="C13:E13"/>
    <mergeCell ref="F13:H13"/>
    <mergeCell ref="I13:J13"/>
    <mergeCell ref="A9:K9"/>
    <mergeCell ref="A11:B11"/>
    <mergeCell ref="C11:E11"/>
    <mergeCell ref="F11:H11"/>
    <mergeCell ref="I11:J11"/>
    <mergeCell ref="A6:B6"/>
    <mergeCell ref="C6:E6"/>
    <mergeCell ref="F6:H6"/>
    <mergeCell ref="I6:J6"/>
    <mergeCell ref="A7:B7"/>
    <mergeCell ref="C7:E7"/>
    <mergeCell ref="F7:H7"/>
    <mergeCell ref="I7:J7"/>
    <mergeCell ref="A2:K3"/>
    <mergeCell ref="A5:B5"/>
    <mergeCell ref="C5:E5"/>
    <mergeCell ref="F5:H5"/>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2024-01-08T13:15:23Z</dcterms:modified>
</cp:coreProperties>
</file>