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C:\Users\rasbuz\Documents\VIENKATINIŲ PASIŪLYMŲ FORMOS\"/>
    </mc:Choice>
  </mc:AlternateContent>
  <xr:revisionPtr revIDLastSave="0" documentId="13_ncr:1_{4D8BA7F1-353C-45E0-B9E8-B2A38ECBE22A}" xr6:coauthVersionLast="47" xr6:coauthVersionMax="47" xr10:uidLastSave="{00000000-0000-0000-0000-000000000000}"/>
  <bookViews>
    <workbookView xWindow="-120" yWindow="-120" windowWidth="19440" windowHeight="10440" xr2:uid="{00000000-000D-0000-FFFF-FFFF00000000}"/>
  </bookViews>
  <sheets>
    <sheet name="Pasiūlymas" sheetId="1" r:id="rId1"/>
    <sheet name="Subtiekėjai ir priedai" sheetId="2" r:id="rId2"/>
  </sheets>
  <externalReferences>
    <externalReference r:id="rId3"/>
  </externalReferenc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 i="2" l="1"/>
  <c r="B25" i="2"/>
  <c r="B26" i="2"/>
  <c r="F93" i="1"/>
  <c r="G102" i="1"/>
  <c r="G103" i="1"/>
  <c r="F75" i="1"/>
  <c r="G84" i="1"/>
  <c r="F56" i="1"/>
  <c r="G64" i="1"/>
  <c r="G65" i="1"/>
  <c r="F39" i="1"/>
  <c r="G44" i="1"/>
  <c r="G45" i="1"/>
  <c r="F44" i="1"/>
  <c r="F45" i="1"/>
  <c r="F46" i="1"/>
  <c r="F83" i="1"/>
  <c r="F84" i="1"/>
  <c r="F85" i="1"/>
  <c r="G83" i="1"/>
  <c r="F64" i="1"/>
  <c r="F65" i="1"/>
  <c r="F66" i="1"/>
  <c r="F102" i="1"/>
  <c r="F103" i="1"/>
  <c r="F104" i="1"/>
</calcChain>
</file>

<file path=xl/sharedStrings.xml><?xml version="1.0" encoding="utf-8"?>
<sst xmlns="http://schemas.openxmlformats.org/spreadsheetml/2006/main" count="235" uniqueCount="159">
  <si>
    <t>PIRKIMO SĄLYGŲ PRIEDAS "PASIŪLYMO FORMA"</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</si>
  <si>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</si>
  <si>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</si>
  <si>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</si>
  <si>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</si>
  <si>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</si>
  <si>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</si>
  <si>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</si>
  <si>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</si>
  <si>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</si>
  <si>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</si>
  <si>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</si>
  <si>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</si>
  <si>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</si>
  <si>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</si>
  <si>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</si>
  <si>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</si>
  <si>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</si>
  <si>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</si>
  <si>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</si>
  <si>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</si>
  <si>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</si>
  <si>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</si>
  <si>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</si>
  <si>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</si>
  <si>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</si>
  <si>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</si>
  <si>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</si>
  <si>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</si>
  <si>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Įkainis be PVM, Eur</t>
  </si>
  <si>
    <t>Suma be PVM, Eur</t>
  </si>
  <si>
    <t>Siūlomos prekės pavadinimas, gamintojas, kodas</t>
  </si>
  <si>
    <t>Tiekėjo siūlomi parametrai ir parametrą pagrindžiantys dokumentai</t>
  </si>
  <si>
    <t>vnt.</t>
  </si>
  <si>
    <t>Suma be PVM</t>
  </si>
  <si>
    <t>Taikomas PVM dydis (%)</t>
  </si>
  <si>
    <t>PVM suma</t>
  </si>
  <si>
    <t>Suma su PVM</t>
  </si>
  <si>
    <t>41. DALIS</t>
  </si>
  <si>
    <t>ADATINIS INJEKTORIUS</t>
  </si>
  <si>
    <t>41.</t>
  </si>
  <si>
    <t>Adatinis injektorius</t>
  </si>
  <si>
    <t>41.1.</t>
  </si>
  <si>
    <t>41.1.1.</t>
  </si>
  <si>
    <t>Adatinis injektorius, skirtas skleroterapijai</t>
  </si>
  <si>
    <t>41.1.2.</t>
  </si>
  <si>
    <t>Vienkartinis. Darbinis ilgis ne trumpesnis nei 2000 mm</t>
  </si>
  <si>
    <t>41.1.3.</t>
  </si>
  <si>
    <t>Adatos diametras 23G arba 25G pagal poreikį. Atitinkamai adatos ilgis 4 - 6 mm. Adata atspari kateterio užsilenkimui.</t>
  </si>
  <si>
    <t>41.1.4.</t>
  </si>
  <si>
    <t>Kateteris per visą ilgį iš vidaus apsaugotas žvaigždės tipo mova</t>
  </si>
  <si>
    <t>Vienkartinio naudojimo, sterili pakuotė</t>
  </si>
  <si>
    <t>Tinkamas endoskopo kanalui:  diametro 2,8 mm</t>
  </si>
  <si>
    <t>223. DALIS</t>
  </si>
  <si>
    <t>BIOPSINĖS ŽNYPLĖS GASTROSKOPIJAI</t>
  </si>
  <si>
    <t>223.</t>
  </si>
  <si>
    <t>Biopsinės žnyplės gastroskopijai</t>
  </si>
  <si>
    <t>223.1.</t>
  </si>
  <si>
    <t>223.1.1.</t>
  </si>
  <si>
    <t>Su pasisukančiais kaušeliais šoninei biopsijai paimti</t>
  </si>
  <si>
    <t>223.1.2.</t>
  </si>
  <si>
    <t>Su arba be adatos pasirinktinai pagal ligoninės poreikį</t>
  </si>
  <si>
    <t>223.1.3.</t>
  </si>
  <si>
    <t>223.1.4.</t>
  </si>
  <si>
    <t>223.1.5.</t>
  </si>
  <si>
    <t>Darbinis ilgis 1550-1650 mm</t>
  </si>
  <si>
    <t>223.1.6.</t>
  </si>
  <si>
    <t>223.1.7.</t>
  </si>
  <si>
    <t>Turi būti galimybė pasirinkti ovalius arba aligatoriaus tipo kaušelius, kaušeliai perforuoti</t>
  </si>
  <si>
    <t>224. DALIS</t>
  </si>
  <si>
    <t>BIOPSINĖS ŽNYPLĖS KOLONOSKOPIJAI</t>
  </si>
  <si>
    <t>224.</t>
  </si>
  <si>
    <t>Biopsinės žnyplės kolonoskopijai</t>
  </si>
  <si>
    <t>224.1.</t>
  </si>
  <si>
    <t>224.1.1.</t>
  </si>
  <si>
    <t>224.1.2.</t>
  </si>
  <si>
    <t>224.1.3.</t>
  </si>
  <si>
    <t>224.1.4.</t>
  </si>
  <si>
    <t>Paimamo mėginio tūris 9,5 (±0,5)mm³</t>
  </si>
  <si>
    <t>224.1.5.</t>
  </si>
  <si>
    <t>Darbinis ilgis 2200-2300 mm</t>
  </si>
  <si>
    <t>224.1.6.</t>
  </si>
  <si>
    <t>224.1.7.</t>
  </si>
  <si>
    <t>Darbinis ilgis 2300 - 2400 mm</t>
  </si>
  <si>
    <t>Tinkama kanalui diametro 2,8 mm</t>
  </si>
  <si>
    <t>227. DALIS</t>
  </si>
  <si>
    <t>ŠALTOS POLIPEKTOMINĖS KILPOS</t>
  </si>
  <si>
    <t>227.</t>
  </si>
  <si>
    <t>Šaltos polipektominės kilpos</t>
  </si>
  <si>
    <t>227.1.</t>
  </si>
  <si>
    <t>227.1.1.</t>
  </si>
  <si>
    <t>Kilpa tvirtai susukta iš 7 vielučių</t>
  </si>
  <si>
    <t>227.1.2.</t>
  </si>
  <si>
    <t>Kilpos diametras pasirinktinai 10mm (±1)mm arba 15mm (±1)mm</t>
  </si>
  <si>
    <t>227.1.3.</t>
  </si>
  <si>
    <t>Kilpos vielos skersmuo 0,30mm (±0,05 mm)</t>
  </si>
  <si>
    <t>227.1.4.</t>
  </si>
  <si>
    <t>227.1.5.</t>
  </si>
  <si>
    <t>227.1.6.</t>
  </si>
  <si>
    <t>Kilpa šešiakampio formos</t>
  </si>
  <si>
    <t>227.1.7.</t>
  </si>
  <si>
    <t>227.1.8.</t>
  </si>
  <si>
    <t>Tinkama naudoti tiek šaltu tiek karštu būdu</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</si>
  <si>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</si>
  <si>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</si>
  <si>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</si>
  <si>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</si>
  <si>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</si>
  <si>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</si>
  <si>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</si>
  <si>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</si>
  <si>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</si>
  <si>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</si>
  <si>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</si>
  <si>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</si>
  <si>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</si>
  <si>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</si>
  <si>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</si>
  <si>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</si>
  <si>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</si>
  <si>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</si>
  <si>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7859-3 2023-06-04 20:44:56</t>
  </si>
  <si>
    <t xml:space="preserve">VIENKARTINĖS PAGALBINĖS MEDICININĖS PRIEMONĖS </t>
  </si>
  <si>
    <t>Paimamo mėginio tūris 6,1mm (±0,5) mm³</t>
  </si>
  <si>
    <r>
      <t xml:space="preserve">6. Pasiūlymų formoje būtina palikti tik siūlomas pirkimo dalis. Nepasiūlytas pirkimo dalis būtina </t>
    </r>
    <r>
      <rPr>
        <b/>
        <sz val="11"/>
        <rFont val="Calibri"/>
        <family val="2"/>
        <charset val="186"/>
        <scheme val="minor"/>
      </rPr>
      <t>IŠTRINTI.</t>
    </r>
  </si>
  <si>
    <t>Darbinis ilgis 2300 mm</t>
  </si>
  <si>
    <t xml:space="preserve">Kilpos diametras pasirinktinai 10mm arba 15mm </t>
  </si>
  <si>
    <t xml:space="preserve">Kilpos vielos skersmuo 0,30mm </t>
  </si>
  <si>
    <t>SnareMaster Plus, Olympus, SD-400U-xx serija</t>
  </si>
  <si>
    <t>Paimamo mėginio tūris 9,5 mm³</t>
  </si>
  <si>
    <t>EndoJaw, Olympus, FB-235U/245U/215U/225U</t>
  </si>
  <si>
    <t>EndoJaw, Olympus, FB-230K/240K/210K/220K</t>
  </si>
  <si>
    <t>Paimamo mėginio tūris 6,1 mm³</t>
  </si>
  <si>
    <t>Darbinis ilgis 1550 mm</t>
  </si>
  <si>
    <t>NeedleMaster, Olympus, NM-6xx-xxxx</t>
  </si>
  <si>
    <t>Vienkartinis. Darbinis ilgis 2300 mm</t>
  </si>
  <si>
    <t>Kateteris per visą ilgį iš vidaus apsaugotas žvaigždės tipo mova. Failas Pirkimo dalis Nr.41</t>
  </si>
  <si>
    <t>Yra galimybė pasirinkti ovalius arba aligatoriaus tipo kaušelius, kaušeliai perforuoti. Pirkimo dalis Nr. 223_224_1; Nr. 223_224_2</t>
  </si>
  <si>
    <t>Yra galimybė pasirinkti ovalius arba aligatoriaus tipo kaušelius, kaušeliai perforuoti.  Pirkimo dalis Nr. 223_224_1; Nr. 223_224_2</t>
  </si>
  <si>
    <t>Tinkama naudoti tiek šaltu tiek karštu būdu. Pirkimno dalis Nr.227</t>
  </si>
  <si>
    <t>Vilnius</t>
  </si>
  <si>
    <t>2023 07 14</t>
  </si>
  <si>
    <t>OLI 0714</t>
  </si>
  <si>
    <t>Olympus Sverige Aktiebolag  (Lietuvoje veikianti per filialą „Olympus Sverige Aktiebolag Lietuvos filialas“)</t>
  </si>
  <si>
    <t>9000273809</t>
  </si>
  <si>
    <t>Zamenhofo g. 3, Vilnius 06332</t>
  </si>
  <si>
    <t>LT100009813015</t>
  </si>
  <si>
    <t>LT077044060008063000, AB SEB bankas, banko kodas 70440</t>
  </si>
  <si>
    <t>Laima Valė</t>
  </si>
  <si>
    <t>8 5 2330021, laima.vale@olympus.lt</t>
  </si>
  <si>
    <t xml:space="preserve"> Įgaliotas atstovas Andrius Simonaitis </t>
  </si>
  <si>
    <t>Laima Valė, 8 5 2330021, laima.vale@olympus.lt</t>
  </si>
  <si>
    <t>Andrius Simonaitis</t>
  </si>
  <si>
    <t>Įgaliotas atstovas</t>
  </si>
  <si>
    <t>netaikoma</t>
  </si>
  <si>
    <t>taip</t>
  </si>
  <si>
    <t>ne</t>
  </si>
  <si>
    <t>CE sertifikatas</t>
  </si>
  <si>
    <t>Bukletai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</si>
</sst>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1"/>
      <color theme="0" tint="-0.34998626667073579"/>
      <name val="Calibri"/>
      <family val="2"/>
      <scheme val="minor"/>
    </font>
    <font>
      <sz val="11"/>
      <name val="Calibri"/>
      <family val="2"/>
      <scheme val="minor"/>
    </font>
    <font>
      <b/>
      <sz val="11"/>
      <name val="Calibri"/>
      <family val="2"/>
      <charset val="186"/>
      <scheme val="minor"/>
    </font>
    <font>
      <sz val="12"/>
      <color theme="1"/>
      <name val="Times New Roman"/>
      <family val="1"/>
    </font>
  </fonts>
  <fills count="14">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rgb="FFBFBFBF"/>
        <bgColor indexed="64"/>
      </patternFill>
    </fill>
    <fill>
      <patternFill patternType="solid">
        <fgColor rgb="FFBFBFBF"/>
        <bgColor rgb="FFFFFFFF"/>
      </patternFill>
    </fill>
    <fill>
      <patternFill patternType="solid">
        <fgColor theme="5"/>
        <bgColor rgb="FFBFBFBF"/>
      </patternFill>
    </fill>
    <fill>
      <patternFill patternType="solid">
        <fgColor theme="5"/>
        <bgColor indexed="64"/>
      </patternFill>
    </fill>
    <fill>
      <patternFill patternType="solid">
        <fgColor theme="0"/>
        <bgColor rgb="FFBFBFBF"/>
      </patternFill>
    </fill>
    <fill>
      <patternFill patternType="solid">
        <fgColor indexed="9"/>
        <bgColor indexed="64"/>
      </patternFill>
    </fill>
    <fill>
      <patternFill patternType="solid">
        <fgColor indexed="2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s>
  <cellStyleXfs count="1">
    <xf numFmtId="0" fontId="0" fillId="0" borderId="0"/>
  </cellStyleXfs>
  <cellXfs count="73">
    <xf numFmtId="0" fontId="0" fillId="0" borderId="0" xfId="0"/>
    <xf numFmtId="0" fontId="2" fillId="2" borderId="0" xfId="0" applyFont="1" applyFill="1"/>
    <xf numFmtId="0" fontId="3" fillId="2" borderId="0" xfId="0" applyFont="1" applyFill="1"/>
    <xf numFmtId="0" fontId="3" fillId="2" borderId="0" xfId="0" applyFont="1" applyFill="1" applyAlignment="1">
      <alignment horizontal="center"/>
    </xf>
    <xf numFmtId="0" fontId="2" fillId="2" borderId="1" xfId="0" applyFont="1" applyFill="1" applyBorder="1" applyAlignment="1">
      <alignment horizontal="left"/>
    </xf>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2" fillId="2" borderId="3" xfId="0" applyFont="1" applyFill="1" applyBorder="1"/>
    <xf numFmtId="0" fontId="2" fillId="2" borderId="4"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2" fillId="2" borderId="0" xfId="0" applyFont="1" applyFill="1" applyAlignment="1">
      <alignment wrapText="1"/>
    </xf>
    <xf numFmtId="0" fontId="3" fillId="4" borderId="0" xfId="0" applyFont="1" applyFill="1"/>
    <xf numFmtId="0" fontId="2" fillId="4" borderId="0" xfId="0" applyFont="1" applyFill="1"/>
    <xf numFmtId="0" fontId="3" fillId="4" borderId="16" xfId="0" applyFont="1" applyFill="1" applyBorder="1"/>
    <xf numFmtId="0" fontId="2" fillId="4" borderId="16" xfId="0" applyFont="1" applyFill="1" applyBorder="1"/>
    <xf numFmtId="0" fontId="2" fillId="6" borderId="16" xfId="0" applyFont="1" applyFill="1" applyBorder="1" applyProtection="1">
      <protection locked="0"/>
    </xf>
    <xf numFmtId="0" fontId="2" fillId="5" borderId="16" xfId="0" applyFont="1" applyFill="1" applyBorder="1" applyProtection="1">
      <protection locked="0"/>
    </xf>
    <xf numFmtId="0" fontId="2" fillId="3" borderId="8" xfId="0" applyFont="1" applyFill="1" applyBorder="1" applyAlignment="1" applyProtection="1">
      <alignment horizontal="center" vertical="center"/>
      <protection locked="0"/>
    </xf>
    <xf numFmtId="0" fontId="2" fillId="4" borderId="7" xfId="0" applyFont="1" applyFill="1" applyBorder="1" applyAlignment="1">
      <alignment horizontal="center" vertical="center" wrapText="1"/>
    </xf>
    <xf numFmtId="0" fontId="2" fillId="5" borderId="7" xfId="0" applyFont="1" applyFill="1" applyBorder="1" applyAlignment="1" applyProtection="1">
      <alignment horizontal="center" vertical="center" wrapText="1"/>
      <protection locked="0"/>
    </xf>
    <xf numFmtId="0" fontId="2" fillId="3" borderId="0" xfId="0" applyFont="1" applyFill="1" applyProtection="1">
      <protection locked="0"/>
    </xf>
    <xf numFmtId="0" fontId="3" fillId="4" borderId="16" xfId="0" applyFont="1" applyFill="1" applyBorder="1" applyAlignment="1">
      <alignment vertical="center" wrapText="1"/>
    </xf>
    <xf numFmtId="0" fontId="2" fillId="4" borderId="16" xfId="0" applyFont="1" applyFill="1" applyBorder="1" applyAlignment="1">
      <alignment wrapText="1"/>
    </xf>
    <xf numFmtId="0" fontId="2" fillId="7" borderId="0" xfId="0" applyFont="1" applyFill="1"/>
    <xf numFmtId="0" fontId="6" fillId="8" borderId="0" xfId="0" applyFont="1" applyFill="1" applyAlignment="1" applyProtection="1">
      <alignment wrapText="1"/>
      <protection locked="0"/>
    </xf>
    <xf numFmtId="0" fontId="7" fillId="9" borderId="0" xfId="0" applyFont="1" applyFill="1"/>
    <xf numFmtId="0" fontId="7" fillId="10" borderId="0" xfId="0" applyFont="1" applyFill="1"/>
    <xf numFmtId="0" fontId="2" fillId="11" borderId="16" xfId="0" applyFont="1" applyFill="1" applyBorder="1"/>
    <xf numFmtId="0" fontId="2" fillId="11" borderId="16" xfId="0" applyFont="1" applyFill="1" applyBorder="1" applyAlignment="1">
      <alignment wrapText="1"/>
    </xf>
    <xf numFmtId="0" fontId="2" fillId="3" borderId="0" xfId="0" applyFont="1" applyFill="1"/>
    <xf numFmtId="0" fontId="1" fillId="11" borderId="16" xfId="0" applyFont="1" applyFill="1" applyBorder="1"/>
    <xf numFmtId="0" fontId="1" fillId="11" borderId="16" xfId="0" applyFont="1" applyFill="1" applyBorder="1" applyAlignment="1">
      <alignment wrapText="1"/>
    </xf>
    <xf numFmtId="0" fontId="0" fillId="12" borderId="17" xfId="0" applyFill="1" applyBorder="1" applyProtection="1">
      <protection locked="0"/>
    </xf>
    <xf numFmtId="0" fontId="2" fillId="2" borderId="0" xfId="0" applyFont="1" applyFill="1"/>
    <xf numFmtId="0" fontId="2" fillId="2" borderId="0" xfId="0" applyFont="1" applyFill="1" applyAlignment="1">
      <alignment vertical="center" wrapText="1"/>
    </xf>
    <xf numFmtId="0" fontId="2" fillId="4" borderId="16" xfId="0" applyFont="1" applyFill="1" applyBorder="1" applyAlignment="1">
      <alignment vertical="center" wrapText="1"/>
    </xf>
    <xf numFmtId="0" fontId="0" fillId="0" borderId="16" xfId="0" applyBorder="1"/>
    <xf numFmtId="0" fontId="2" fillId="5" borderId="16" xfId="0" applyFont="1" applyFill="1" applyBorder="1" applyAlignment="1" applyProtection="1">
      <alignment horizontal="center" vertical="center" wrapText="1"/>
      <protection locked="0"/>
    </xf>
    <xf numFmtId="0" fontId="0" fillId="0" borderId="16" xfId="0" applyBorder="1" applyProtection="1">
      <protection locked="0"/>
    </xf>
    <xf numFmtId="0" fontId="3" fillId="2" borderId="0" xfId="0" applyFont="1" applyFill="1"/>
    <xf numFmtId="0" fontId="2" fillId="2" borderId="1" xfId="0" applyFont="1" applyFill="1" applyBorder="1" applyAlignment="1">
      <alignment vertical="center" wrapText="1"/>
    </xf>
    <xf numFmtId="0" fontId="0" fillId="0" borderId="12" xfId="0" applyBorder="1"/>
    <xf numFmtId="0" fontId="9" fillId="12" borderId="17" xfId="0" applyFont="1" applyFill="1" applyBorder="1" applyAlignment="1" applyProtection="1">
      <alignment horizontal="center" vertical="center" wrapText="1"/>
      <protection locked="0"/>
    </xf>
    <xf numFmtId="0" fontId="9" fillId="13" borderId="17" xfId="0" applyFont="1" applyFill="1" applyBorder="1" applyAlignment="1" applyProtection="1">
      <alignment horizontal="center" vertical="center" wrapText="1"/>
      <protection locked="0"/>
    </xf>
    <xf numFmtId="49" fontId="4" fillId="2" borderId="2" xfId="0" applyNumberFormat="1" applyFont="1" applyFill="1" applyBorder="1" applyAlignment="1">
      <alignment horizontal="left" vertical="center" wrapText="1"/>
    </xf>
    <xf numFmtId="0" fontId="0" fillId="0" borderId="15" xfId="0" applyBorder="1"/>
    <xf numFmtId="49" fontId="4" fillId="2" borderId="2" xfId="0" applyNumberFormat="1" applyFont="1" applyFill="1" applyBorder="1" applyAlignment="1">
      <alignment horizontal="left" vertical="center"/>
    </xf>
    <xf numFmtId="0" fontId="2" fillId="2" borderId="0" xfId="0" applyFont="1" applyFill="1" applyAlignment="1">
      <alignment horizontal="right"/>
    </xf>
    <xf numFmtId="0" fontId="1" fillId="3" borderId="0" xfId="0" applyFont="1" applyFill="1" applyProtection="1">
      <protection locked="0"/>
    </xf>
    <xf numFmtId="0" fontId="2" fillId="5" borderId="1" xfId="0" applyFont="1" applyFill="1" applyBorder="1" applyAlignment="1" applyProtection="1">
      <alignment horizontal="left" vertical="center" wrapText="1"/>
      <protection locked="0"/>
    </xf>
    <xf numFmtId="0" fontId="0" fillId="0" borderId="13" xfId="0" applyBorder="1"/>
    <xf numFmtId="0" fontId="1" fillId="5" borderId="14" xfId="0" applyFont="1" applyFill="1" applyBorder="1" applyAlignment="1" applyProtection="1">
      <alignment horizontal="center" vertical="center" wrapText="1"/>
      <protection locked="0"/>
    </xf>
    <xf numFmtId="0" fontId="0" fillId="0" borderId="14" xfId="0" applyBorder="1"/>
    <xf numFmtId="0" fontId="5" fillId="2" borderId="0" xfId="0" applyFont="1" applyFill="1" applyAlignment="1">
      <alignment horizontal="left" vertical="top" wrapText="1"/>
    </xf>
    <xf numFmtId="0" fontId="2" fillId="5" borderId="14"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3" fillId="2" borderId="0" xfId="0" applyFont="1" applyFill="1" applyAlignment="1">
      <alignment horizontal="left"/>
    </xf>
    <xf numFmtId="0" fontId="2" fillId="2" borderId="9" xfId="0" applyFont="1" applyFill="1" applyBorder="1" applyAlignment="1">
      <alignment horizontal="center" vertical="center" wrapText="1"/>
    </xf>
    <xf numFmtId="0" fontId="0" fillId="0" borderId="10" xfId="0" applyBorder="1"/>
    <xf numFmtId="0" fontId="0" fillId="0" borderId="9" xfId="0" applyBorder="1"/>
    <xf numFmtId="0" fontId="2" fillId="2" borderId="11" xfId="0" applyFont="1" applyFill="1" applyBorder="1" applyAlignment="1">
      <alignment horizontal="center" vertical="center" wrapText="1"/>
    </xf>
    <xf numFmtId="0" fontId="0" fillId="0" borderId="11" xfId="0" applyBorder="1"/>
    <xf numFmtId="0" fontId="2" fillId="4" borderId="1" xfId="0" applyFont="1" applyFill="1" applyBorder="1" applyAlignment="1">
      <alignment horizontal="left"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3" borderId="7"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2" fillId="3" borderId="8" xfId="0" applyFont="1" applyFill="1" applyBorder="1" applyAlignment="1" applyProtection="1">
      <alignment horizontal="center" vertical="center" wrapText="1"/>
      <protection locked="0"/>
    </xf>
    <xf numFmtId="0" fontId="3" fillId="2" borderId="0" xfId="0" applyFont="1" applyFill="1" applyAlignment="1">
      <alignment horizontal="left" vertical="center" wrapText="1"/>
    </xf>
    <xf numFmtId="0" fontId="3"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Konkursai\Laima\2022%20metai\2022%2012%2028%20LSMU%20Kauno%20ligonine%20ET%20(KKL)\Dokumentai%20sukelimui\Pasi&#363;lymo%20forma%20Vienkartin&#279;s%20pagalbin&#279;s%20medicinin&#279;s%20priemon&#279;s%20(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siūlymas"/>
      <sheetName val="Subtiekėjai ir priedai"/>
    </sheetNames>
    <sheetDataSet>
      <sheetData sheetId="0"/>
      <sheetData sheetId="1">
        <row r="25">
          <cell r="B25" t="str">
            <v>Įgaliojimas pasirašyti pasiūlymą</v>
          </cell>
        </row>
        <row r="26">
          <cell r="B26" t="str">
            <v>Tiekėjo deklaracija</v>
          </cell>
        </row>
        <row r="27">
          <cell r="B27" t="str">
            <v>EBVPD</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104"/>
  <sheetViews>
    <sheetView tabSelected="1" topLeftCell="A101" workbookViewId="0">
      <selection activeCell="B88" sqref="B88"/>
    </sheetView>
  </sheetViews>
  <sheetFormatPr defaultColWidth="10.875" defaultRowHeight="15" x14ac:dyDescent="0.25"/>
  <cols>
    <col min="1" max="1" width="8.75" style="1" customWidth="1"/>
    <col min="2" max="2" width="62.375" style="1" customWidth="1"/>
    <col min="3" max="3" width="9.125" style="1" customWidth="1"/>
    <col min="4" max="4" width="11.625" style="1" customWidth="1"/>
    <col min="5" max="5" width="15.75" style="1" customWidth="1"/>
    <col min="6" max="6" width="14.8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122</v>
      </c>
      <c r="B4" s="2"/>
    </row>
    <row r="5" spans="1:6" x14ac:dyDescent="0.25">
      <c r="A5" s="2"/>
      <c r="B5" s="2"/>
    </row>
    <row r="6" spans="1:6" x14ac:dyDescent="0.25">
      <c r="A6" s="1" t="s">
        <v>1</v>
      </c>
      <c r="B6" s="13" t="s">
        <v>2</v>
      </c>
    </row>
    <row r="7" spans="1:6" x14ac:dyDescent="0.25">
      <c r="B7" s="2"/>
    </row>
    <row r="8" spans="1:6" ht="15.75" x14ac:dyDescent="0.25">
      <c r="A8" s="4" t="s">
        <v>3</v>
      </c>
      <c r="B8" s="34" t="s">
        <v>141</v>
      </c>
    </row>
    <row r="9" spans="1:6" ht="15.75" x14ac:dyDescent="0.25">
      <c r="A9" s="4" t="s">
        <v>4</v>
      </c>
      <c r="B9" s="34" t="s">
        <v>142</v>
      </c>
    </row>
    <row r="10" spans="1:6" ht="15.75" x14ac:dyDescent="0.25">
      <c r="A10" s="4" t="s">
        <v>5</v>
      </c>
      <c r="B10" s="34" t="s">
        <v>140</v>
      </c>
    </row>
    <row r="12" spans="1:6" ht="15.75" x14ac:dyDescent="0.25">
      <c r="A12" s="42" t="s">
        <v>6</v>
      </c>
      <c r="B12" s="43"/>
      <c r="C12" s="44" t="s">
        <v>143</v>
      </c>
      <c r="D12" s="45"/>
      <c r="E12" s="45"/>
      <c r="F12" s="45"/>
    </row>
    <row r="13" spans="1:6" ht="15.95" customHeight="1" x14ac:dyDescent="0.25">
      <c r="A13" s="48" t="s">
        <v>7</v>
      </c>
      <c r="B13" s="47"/>
      <c r="C13" s="44" t="s">
        <v>144</v>
      </c>
      <c r="D13" s="45"/>
      <c r="E13" s="45"/>
      <c r="F13" s="45"/>
    </row>
    <row r="14" spans="1:6" ht="15.95" customHeight="1" x14ac:dyDescent="0.25">
      <c r="A14" s="48" t="s">
        <v>8</v>
      </c>
      <c r="B14" s="47"/>
      <c r="C14" s="44" t="s">
        <v>145</v>
      </c>
      <c r="D14" s="45"/>
      <c r="E14" s="45"/>
      <c r="F14" s="45"/>
    </row>
    <row r="15" spans="1:6" ht="15.95" customHeight="1" x14ac:dyDescent="0.25">
      <c r="A15" s="42" t="s">
        <v>9</v>
      </c>
      <c r="B15" s="43"/>
      <c r="C15" s="44" t="s">
        <v>146</v>
      </c>
      <c r="D15" s="45"/>
      <c r="E15" s="45"/>
      <c r="F15" s="45"/>
    </row>
    <row r="16" spans="1:6" ht="63.2" customHeight="1" x14ac:dyDescent="0.25">
      <c r="A16" s="46" t="s">
        <v>10</v>
      </c>
      <c r="B16" s="47"/>
      <c r="C16" s="44" t="s">
        <v>147</v>
      </c>
      <c r="D16" s="45"/>
      <c r="E16" s="45"/>
      <c r="F16" s="45"/>
    </row>
    <row r="17" spans="1:6" ht="15.95" customHeight="1" x14ac:dyDescent="0.25">
      <c r="A17" s="42" t="s">
        <v>11</v>
      </c>
      <c r="B17" s="43"/>
      <c r="C17" s="44" t="s">
        <v>148</v>
      </c>
      <c r="D17" s="45"/>
      <c r="E17" s="45"/>
      <c r="F17" s="45"/>
    </row>
    <row r="18" spans="1:6" ht="15.95" customHeight="1" x14ac:dyDescent="0.25">
      <c r="A18" s="42" t="s">
        <v>12</v>
      </c>
      <c r="B18" s="43"/>
      <c r="C18" s="44" t="s">
        <v>149</v>
      </c>
      <c r="D18" s="45"/>
      <c r="E18" s="45"/>
      <c r="F18" s="45"/>
    </row>
    <row r="19" spans="1:6" ht="48" customHeight="1" x14ac:dyDescent="0.25">
      <c r="A19" s="42" t="s">
        <v>13</v>
      </c>
      <c r="B19" s="43"/>
      <c r="C19" s="44" t="s">
        <v>150</v>
      </c>
      <c r="D19" s="45"/>
      <c r="E19" s="45"/>
      <c r="F19" s="45"/>
    </row>
    <row r="20" spans="1:6" ht="54.95" customHeight="1" x14ac:dyDescent="0.25">
      <c r="A20" s="42" t="s">
        <v>14</v>
      </c>
      <c r="B20" s="43"/>
      <c r="C20" s="44" t="s">
        <v>151</v>
      </c>
      <c r="D20" s="45"/>
      <c r="E20" s="45"/>
      <c r="F20" s="45"/>
    </row>
    <row r="21" spans="1:6" ht="71.099999999999994" customHeight="1" x14ac:dyDescent="0.25">
      <c r="A21" s="37" t="s">
        <v>15</v>
      </c>
      <c r="B21" s="38"/>
      <c r="C21" s="39"/>
      <c r="D21" s="40"/>
      <c r="E21" s="40"/>
      <c r="F21" s="40"/>
    </row>
    <row r="22" spans="1:6" ht="18" customHeight="1" x14ac:dyDescent="0.25">
      <c r="A22" s="5"/>
      <c r="B22" s="5"/>
      <c r="C22" s="6"/>
      <c r="D22" s="6"/>
      <c r="E22" s="6"/>
      <c r="F22" s="6"/>
    </row>
    <row r="23" spans="1:6" x14ac:dyDescent="0.25">
      <c r="A23" s="41" t="s">
        <v>16</v>
      </c>
      <c r="B23" s="35"/>
      <c r="C23" s="35"/>
      <c r="D23" s="35"/>
      <c r="E23" s="35"/>
      <c r="F23" s="35"/>
    </row>
    <row r="24" spans="1:6" x14ac:dyDescent="0.25">
      <c r="A24" s="35" t="s">
        <v>17</v>
      </c>
      <c r="B24" s="35"/>
      <c r="C24" s="35"/>
      <c r="D24" s="35"/>
      <c r="E24" s="35"/>
      <c r="F24" s="35"/>
    </row>
    <row r="25" spans="1:6" x14ac:dyDescent="0.25">
      <c r="A25" s="35" t="s">
        <v>18</v>
      </c>
      <c r="B25" s="35"/>
      <c r="C25" s="35"/>
      <c r="D25" s="35"/>
      <c r="E25" s="35"/>
      <c r="F25" s="35"/>
    </row>
    <row r="26" spans="1:6" x14ac:dyDescent="0.25">
      <c r="A26" s="35" t="s">
        <v>19</v>
      </c>
      <c r="B26" s="35"/>
      <c r="C26" s="35"/>
      <c r="D26" s="35"/>
      <c r="E26" s="35"/>
      <c r="F26" s="35"/>
    </row>
    <row r="27" spans="1:6" x14ac:dyDescent="0.25">
      <c r="A27" s="35" t="s">
        <v>20</v>
      </c>
      <c r="B27" s="35"/>
      <c r="C27" s="35"/>
      <c r="D27" s="35"/>
      <c r="E27" s="35"/>
      <c r="F27" s="35"/>
    </row>
    <row r="28" spans="1:6" ht="32.1" customHeight="1" x14ac:dyDescent="0.25">
      <c r="A28" s="36" t="s">
        <v>21</v>
      </c>
      <c r="B28" s="35"/>
      <c r="C28" s="35"/>
      <c r="D28" s="35"/>
      <c r="E28" s="35"/>
      <c r="F28" s="35"/>
    </row>
    <row r="29" spans="1:6" x14ac:dyDescent="0.25">
      <c r="A29" s="35" t="s">
        <v>22</v>
      </c>
      <c r="B29" s="35"/>
      <c r="C29" s="35"/>
      <c r="D29" s="35"/>
      <c r="E29" s="35"/>
      <c r="F29" s="35"/>
    </row>
    <row r="30" spans="1:6" ht="24" customHeight="1" x14ac:dyDescent="0.25">
      <c r="A30" s="14" t="s">
        <v>23</v>
      </c>
      <c r="C30" s="12"/>
      <c r="D30" s="26"/>
      <c r="E30" s="12"/>
      <c r="F30" s="22"/>
    </row>
    <row r="31" spans="1:6" x14ac:dyDescent="0.25">
      <c r="A31" s="27" t="s">
        <v>124</v>
      </c>
      <c r="B31" s="28"/>
      <c r="C31" s="28"/>
      <c r="D31" s="28"/>
    </row>
    <row r="32" spans="1:6" x14ac:dyDescent="0.25">
      <c r="E32" s="25"/>
    </row>
    <row r="34" spans="1:8" x14ac:dyDescent="0.25">
      <c r="A34" s="13" t="s">
        <v>38</v>
      </c>
      <c r="B34" s="13" t="s">
        <v>39</v>
      </c>
    </row>
    <row r="36" spans="1:8" x14ac:dyDescent="0.25">
      <c r="A36" s="13" t="s">
        <v>24</v>
      </c>
    </row>
    <row r="37" spans="1:8" ht="45" x14ac:dyDescent="0.25">
      <c r="A37" s="23" t="s">
        <v>25</v>
      </c>
      <c r="B37" s="23" t="s">
        <v>26</v>
      </c>
      <c r="C37" s="23" t="s">
        <v>27</v>
      </c>
      <c r="D37" s="23" t="s">
        <v>28</v>
      </c>
      <c r="E37" s="23" t="s">
        <v>29</v>
      </c>
      <c r="F37" s="23" t="s">
        <v>30</v>
      </c>
      <c r="G37" s="23" t="s">
        <v>31</v>
      </c>
      <c r="H37" s="23" t="s">
        <v>32</v>
      </c>
    </row>
    <row r="38" spans="1:8" x14ac:dyDescent="0.25">
      <c r="A38" s="15" t="s">
        <v>40</v>
      </c>
      <c r="B38" s="15" t="s">
        <v>41</v>
      </c>
      <c r="C38" s="16"/>
      <c r="D38" s="16"/>
      <c r="E38" s="16"/>
      <c r="F38" s="16"/>
      <c r="G38" s="16"/>
      <c r="H38" s="16"/>
    </row>
    <row r="39" spans="1:8" x14ac:dyDescent="0.25">
      <c r="A39" s="16" t="s">
        <v>42</v>
      </c>
      <c r="B39" s="16" t="s">
        <v>41</v>
      </c>
      <c r="C39" s="16">
        <v>150</v>
      </c>
      <c r="D39" s="16" t="s">
        <v>33</v>
      </c>
      <c r="E39" s="17">
        <v>29</v>
      </c>
      <c r="F39" s="16">
        <f>IF(ISBLANK(E39),"", PRODUCT(C39,E39))</f>
        <v>4350</v>
      </c>
      <c r="G39" s="18" t="s">
        <v>134</v>
      </c>
      <c r="H39" s="16"/>
    </row>
    <row r="40" spans="1:8" x14ac:dyDescent="0.25">
      <c r="A40" s="16" t="s">
        <v>43</v>
      </c>
      <c r="B40" s="16" t="s">
        <v>44</v>
      </c>
      <c r="C40" s="16"/>
      <c r="D40" s="16"/>
      <c r="E40" s="16"/>
      <c r="F40" s="16"/>
      <c r="G40" s="16"/>
      <c r="H40" s="29" t="s">
        <v>44</v>
      </c>
    </row>
    <row r="41" spans="1:8" x14ac:dyDescent="0.25">
      <c r="A41" s="16" t="s">
        <v>45</v>
      </c>
      <c r="B41" s="16" t="s">
        <v>46</v>
      </c>
      <c r="C41" s="16"/>
      <c r="D41" s="16"/>
      <c r="E41" s="16"/>
      <c r="F41" s="16"/>
      <c r="G41" s="16"/>
      <c r="H41" s="29" t="s">
        <v>135</v>
      </c>
    </row>
    <row r="42" spans="1:8" ht="60" x14ac:dyDescent="0.25">
      <c r="A42" s="16" t="s">
        <v>47</v>
      </c>
      <c r="B42" s="24" t="s">
        <v>48</v>
      </c>
      <c r="C42" s="16"/>
      <c r="D42" s="16"/>
      <c r="E42" s="16"/>
      <c r="F42" s="16"/>
      <c r="G42" s="16"/>
      <c r="H42" s="30" t="s">
        <v>48</v>
      </c>
    </row>
    <row r="43" spans="1:8" x14ac:dyDescent="0.25">
      <c r="A43" s="16" t="s">
        <v>49</v>
      </c>
      <c r="B43" s="16" t="s">
        <v>50</v>
      </c>
      <c r="C43" s="16"/>
      <c r="D43" s="16"/>
      <c r="E43" s="16"/>
      <c r="F43" s="16"/>
      <c r="G43" s="16"/>
      <c r="H43" s="32" t="s">
        <v>136</v>
      </c>
    </row>
    <row r="44" spans="1:8" x14ac:dyDescent="0.25">
      <c r="E44" s="15" t="s">
        <v>34</v>
      </c>
      <c r="F44" s="15">
        <f>IF((COUNT(C39:C43)&lt;&gt;COUNT(F39:F43)),"", ROUND(SUM(F39:F43),2))</f>
        <v>4350</v>
      </c>
      <c r="G44" s="14" t="str">
        <f>IF((COUNT(C39:C43)&lt;&gt;COUNT(F39:F43)),"Neužpildytos visų objektų kainos", "")</f>
        <v/>
      </c>
    </row>
    <row r="45" spans="1:8" x14ac:dyDescent="0.25">
      <c r="C45" s="15" t="s">
        <v>35</v>
      </c>
      <c r="D45" s="18">
        <v>5</v>
      </c>
      <c r="E45" s="15" t="s">
        <v>36</v>
      </c>
      <c r="F45" s="15">
        <f>IF(OR(F44="",D45=""),"", ROUND(PRODUCT(D45,F44)/100,2))</f>
        <v>217.5</v>
      </c>
      <c r="G45" s="14" t="str">
        <f>IF(D45="", "Nurodykite taikomą PVM dydį", "")</f>
        <v/>
      </c>
    </row>
    <row r="46" spans="1:8" x14ac:dyDescent="0.25">
      <c r="E46" s="15" t="s">
        <v>37</v>
      </c>
      <c r="F46" s="15">
        <f>IF(ISBLANK(F45), "", ROUND(SUM(F44:F45),2))</f>
        <v>4567.5</v>
      </c>
    </row>
    <row r="51" spans="1:8" x14ac:dyDescent="0.25">
      <c r="A51" s="13" t="s">
        <v>53</v>
      </c>
      <c r="B51" s="13" t="s">
        <v>54</v>
      </c>
    </row>
    <row r="53" spans="1:8" x14ac:dyDescent="0.25">
      <c r="A53" s="13" t="s">
        <v>24</v>
      </c>
    </row>
    <row r="54" spans="1:8" ht="45" x14ac:dyDescent="0.25">
      <c r="A54" s="23" t="s">
        <v>25</v>
      </c>
      <c r="B54" s="23" t="s">
        <v>26</v>
      </c>
      <c r="C54" s="23" t="s">
        <v>27</v>
      </c>
      <c r="D54" s="23" t="s">
        <v>28</v>
      </c>
      <c r="E54" s="23" t="s">
        <v>29</v>
      </c>
      <c r="F54" s="23" t="s">
        <v>30</v>
      </c>
      <c r="G54" s="23" t="s">
        <v>31</v>
      </c>
      <c r="H54" s="23" t="s">
        <v>32</v>
      </c>
    </row>
    <row r="55" spans="1:8" x14ac:dyDescent="0.25">
      <c r="A55" s="15" t="s">
        <v>55</v>
      </c>
      <c r="B55" s="15" t="s">
        <v>56</v>
      </c>
      <c r="C55" s="16"/>
      <c r="D55" s="16"/>
      <c r="E55" s="16"/>
      <c r="F55" s="16"/>
      <c r="G55" s="16"/>
      <c r="H55" s="16"/>
    </row>
    <row r="56" spans="1:8" x14ac:dyDescent="0.25">
      <c r="A56" s="16" t="s">
        <v>57</v>
      </c>
      <c r="B56" s="16" t="s">
        <v>56</v>
      </c>
      <c r="C56" s="16">
        <v>1000</v>
      </c>
      <c r="D56" s="16" t="s">
        <v>33</v>
      </c>
      <c r="E56" s="17">
        <v>5.5</v>
      </c>
      <c r="F56" s="16">
        <f>IF(ISBLANK(E56),"", PRODUCT(C56,E56))</f>
        <v>5500</v>
      </c>
      <c r="G56" s="31" t="s">
        <v>131</v>
      </c>
      <c r="H56" s="16"/>
    </row>
    <row r="57" spans="1:8" x14ac:dyDescent="0.25">
      <c r="A57" s="16" t="s">
        <v>58</v>
      </c>
      <c r="B57" s="16" t="s">
        <v>59</v>
      </c>
      <c r="C57" s="16"/>
      <c r="D57" s="16"/>
      <c r="E57" s="16"/>
      <c r="F57" s="16"/>
      <c r="G57" s="16"/>
      <c r="H57" s="29" t="s">
        <v>59</v>
      </c>
    </row>
    <row r="58" spans="1:8" x14ac:dyDescent="0.25">
      <c r="A58" s="16" t="s">
        <v>60</v>
      </c>
      <c r="B58" s="16" t="s">
        <v>61</v>
      </c>
      <c r="C58" s="16"/>
      <c r="D58" s="16"/>
      <c r="E58" s="16"/>
      <c r="F58" s="16"/>
      <c r="G58" s="16"/>
      <c r="H58" s="29" t="s">
        <v>61</v>
      </c>
    </row>
    <row r="59" spans="1:8" x14ac:dyDescent="0.25">
      <c r="A59" s="16" t="s">
        <v>62</v>
      </c>
      <c r="B59" s="16" t="s">
        <v>52</v>
      </c>
      <c r="C59" s="16"/>
      <c r="D59" s="16"/>
      <c r="E59" s="16"/>
      <c r="F59" s="16"/>
      <c r="G59" s="16"/>
      <c r="H59" s="29" t="s">
        <v>52</v>
      </c>
    </row>
    <row r="60" spans="1:8" x14ac:dyDescent="0.25">
      <c r="A60" s="16" t="s">
        <v>63</v>
      </c>
      <c r="B60" s="16" t="s">
        <v>123</v>
      </c>
      <c r="C60" s="16"/>
      <c r="D60" s="16"/>
      <c r="E60" s="16"/>
      <c r="F60" s="16"/>
      <c r="G60" s="16"/>
      <c r="H60" s="29" t="s">
        <v>132</v>
      </c>
    </row>
    <row r="61" spans="1:8" x14ac:dyDescent="0.25">
      <c r="A61" s="16" t="s">
        <v>64</v>
      </c>
      <c r="B61" s="16" t="s">
        <v>65</v>
      </c>
      <c r="C61" s="16"/>
      <c r="D61" s="16"/>
      <c r="E61" s="16"/>
      <c r="F61" s="16"/>
      <c r="G61" s="16"/>
      <c r="H61" s="29" t="s">
        <v>133</v>
      </c>
    </row>
    <row r="62" spans="1:8" x14ac:dyDescent="0.25">
      <c r="A62" s="16" t="s">
        <v>66</v>
      </c>
      <c r="B62" s="16" t="s">
        <v>51</v>
      </c>
      <c r="C62" s="16"/>
      <c r="D62" s="16"/>
      <c r="E62" s="16"/>
      <c r="F62" s="16"/>
      <c r="G62" s="16"/>
      <c r="H62" s="29" t="s">
        <v>51</v>
      </c>
    </row>
    <row r="63" spans="1:8" ht="75" x14ac:dyDescent="0.25">
      <c r="A63" s="16" t="s">
        <v>67</v>
      </c>
      <c r="B63" s="24" t="s">
        <v>68</v>
      </c>
      <c r="C63" s="16"/>
      <c r="D63" s="16"/>
      <c r="E63" s="16"/>
      <c r="F63" s="16"/>
      <c r="G63" s="16"/>
      <c r="H63" s="33" t="s">
        <v>137</v>
      </c>
    </row>
    <row r="64" spans="1:8" x14ac:dyDescent="0.25">
      <c r="E64" s="15" t="s">
        <v>34</v>
      </c>
      <c r="F64" s="15">
        <f>IF((COUNT(C56:C63)&lt;&gt;COUNT(F56:F63)),"", ROUND(SUM(F56:F63),2))</f>
        <v>5500</v>
      </c>
      <c r="G64" s="14" t="str">
        <f>IF((COUNT(C56:C63)&lt;&gt;COUNT(F56:F63)),"Neužpildytos visų objektų kainos", "")</f>
        <v/>
      </c>
    </row>
    <row r="65" spans="1:8" x14ac:dyDescent="0.25">
      <c r="C65" s="15" t="s">
        <v>35</v>
      </c>
      <c r="D65" s="18">
        <v>5</v>
      </c>
      <c r="E65" s="15" t="s">
        <v>36</v>
      </c>
      <c r="F65" s="15">
        <f>IF(OR(F64="",D65=""),"", ROUND(PRODUCT(D65,F64)/100,2))</f>
        <v>275</v>
      </c>
      <c r="G65" s="14" t="str">
        <f>IF(D65="", "Nurodykite taikomą PVM dydį", "")</f>
        <v/>
      </c>
    </row>
    <row r="66" spans="1:8" x14ac:dyDescent="0.25">
      <c r="E66" s="15" t="s">
        <v>37</v>
      </c>
      <c r="F66" s="15">
        <f>IF(ISBLANK(F65), "", ROUND(SUM(F64:F65),2))</f>
        <v>5775</v>
      </c>
    </row>
    <row r="70" spans="1:8" x14ac:dyDescent="0.25">
      <c r="A70" s="13" t="s">
        <v>69</v>
      </c>
      <c r="B70" s="13" t="s">
        <v>70</v>
      </c>
    </row>
    <row r="72" spans="1:8" x14ac:dyDescent="0.25">
      <c r="A72" s="13" t="s">
        <v>24</v>
      </c>
    </row>
    <row r="73" spans="1:8" ht="45" x14ac:dyDescent="0.25">
      <c r="A73" s="23" t="s">
        <v>25</v>
      </c>
      <c r="B73" s="23" t="s">
        <v>26</v>
      </c>
      <c r="C73" s="23" t="s">
        <v>27</v>
      </c>
      <c r="D73" s="23" t="s">
        <v>28</v>
      </c>
      <c r="E73" s="23" t="s">
        <v>29</v>
      </c>
      <c r="F73" s="23" t="s">
        <v>30</v>
      </c>
      <c r="G73" s="23" t="s">
        <v>31</v>
      </c>
      <c r="H73" s="23" t="s">
        <v>32</v>
      </c>
    </row>
    <row r="74" spans="1:8" x14ac:dyDescent="0.25">
      <c r="A74" s="15" t="s">
        <v>71</v>
      </c>
      <c r="B74" s="15" t="s">
        <v>72</v>
      </c>
      <c r="C74" s="16"/>
      <c r="D74" s="16"/>
      <c r="E74" s="16"/>
      <c r="F74" s="16"/>
      <c r="G74" s="16"/>
      <c r="H74" s="16"/>
    </row>
    <row r="75" spans="1:8" x14ac:dyDescent="0.25">
      <c r="A75" s="16" t="s">
        <v>73</v>
      </c>
      <c r="B75" s="16" t="s">
        <v>72</v>
      </c>
      <c r="C75" s="16">
        <v>400</v>
      </c>
      <c r="D75" s="16" t="s">
        <v>33</v>
      </c>
      <c r="E75" s="17">
        <v>5.5</v>
      </c>
      <c r="F75" s="16">
        <f>IF(ISBLANK(E75),"", PRODUCT(C75,E75))</f>
        <v>2200</v>
      </c>
      <c r="G75" s="18" t="s">
        <v>130</v>
      </c>
      <c r="H75" s="16"/>
    </row>
    <row r="76" spans="1:8" x14ac:dyDescent="0.25">
      <c r="A76" s="16" t="s">
        <v>74</v>
      </c>
      <c r="B76" s="16" t="s">
        <v>59</v>
      </c>
      <c r="C76" s="16"/>
      <c r="D76" s="16"/>
      <c r="E76" s="16"/>
      <c r="F76" s="16"/>
      <c r="G76" s="16"/>
      <c r="H76" s="29" t="s">
        <v>59</v>
      </c>
    </row>
    <row r="77" spans="1:8" x14ac:dyDescent="0.25">
      <c r="A77" s="16" t="s">
        <v>75</v>
      </c>
      <c r="B77" s="16" t="s">
        <v>61</v>
      </c>
      <c r="C77" s="16"/>
      <c r="D77" s="16"/>
      <c r="E77" s="16"/>
      <c r="F77" s="16"/>
      <c r="G77" s="16"/>
      <c r="H77" s="29" t="s">
        <v>61</v>
      </c>
    </row>
    <row r="78" spans="1:8" x14ac:dyDescent="0.25">
      <c r="A78" s="16" t="s">
        <v>76</v>
      </c>
      <c r="B78" s="16" t="s">
        <v>52</v>
      </c>
      <c r="C78" s="16"/>
      <c r="D78" s="16"/>
      <c r="E78" s="16"/>
      <c r="F78" s="16"/>
      <c r="G78" s="16"/>
      <c r="H78" s="29" t="s">
        <v>52</v>
      </c>
    </row>
    <row r="79" spans="1:8" x14ac:dyDescent="0.25">
      <c r="A79" s="16" t="s">
        <v>77</v>
      </c>
      <c r="B79" s="16" t="s">
        <v>78</v>
      </c>
      <c r="C79" s="16"/>
      <c r="D79" s="16"/>
      <c r="E79" s="16"/>
      <c r="F79" s="16"/>
      <c r="G79" s="16"/>
      <c r="H79" s="29" t="s">
        <v>129</v>
      </c>
    </row>
    <row r="80" spans="1:8" x14ac:dyDescent="0.25">
      <c r="A80" s="16" t="s">
        <v>79</v>
      </c>
      <c r="B80" s="16" t="s">
        <v>80</v>
      </c>
      <c r="C80" s="16"/>
      <c r="D80" s="16"/>
      <c r="E80" s="16"/>
      <c r="F80" s="16"/>
      <c r="G80" s="16"/>
      <c r="H80" s="29" t="s">
        <v>125</v>
      </c>
    </row>
    <row r="81" spans="1:8" x14ac:dyDescent="0.25">
      <c r="A81" s="16" t="s">
        <v>81</v>
      </c>
      <c r="B81" s="16" t="s">
        <v>51</v>
      </c>
      <c r="C81" s="16"/>
      <c r="D81" s="16"/>
      <c r="E81" s="16"/>
      <c r="F81" s="16"/>
      <c r="G81" s="16"/>
      <c r="H81" s="29" t="s">
        <v>51</v>
      </c>
    </row>
    <row r="82" spans="1:8" ht="75" x14ac:dyDescent="0.25">
      <c r="A82" s="16" t="s">
        <v>82</v>
      </c>
      <c r="B82" s="24" t="s">
        <v>68</v>
      </c>
      <c r="C82" s="16"/>
      <c r="D82" s="16"/>
      <c r="E82" s="16"/>
      <c r="F82" s="16"/>
      <c r="G82" s="16"/>
      <c r="H82" s="33" t="s">
        <v>138</v>
      </c>
    </row>
    <row r="83" spans="1:8" x14ac:dyDescent="0.25">
      <c r="E83" s="15" t="s">
        <v>34</v>
      </c>
      <c r="F83" s="15">
        <f>IF((COUNT(C75:C82)&lt;&gt;COUNT(F75:F82)),"", ROUND(SUM(F75:F82),2))</f>
        <v>2200</v>
      </c>
      <c r="G83" s="14" t="str">
        <f>IF((COUNT(C75:C82)&lt;&gt;COUNT(F75:F82)),"Neužpildytos visų objektų kainos", "")</f>
        <v/>
      </c>
    </row>
    <row r="84" spans="1:8" x14ac:dyDescent="0.25">
      <c r="C84" s="15" t="s">
        <v>35</v>
      </c>
      <c r="D84" s="18">
        <v>5</v>
      </c>
      <c r="E84" s="15" t="s">
        <v>36</v>
      </c>
      <c r="F84" s="15">
        <f>IF(OR(F83="",D84=""),"", ROUND(PRODUCT(D84,F83)/100,2))</f>
        <v>110</v>
      </c>
      <c r="G84" s="14" t="str">
        <f>IF(D84="", "Nurodykite taikomą PVM dydį", "")</f>
        <v/>
      </c>
    </row>
    <row r="85" spans="1:8" x14ac:dyDescent="0.25">
      <c r="E85" s="15" t="s">
        <v>37</v>
      </c>
      <c r="F85" s="15">
        <f>IF(ISBLANK(F84), "", ROUND(SUM(F83:F84),2))</f>
        <v>2310</v>
      </c>
    </row>
    <row r="88" spans="1:8" x14ac:dyDescent="0.25">
      <c r="A88" s="13" t="s">
        <v>85</v>
      </c>
      <c r="B88" s="13" t="s">
        <v>86</v>
      </c>
    </row>
    <row r="90" spans="1:8" x14ac:dyDescent="0.25">
      <c r="A90" s="13" t="s">
        <v>24</v>
      </c>
    </row>
    <row r="91" spans="1:8" ht="45" x14ac:dyDescent="0.25">
      <c r="A91" s="23" t="s">
        <v>25</v>
      </c>
      <c r="B91" s="23" t="s">
        <v>26</v>
      </c>
      <c r="C91" s="23" t="s">
        <v>27</v>
      </c>
      <c r="D91" s="23" t="s">
        <v>28</v>
      </c>
      <c r="E91" s="23" t="s">
        <v>29</v>
      </c>
      <c r="F91" s="23" t="s">
        <v>30</v>
      </c>
      <c r="G91" s="23" t="s">
        <v>31</v>
      </c>
      <c r="H91" s="23" t="s">
        <v>32</v>
      </c>
    </row>
    <row r="92" spans="1:8" x14ac:dyDescent="0.25">
      <c r="A92" s="15" t="s">
        <v>87</v>
      </c>
      <c r="B92" s="15" t="s">
        <v>88</v>
      </c>
      <c r="C92" s="16"/>
      <c r="D92" s="16"/>
      <c r="E92" s="16"/>
      <c r="F92" s="16"/>
      <c r="G92" s="16"/>
      <c r="H92" s="16"/>
    </row>
    <row r="93" spans="1:8" x14ac:dyDescent="0.25">
      <c r="A93" s="16" t="s">
        <v>89</v>
      </c>
      <c r="B93" s="16" t="s">
        <v>88</v>
      </c>
      <c r="C93" s="16">
        <v>70</v>
      </c>
      <c r="D93" s="16" t="s">
        <v>33</v>
      </c>
      <c r="E93" s="17">
        <v>15.8</v>
      </c>
      <c r="F93" s="16">
        <f>IF(ISBLANK(E93),"", PRODUCT(C93,E93))</f>
        <v>1106</v>
      </c>
      <c r="G93" s="18" t="s">
        <v>128</v>
      </c>
      <c r="H93" s="29" t="s">
        <v>88</v>
      </c>
    </row>
    <row r="94" spans="1:8" x14ac:dyDescent="0.25">
      <c r="A94" s="16" t="s">
        <v>90</v>
      </c>
      <c r="B94" s="16" t="s">
        <v>91</v>
      </c>
      <c r="C94" s="16"/>
      <c r="D94" s="16"/>
      <c r="E94" s="16"/>
      <c r="F94" s="16"/>
      <c r="G94" s="16"/>
      <c r="H94" s="29" t="s">
        <v>91</v>
      </c>
    </row>
    <row r="95" spans="1:8" x14ac:dyDescent="0.25">
      <c r="A95" s="16" t="s">
        <v>92</v>
      </c>
      <c r="B95" s="16" t="s">
        <v>93</v>
      </c>
      <c r="C95" s="16"/>
      <c r="D95" s="16"/>
      <c r="E95" s="16"/>
      <c r="F95" s="16"/>
      <c r="G95" s="16"/>
      <c r="H95" s="29" t="s">
        <v>126</v>
      </c>
    </row>
    <row r="96" spans="1:8" x14ac:dyDescent="0.25">
      <c r="A96" s="16" t="s">
        <v>94</v>
      </c>
      <c r="B96" s="16" t="s">
        <v>95</v>
      </c>
      <c r="C96" s="16"/>
      <c r="D96" s="16"/>
      <c r="E96" s="16"/>
      <c r="F96" s="16"/>
      <c r="G96" s="16"/>
      <c r="H96" s="29" t="s">
        <v>127</v>
      </c>
    </row>
    <row r="97" spans="1:8" x14ac:dyDescent="0.25">
      <c r="A97" s="16" t="s">
        <v>96</v>
      </c>
      <c r="B97" s="16" t="s">
        <v>83</v>
      </c>
      <c r="C97" s="16"/>
      <c r="D97" s="16"/>
      <c r="E97" s="16"/>
      <c r="F97" s="16"/>
      <c r="G97" s="16"/>
      <c r="H97" s="29" t="s">
        <v>125</v>
      </c>
    </row>
    <row r="98" spans="1:8" x14ac:dyDescent="0.25">
      <c r="A98" s="16" t="s">
        <v>97</v>
      </c>
      <c r="B98" s="16" t="s">
        <v>84</v>
      </c>
      <c r="C98" s="16"/>
      <c r="D98" s="16"/>
      <c r="E98" s="16"/>
      <c r="F98" s="16"/>
      <c r="G98" s="16"/>
      <c r="H98" s="29" t="s">
        <v>84</v>
      </c>
    </row>
    <row r="99" spans="1:8" x14ac:dyDescent="0.25">
      <c r="A99" s="16" t="s">
        <v>98</v>
      </c>
      <c r="B99" s="16" t="s">
        <v>99</v>
      </c>
      <c r="C99" s="16"/>
      <c r="D99" s="16"/>
      <c r="E99" s="16"/>
      <c r="F99" s="16"/>
      <c r="G99" s="16"/>
      <c r="H99" s="29" t="s">
        <v>99</v>
      </c>
    </row>
    <row r="100" spans="1:8" x14ac:dyDescent="0.25">
      <c r="A100" s="16" t="s">
        <v>100</v>
      </c>
      <c r="B100" s="16" t="s">
        <v>51</v>
      </c>
      <c r="C100" s="16"/>
      <c r="D100" s="16"/>
      <c r="E100" s="16"/>
      <c r="F100" s="16"/>
      <c r="G100" s="16"/>
      <c r="H100" s="29" t="s">
        <v>51</v>
      </c>
    </row>
    <row r="101" spans="1:8" x14ac:dyDescent="0.25">
      <c r="A101" s="16" t="s">
        <v>101</v>
      </c>
      <c r="B101" s="16" t="s">
        <v>102</v>
      </c>
      <c r="C101" s="16"/>
      <c r="D101" s="16"/>
      <c r="E101" s="16"/>
      <c r="F101" s="16"/>
      <c r="G101" s="16"/>
      <c r="H101" s="32" t="s">
        <v>139</v>
      </c>
    </row>
    <row r="102" spans="1:8" x14ac:dyDescent="0.25">
      <c r="E102" s="15" t="s">
        <v>34</v>
      </c>
      <c r="F102" s="15">
        <f>IF((COUNT(C93:C101)&lt;&gt;COUNT(F93:F101)),"", ROUND(SUM(F93:F101),2))</f>
        <v>1106</v>
      </c>
      <c r="G102" s="14" t="str">
        <f>IF((COUNT(C93:C101)&lt;&gt;COUNT(F93:F101)),"Neužpildytos visų objektų kainos", "")</f>
        <v/>
      </c>
    </row>
    <row r="103" spans="1:8" x14ac:dyDescent="0.25">
      <c r="C103" s="15" t="s">
        <v>35</v>
      </c>
      <c r="D103" s="18">
        <v>5</v>
      </c>
      <c r="E103" s="15" t="s">
        <v>36</v>
      </c>
      <c r="F103" s="15">
        <f>F102*1.05-F102</f>
        <v>55.299999999999955</v>
      </c>
      <c r="G103" s="14" t="str">
        <f>IF(D103="", "Nurodykite taikomą PVM dydį", "")</f>
        <v/>
      </c>
    </row>
    <row r="104" spans="1:8" x14ac:dyDescent="0.25">
      <c r="E104" s="15" t="s">
        <v>37</v>
      </c>
      <c r="F104" s="15">
        <f>IF(ISBLANK(F103), "", ROUND(SUM(F102:F103),2))</f>
        <v>1161.3</v>
      </c>
    </row>
  </sheetData>
  <mergeCells count="27">
    <mergeCell ref="A12:B12"/>
    <mergeCell ref="C12:F12"/>
    <mergeCell ref="A13:B13"/>
    <mergeCell ref="C13:F13"/>
    <mergeCell ref="A14:B14"/>
    <mergeCell ref="C14:F14"/>
    <mergeCell ref="A15:B15"/>
    <mergeCell ref="C15:F15"/>
    <mergeCell ref="A16:B16"/>
    <mergeCell ref="C16:F16"/>
    <mergeCell ref="A17:B17"/>
    <mergeCell ref="C17:F17"/>
    <mergeCell ref="A18:B18"/>
    <mergeCell ref="C18:F18"/>
    <mergeCell ref="A19:B19"/>
    <mergeCell ref="C19:F19"/>
    <mergeCell ref="A20:B20"/>
    <mergeCell ref="C20:F20"/>
    <mergeCell ref="A27:F27"/>
    <mergeCell ref="A28:F28"/>
    <mergeCell ref="A29:F29"/>
    <mergeCell ref="A21:B21"/>
    <mergeCell ref="C21:F21"/>
    <mergeCell ref="A23:F23"/>
    <mergeCell ref="A24:F24"/>
    <mergeCell ref="A25:F25"/>
    <mergeCell ref="A26:F26"/>
  </mergeCells>
  <pageMargins left="0.7" right="0.7" top="0.75" bottom="0.75" header="0.3" footer="0.3"/>
  <pageSetup paperSize="9"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3"/>
  <sheetViews>
    <sheetView topLeftCell="A17" workbookViewId="0">
      <selection activeCell="A28" sqref="A28"/>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72" t="s">
        <v>103</v>
      </c>
      <c r="B2" s="35"/>
      <c r="C2" s="35"/>
      <c r="D2" s="35"/>
      <c r="E2" s="35"/>
      <c r="F2" s="35"/>
      <c r="G2" s="35"/>
      <c r="H2" s="35"/>
      <c r="I2" s="35"/>
      <c r="J2" s="35"/>
      <c r="K2" s="35"/>
    </row>
    <row r="3" spans="1:11" x14ac:dyDescent="0.25">
      <c r="A3" s="35"/>
      <c r="B3" s="35"/>
      <c r="C3" s="35"/>
      <c r="D3" s="35"/>
      <c r="E3" s="35"/>
      <c r="F3" s="35"/>
      <c r="G3" s="35"/>
      <c r="H3" s="35"/>
      <c r="I3" s="35"/>
      <c r="J3" s="35"/>
      <c r="K3" s="35"/>
    </row>
    <row r="4" spans="1:11" ht="15.95" customHeight="1" thickBot="1" x14ac:dyDescent="0.3">
      <c r="A4" s="7"/>
      <c r="B4" s="7"/>
      <c r="C4" s="7"/>
      <c r="D4" s="7"/>
      <c r="E4" s="7"/>
      <c r="F4" s="7"/>
      <c r="G4" s="7"/>
      <c r="H4" s="7"/>
      <c r="I4" s="7"/>
      <c r="J4" s="7"/>
    </row>
    <row r="5" spans="1:11" ht="48" customHeight="1" x14ac:dyDescent="0.25">
      <c r="A5" s="65" t="s">
        <v>104</v>
      </c>
      <c r="B5" s="61"/>
      <c r="C5" s="66" t="s">
        <v>105</v>
      </c>
      <c r="D5" s="60"/>
      <c r="E5" s="61"/>
      <c r="F5" s="66" t="s">
        <v>106</v>
      </c>
      <c r="G5" s="60"/>
      <c r="H5" s="61"/>
      <c r="I5" s="66" t="s">
        <v>107</v>
      </c>
      <c r="J5" s="61"/>
      <c r="K5" s="9" t="s">
        <v>108</v>
      </c>
    </row>
    <row r="6" spans="1:11" ht="48.95" customHeight="1" x14ac:dyDescent="0.25">
      <c r="A6" s="68"/>
      <c r="B6" s="43"/>
      <c r="C6" s="69"/>
      <c r="D6" s="52"/>
      <c r="E6" s="43"/>
      <c r="F6" s="69"/>
      <c r="G6" s="52"/>
      <c r="H6" s="43"/>
      <c r="I6" s="69"/>
      <c r="J6" s="43"/>
      <c r="K6" s="19"/>
    </row>
    <row r="7" spans="1:11" ht="48.95" customHeight="1" x14ac:dyDescent="0.25">
      <c r="A7" s="68"/>
      <c r="B7" s="43"/>
      <c r="C7" s="69"/>
      <c r="D7" s="52"/>
      <c r="E7" s="43"/>
      <c r="F7" s="69"/>
      <c r="G7" s="52"/>
      <c r="H7" s="43"/>
      <c r="I7" s="69"/>
      <c r="J7" s="43"/>
      <c r="K7" s="19"/>
    </row>
    <row r="8" spans="1:11" ht="48.95" customHeight="1" x14ac:dyDescent="0.25">
      <c r="A8" s="68"/>
      <c r="B8" s="43"/>
      <c r="C8" s="69"/>
      <c r="D8" s="52"/>
      <c r="E8" s="43"/>
      <c r="F8" s="69"/>
      <c r="G8" s="52"/>
      <c r="H8" s="43"/>
      <c r="I8" s="69"/>
      <c r="J8" s="43"/>
      <c r="K8" s="19"/>
    </row>
    <row r="9" spans="1:11" ht="18.95" customHeight="1" x14ac:dyDescent="0.25">
      <c r="A9" s="10"/>
      <c r="B9" s="10"/>
      <c r="C9" s="10"/>
      <c r="D9" s="10"/>
      <c r="E9" s="10"/>
      <c r="F9" s="10"/>
      <c r="G9" s="10"/>
      <c r="H9" s="10"/>
      <c r="I9" s="10"/>
      <c r="J9" s="10"/>
      <c r="K9" s="11"/>
    </row>
    <row r="10" spans="1:11" ht="48.95" customHeight="1" x14ac:dyDescent="0.25">
      <c r="A10" s="71" t="s">
        <v>109</v>
      </c>
      <c r="B10" s="35"/>
      <c r="C10" s="35"/>
      <c r="D10" s="35"/>
      <c r="E10" s="35"/>
      <c r="F10" s="35"/>
      <c r="G10" s="35"/>
      <c r="H10" s="35"/>
      <c r="I10" s="35"/>
      <c r="J10" s="35"/>
      <c r="K10" s="35"/>
    </row>
    <row r="11" spans="1:11" ht="15.95" customHeight="1" thickBot="1" x14ac:dyDescent="0.3">
      <c r="A11" s="10"/>
      <c r="B11" s="10"/>
      <c r="C11" s="10"/>
      <c r="D11" s="10"/>
      <c r="E11" s="10"/>
      <c r="F11" s="10"/>
      <c r="G11" s="10"/>
      <c r="H11" s="10"/>
      <c r="I11" s="10"/>
      <c r="J11" s="10"/>
      <c r="K11" s="11"/>
    </row>
    <row r="12" spans="1:11" ht="48.95" customHeight="1" x14ac:dyDescent="0.25">
      <c r="A12" s="65" t="s">
        <v>26</v>
      </c>
      <c r="B12" s="61"/>
      <c r="C12" s="66" t="s">
        <v>105</v>
      </c>
      <c r="D12" s="60"/>
      <c r="E12" s="61"/>
      <c r="F12" s="66" t="s">
        <v>110</v>
      </c>
      <c r="G12" s="60"/>
      <c r="H12" s="61"/>
      <c r="I12" s="67" t="s">
        <v>107</v>
      </c>
      <c r="J12" s="63"/>
      <c r="K12" s="11"/>
    </row>
    <row r="13" spans="1:11" ht="48.95" customHeight="1" x14ac:dyDescent="0.25">
      <c r="A13" s="68"/>
      <c r="B13" s="43"/>
      <c r="C13" s="69"/>
      <c r="D13" s="52"/>
      <c r="E13" s="43"/>
      <c r="F13" s="69"/>
      <c r="G13" s="52"/>
      <c r="H13" s="43"/>
      <c r="I13" s="70"/>
      <c r="J13" s="54"/>
      <c r="K13" s="11"/>
    </row>
    <row r="14" spans="1:11" ht="48.95" customHeight="1" x14ac:dyDescent="0.25">
      <c r="A14" s="68"/>
      <c r="B14" s="43"/>
      <c r="C14" s="69"/>
      <c r="D14" s="52"/>
      <c r="E14" s="43"/>
      <c r="F14" s="69"/>
      <c r="G14" s="52"/>
      <c r="H14" s="43"/>
      <c r="I14" s="70"/>
      <c r="J14" s="54"/>
      <c r="K14" s="11"/>
    </row>
    <row r="15" spans="1:11" ht="48.95" customHeight="1" x14ac:dyDescent="0.25">
      <c r="A15" s="68"/>
      <c r="B15" s="43"/>
      <c r="C15" s="69"/>
      <c r="D15" s="52"/>
      <c r="E15" s="43"/>
      <c r="F15" s="69"/>
      <c r="G15" s="52"/>
      <c r="H15" s="43"/>
      <c r="I15" s="70"/>
      <c r="J15" s="54"/>
      <c r="K15" s="11"/>
    </row>
    <row r="17" spans="1:10" ht="33" customHeight="1" x14ac:dyDescent="0.25">
      <c r="A17" s="55"/>
      <c r="B17" s="35"/>
      <c r="C17" s="35"/>
      <c r="D17" s="35"/>
      <c r="E17" s="35"/>
      <c r="F17" s="35"/>
      <c r="G17" s="35"/>
      <c r="H17" s="35"/>
      <c r="I17" s="35"/>
      <c r="J17" s="35"/>
    </row>
    <row r="19" spans="1:10" ht="15.95" customHeight="1" x14ac:dyDescent="0.25">
      <c r="A19" s="58" t="s">
        <v>111</v>
      </c>
      <c r="B19" s="35"/>
      <c r="C19" s="35"/>
      <c r="D19" s="35"/>
      <c r="E19" s="35"/>
      <c r="F19" s="35"/>
      <c r="G19" s="35"/>
      <c r="H19" s="35"/>
      <c r="I19" s="35"/>
      <c r="J19" s="35"/>
    </row>
    <row r="20" spans="1:10" ht="15.95" customHeight="1" thickBot="1" x14ac:dyDescent="0.3"/>
    <row r="21" spans="1:10" ht="15.95" customHeight="1" x14ac:dyDescent="0.25">
      <c r="A21" s="8" t="s">
        <v>25</v>
      </c>
      <c r="B21" s="59" t="s">
        <v>112</v>
      </c>
      <c r="C21" s="60"/>
      <c r="D21" s="60"/>
      <c r="E21" s="60"/>
      <c r="F21" s="60"/>
      <c r="G21" s="61"/>
      <c r="H21" s="62" t="s">
        <v>113</v>
      </c>
      <c r="I21" s="60"/>
      <c r="J21" s="63"/>
    </row>
    <row r="22" spans="1:10" ht="48" customHeight="1" x14ac:dyDescent="0.25">
      <c r="A22" s="20" t="s">
        <v>114</v>
      </c>
      <c r="B22" s="64" t="s">
        <v>115</v>
      </c>
      <c r="C22" s="52"/>
      <c r="D22" s="52"/>
      <c r="E22" s="52"/>
      <c r="F22" s="52"/>
      <c r="G22" s="43"/>
      <c r="H22" s="53" t="s">
        <v>154</v>
      </c>
      <c r="I22" s="52"/>
      <c r="J22" s="54"/>
    </row>
    <row r="23" spans="1:10" ht="48" customHeight="1" x14ac:dyDescent="0.25">
      <c r="A23" s="20" t="s">
        <v>116</v>
      </c>
      <c r="B23" s="64" t="s">
        <v>117</v>
      </c>
      <c r="C23" s="52"/>
      <c r="D23" s="52"/>
      <c r="E23" s="52"/>
      <c r="F23" s="52"/>
      <c r="G23" s="43"/>
      <c r="H23" s="53" t="s">
        <v>154</v>
      </c>
      <c r="I23" s="52"/>
      <c r="J23" s="54"/>
    </row>
    <row r="24" spans="1:10" ht="48" customHeight="1" x14ac:dyDescent="0.25">
      <c r="A24" s="21">
        <v>3</v>
      </c>
      <c r="B24" s="51" t="str">
        <f>'[1]Subtiekėjai ir priedai'!B25</f>
        <v>Įgaliojimas pasirašyti pasiūlymą</v>
      </c>
      <c r="C24" s="52"/>
      <c r="D24" s="52"/>
      <c r="E24" s="52"/>
      <c r="F24" s="52"/>
      <c r="G24" s="43"/>
      <c r="H24" s="53" t="s">
        <v>155</v>
      </c>
      <c r="I24" s="52"/>
      <c r="J24" s="54"/>
    </row>
    <row r="25" spans="1:10" ht="48" customHeight="1" x14ac:dyDescent="0.25">
      <c r="A25" s="21">
        <v>4</v>
      </c>
      <c r="B25" s="51" t="str">
        <f>'[1]Subtiekėjai ir priedai'!B26</f>
        <v>Tiekėjo deklaracija</v>
      </c>
      <c r="C25" s="52"/>
      <c r="D25" s="52"/>
      <c r="E25" s="52"/>
      <c r="F25" s="52"/>
      <c r="G25" s="43"/>
      <c r="H25" s="53" t="s">
        <v>156</v>
      </c>
      <c r="I25" s="52"/>
      <c r="J25" s="54"/>
    </row>
    <row r="26" spans="1:10" ht="48" customHeight="1" x14ac:dyDescent="0.25">
      <c r="A26" s="21">
        <v>5</v>
      </c>
      <c r="B26" s="51" t="str">
        <f>'[1]Subtiekėjai ir priedai'!B27</f>
        <v>EBVPD</v>
      </c>
      <c r="C26" s="52"/>
      <c r="D26" s="52"/>
      <c r="E26" s="52"/>
      <c r="F26" s="52"/>
      <c r="G26" s="43"/>
      <c r="H26" s="53" t="s">
        <v>156</v>
      </c>
      <c r="I26" s="52"/>
      <c r="J26" s="54"/>
    </row>
    <row r="27" spans="1:10" ht="48" customHeight="1" x14ac:dyDescent="0.25">
      <c r="A27" s="21">
        <v>6</v>
      </c>
      <c r="B27" s="57" t="s">
        <v>157</v>
      </c>
      <c r="C27" s="52"/>
      <c r="D27" s="52"/>
      <c r="E27" s="52"/>
      <c r="F27" s="52"/>
      <c r="G27" s="43"/>
      <c r="H27" s="53" t="s">
        <v>156</v>
      </c>
      <c r="I27" s="52"/>
      <c r="J27" s="54"/>
    </row>
    <row r="28" spans="1:10" ht="48" customHeight="1" x14ac:dyDescent="0.25">
      <c r="A28" s="21">
        <v>7</v>
      </c>
      <c r="B28" s="57" t="s">
        <v>158</v>
      </c>
      <c r="C28" s="52"/>
      <c r="D28" s="52"/>
      <c r="E28" s="52"/>
      <c r="F28" s="52"/>
      <c r="G28" s="43"/>
      <c r="H28" s="53" t="s">
        <v>156</v>
      </c>
      <c r="I28" s="52"/>
      <c r="J28" s="54"/>
    </row>
    <row r="29" spans="1:10" ht="48" customHeight="1" x14ac:dyDescent="0.25">
      <c r="A29" s="21"/>
      <c r="B29" s="51"/>
      <c r="C29" s="52"/>
      <c r="D29" s="52"/>
      <c r="E29" s="52"/>
      <c r="F29" s="52"/>
      <c r="G29" s="43"/>
      <c r="H29" s="56"/>
      <c r="I29" s="52"/>
      <c r="J29" s="54"/>
    </row>
    <row r="31" spans="1:10" ht="102" customHeight="1" x14ac:dyDescent="0.25">
      <c r="A31" s="55" t="s">
        <v>118</v>
      </c>
      <c r="B31" s="35"/>
      <c r="C31" s="35"/>
      <c r="D31" s="35"/>
      <c r="E31" s="35"/>
      <c r="F31" s="35"/>
      <c r="G31" s="35"/>
      <c r="H31" s="35"/>
      <c r="I31" s="35"/>
      <c r="J31" s="35"/>
    </row>
    <row r="34" spans="1:10" x14ac:dyDescent="0.25">
      <c r="A34" s="49" t="s">
        <v>119</v>
      </c>
      <c r="B34" s="35"/>
      <c r="C34" s="35"/>
      <c r="D34" s="35"/>
      <c r="E34" s="50" t="s">
        <v>153</v>
      </c>
      <c r="F34" s="35"/>
      <c r="G34" s="35"/>
      <c r="H34" s="35"/>
      <c r="I34" s="35"/>
      <c r="J34" s="35"/>
    </row>
    <row r="36" spans="1:10" x14ac:dyDescent="0.25">
      <c r="A36" s="49" t="s">
        <v>120</v>
      </c>
      <c r="B36" s="35"/>
      <c r="C36" s="35"/>
      <c r="D36" s="35"/>
      <c r="E36" s="50" t="s">
        <v>152</v>
      </c>
      <c r="F36" s="35"/>
      <c r="G36" s="35"/>
      <c r="H36" s="35"/>
      <c r="I36" s="35"/>
      <c r="J36" s="35"/>
    </row>
    <row r="83" spans="1:1" ht="15.75" x14ac:dyDescent="0.25">
      <c r="A83" t="s">
        <v>121</v>
      </c>
    </row>
  </sheetData>
  <sheetProtection algorithmName="SHA-512" hashValue="XOTgZPU84HghWbMEGxDEF2zQyEzRIAj/EIuDcbiBiKW7ZB0/K5G0dGheel2PRm4L2DqynHL3Hk/Rhyy69cU4VA==" saltValue="nN5DCp2+lNeyA6td1dDElA==" spinCount="100000" sheet="1"/>
  <mergeCells count="59">
    <mergeCell ref="A2:K3"/>
    <mergeCell ref="A5:B5"/>
    <mergeCell ref="C5:E5"/>
    <mergeCell ref="F5:H5"/>
    <mergeCell ref="I5:J5"/>
    <mergeCell ref="A6:B6"/>
    <mergeCell ref="C6:E6"/>
    <mergeCell ref="F6:H6"/>
    <mergeCell ref="I6:J6"/>
    <mergeCell ref="A7:B7"/>
    <mergeCell ref="C7:E7"/>
    <mergeCell ref="F7:H7"/>
    <mergeCell ref="I7:J7"/>
    <mergeCell ref="C14:E14"/>
    <mergeCell ref="F14:H14"/>
    <mergeCell ref="I14:J14"/>
    <mergeCell ref="A8:B8"/>
    <mergeCell ref="C8:E8"/>
    <mergeCell ref="F8:H8"/>
    <mergeCell ref="I8:J8"/>
    <mergeCell ref="A10:K10"/>
    <mergeCell ref="H28:J28"/>
    <mergeCell ref="B23:G23"/>
    <mergeCell ref="H23:J23"/>
    <mergeCell ref="A12:B12"/>
    <mergeCell ref="C12:E12"/>
    <mergeCell ref="F12:H12"/>
    <mergeCell ref="I12:J12"/>
    <mergeCell ref="A15:B15"/>
    <mergeCell ref="C15:E15"/>
    <mergeCell ref="F15:H15"/>
    <mergeCell ref="I15:J15"/>
    <mergeCell ref="A13:B13"/>
    <mergeCell ref="C13:E13"/>
    <mergeCell ref="F13:H13"/>
    <mergeCell ref="I13:J13"/>
    <mergeCell ref="A14:B14"/>
    <mergeCell ref="A17:J17"/>
    <mergeCell ref="A19:J19"/>
    <mergeCell ref="B21:G21"/>
    <mergeCell ref="H21:J21"/>
    <mergeCell ref="B22:G22"/>
    <mergeCell ref="H22:J22"/>
    <mergeCell ref="A34:D34"/>
    <mergeCell ref="E34:J34"/>
    <mergeCell ref="A36:D36"/>
    <mergeCell ref="E36:J36"/>
    <mergeCell ref="B24:G24"/>
    <mergeCell ref="H24:J24"/>
    <mergeCell ref="B25:G25"/>
    <mergeCell ref="H25:J25"/>
    <mergeCell ref="A31:J31"/>
    <mergeCell ref="B29:G29"/>
    <mergeCell ref="H29:J29"/>
    <mergeCell ref="B26:G26"/>
    <mergeCell ref="H26:J26"/>
    <mergeCell ref="B27:G27"/>
    <mergeCell ref="H27:J27"/>
    <mergeCell ref="B28:G2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Rasa Bužinskienė</cp:lastModifiedBy>
  <dcterms:created xsi:type="dcterms:W3CDTF">2023-04-04T12:16:45Z</dcterms:created>
  <dcterms:modified xsi:type="dcterms:W3CDTF">2024-01-10T13:16:37Z</dcterms:modified>
</cp:coreProperties>
</file>