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rasbuz\Documents\MEDIKAMENTAI PER CVPIS rugsėjis\"/>
    </mc:Choice>
  </mc:AlternateContent>
  <xr:revisionPtr revIDLastSave="0" documentId="8_{B389351B-34F6-4612-953A-B05236838CB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74" i="1" l="1"/>
  <c r="F1073" i="1"/>
  <c r="F1074" i="1" s="1"/>
  <c r="F1075" i="1" s="1"/>
  <c r="F1072" i="1"/>
  <c r="G1073" i="1" s="1"/>
  <c r="G1062" i="1"/>
  <c r="F1060" i="1"/>
  <c r="F1061" i="1" s="1"/>
  <c r="F1062" i="1" s="1"/>
  <c r="F1063" i="1" s="1"/>
  <c r="G1050" i="1"/>
  <c r="F1049" i="1"/>
  <c r="F1050" i="1" s="1"/>
  <c r="F1051" i="1" s="1"/>
  <c r="F1048" i="1"/>
  <c r="G1049" i="1" s="1"/>
  <c r="G1038" i="1"/>
  <c r="G1037" i="1"/>
  <c r="F1036" i="1"/>
  <c r="F1037" i="1" s="1"/>
  <c r="F1038" i="1" s="1"/>
  <c r="F1039" i="1" s="1"/>
  <c r="G1026" i="1"/>
  <c r="F1025" i="1"/>
  <c r="F1026" i="1" s="1"/>
  <c r="F1027" i="1" s="1"/>
  <c r="F1024" i="1"/>
  <c r="G1025" i="1" s="1"/>
  <c r="G1014" i="1"/>
  <c r="G1013" i="1"/>
  <c r="F1012" i="1"/>
  <c r="F1013" i="1" s="1"/>
  <c r="F1014" i="1" s="1"/>
  <c r="F1015" i="1" s="1"/>
  <c r="G1002" i="1"/>
  <c r="F1001" i="1"/>
  <c r="F1002" i="1" s="1"/>
  <c r="F1003" i="1" s="1"/>
  <c r="F1000" i="1"/>
  <c r="G1001" i="1" s="1"/>
  <c r="G990" i="1"/>
  <c r="G989" i="1"/>
  <c r="F988" i="1"/>
  <c r="F989" i="1" s="1"/>
  <c r="F990" i="1" s="1"/>
  <c r="F991" i="1" s="1"/>
  <c r="G978" i="1"/>
  <c r="F977" i="1"/>
  <c r="F978" i="1" s="1"/>
  <c r="F979" i="1" s="1"/>
  <c r="F976" i="1"/>
  <c r="G977" i="1" s="1"/>
  <c r="G966" i="1"/>
  <c r="F964" i="1"/>
  <c r="F965" i="1" s="1"/>
  <c r="F966" i="1" s="1"/>
  <c r="F967" i="1" s="1"/>
  <c r="G954" i="1"/>
  <c r="F952" i="1"/>
  <c r="G953" i="1" s="1"/>
  <c r="G942" i="1"/>
  <c r="F940" i="1"/>
  <c r="F941" i="1" s="1"/>
  <c r="F942" i="1" s="1"/>
  <c r="F943" i="1" s="1"/>
  <c r="G930" i="1"/>
  <c r="F929" i="1"/>
  <c r="F930" i="1" s="1"/>
  <c r="F931" i="1" s="1"/>
  <c r="F928" i="1"/>
  <c r="G929" i="1" s="1"/>
  <c r="G918" i="1"/>
  <c r="G917" i="1"/>
  <c r="F916" i="1"/>
  <c r="F917" i="1" s="1"/>
  <c r="F918" i="1" s="1"/>
  <c r="F919" i="1" s="1"/>
  <c r="G906" i="1"/>
  <c r="F905" i="1"/>
  <c r="F906" i="1" s="1"/>
  <c r="F907" i="1" s="1"/>
  <c r="F904" i="1"/>
  <c r="G905" i="1" s="1"/>
  <c r="G894" i="1"/>
  <c r="G893" i="1"/>
  <c r="F892" i="1"/>
  <c r="F893" i="1" s="1"/>
  <c r="F894" i="1" s="1"/>
  <c r="F895" i="1" s="1"/>
  <c r="G882" i="1"/>
  <c r="F881" i="1"/>
  <c r="F882" i="1" s="1"/>
  <c r="F883" i="1" s="1"/>
  <c r="F880" i="1"/>
  <c r="G881" i="1" s="1"/>
  <c r="G870" i="1"/>
  <c r="F868" i="1"/>
  <c r="F869" i="1" s="1"/>
  <c r="F870" i="1" s="1"/>
  <c r="F871" i="1" s="1"/>
  <c r="G858" i="1"/>
  <c r="F857" i="1"/>
  <c r="F858" i="1" s="1"/>
  <c r="F859" i="1" s="1"/>
  <c r="F856" i="1"/>
  <c r="G857" i="1" s="1"/>
  <c r="G846" i="1"/>
  <c r="G845" i="1"/>
  <c r="F844" i="1"/>
  <c r="F845" i="1" s="1"/>
  <c r="F846" i="1" s="1"/>
  <c r="F847" i="1" s="1"/>
  <c r="G834" i="1"/>
  <c r="F833" i="1"/>
  <c r="F834" i="1" s="1"/>
  <c r="F835" i="1" s="1"/>
  <c r="F832" i="1"/>
  <c r="G833" i="1" s="1"/>
  <c r="G822" i="1"/>
  <c r="F820" i="1"/>
  <c r="F821" i="1" s="1"/>
  <c r="F822" i="1" s="1"/>
  <c r="F823" i="1" s="1"/>
  <c r="G810" i="1"/>
  <c r="F808" i="1"/>
  <c r="G809" i="1" s="1"/>
  <c r="G798" i="1"/>
  <c r="G797" i="1"/>
  <c r="F796" i="1"/>
  <c r="F797" i="1" s="1"/>
  <c r="F798" i="1" s="1"/>
  <c r="F799" i="1" s="1"/>
  <c r="G786" i="1"/>
  <c r="F785" i="1"/>
  <c r="F786" i="1" s="1"/>
  <c r="F787" i="1" s="1"/>
  <c r="F784" i="1"/>
  <c r="G785" i="1" s="1"/>
  <c r="G774" i="1"/>
  <c r="G773" i="1"/>
  <c r="F772" i="1"/>
  <c r="F773" i="1" s="1"/>
  <c r="F774" i="1" s="1"/>
  <c r="F775" i="1" s="1"/>
  <c r="F763" i="1"/>
  <c r="G762" i="1"/>
  <c r="F761" i="1"/>
  <c r="F762" i="1" s="1"/>
  <c r="F760" i="1"/>
  <c r="G761" i="1" s="1"/>
  <c r="G750" i="1"/>
  <c r="G749" i="1"/>
  <c r="F748" i="1"/>
  <c r="F749" i="1" s="1"/>
  <c r="F750" i="1" s="1"/>
  <c r="F751" i="1" s="1"/>
  <c r="G738" i="1"/>
  <c r="F736" i="1"/>
  <c r="G737" i="1" s="1"/>
  <c r="G726" i="1"/>
  <c r="G725" i="1"/>
  <c r="F724" i="1"/>
  <c r="F725" i="1" s="1"/>
  <c r="F726" i="1" s="1"/>
  <c r="F727" i="1" s="1"/>
  <c r="F715" i="1"/>
  <c r="G714" i="1"/>
  <c r="G713" i="1"/>
  <c r="F713" i="1"/>
  <c r="F714" i="1" s="1"/>
  <c r="F711" i="1"/>
  <c r="G701" i="1"/>
  <c r="G700" i="1"/>
  <c r="F698" i="1"/>
  <c r="F700" i="1" s="1"/>
  <c r="F701" i="1" s="1"/>
  <c r="F702" i="1" s="1"/>
  <c r="G688" i="1"/>
  <c r="F685" i="1"/>
  <c r="G687" i="1" s="1"/>
  <c r="G675" i="1"/>
  <c r="G674" i="1"/>
  <c r="F673" i="1"/>
  <c r="F674" i="1" s="1"/>
  <c r="F675" i="1" s="1"/>
  <c r="F676" i="1" s="1"/>
  <c r="G663" i="1"/>
  <c r="F661" i="1"/>
  <c r="G662" i="1" s="1"/>
  <c r="G651" i="1"/>
  <c r="F649" i="1"/>
  <c r="F650" i="1" s="1"/>
  <c r="F651" i="1" s="1"/>
  <c r="F652" i="1" s="1"/>
  <c r="G639" i="1"/>
  <c r="F637" i="1"/>
  <c r="G638" i="1" s="1"/>
  <c r="G627" i="1"/>
  <c r="G626" i="1"/>
  <c r="F625" i="1"/>
  <c r="F626" i="1" s="1"/>
  <c r="F627" i="1" s="1"/>
  <c r="F628" i="1" s="1"/>
  <c r="G615" i="1"/>
  <c r="F613" i="1"/>
  <c r="G614" i="1" s="1"/>
  <c r="G603" i="1"/>
  <c r="F601" i="1"/>
  <c r="F602" i="1" s="1"/>
  <c r="F603" i="1" s="1"/>
  <c r="F604" i="1" s="1"/>
  <c r="G591" i="1"/>
  <c r="F589" i="1"/>
  <c r="G590" i="1" s="1"/>
  <c r="G579" i="1"/>
  <c r="G578" i="1"/>
  <c r="F577" i="1"/>
  <c r="F578" i="1" s="1"/>
  <c r="F579" i="1" s="1"/>
  <c r="F580" i="1" s="1"/>
  <c r="G567" i="1"/>
  <c r="F565" i="1"/>
  <c r="G566" i="1" s="1"/>
  <c r="G555" i="1"/>
  <c r="G554" i="1"/>
  <c r="F553" i="1"/>
  <c r="F554" i="1" s="1"/>
  <c r="F555" i="1" s="1"/>
  <c r="F556" i="1" s="1"/>
  <c r="G543" i="1"/>
  <c r="F541" i="1"/>
  <c r="G542" i="1" s="1"/>
  <c r="G531" i="1"/>
  <c r="F529" i="1"/>
  <c r="F530" i="1" s="1"/>
  <c r="F531" i="1" s="1"/>
  <c r="F532" i="1" s="1"/>
  <c r="G519" i="1"/>
  <c r="F517" i="1"/>
  <c r="G518" i="1" s="1"/>
  <c r="G507" i="1"/>
  <c r="G506" i="1"/>
  <c r="F505" i="1"/>
  <c r="F506" i="1" s="1"/>
  <c r="F507" i="1" s="1"/>
  <c r="F508" i="1" s="1"/>
  <c r="G495" i="1"/>
  <c r="F493" i="1"/>
  <c r="G494" i="1" s="1"/>
  <c r="G483" i="1"/>
  <c r="F481" i="1"/>
  <c r="F482" i="1" s="1"/>
  <c r="F483" i="1" s="1"/>
  <c r="F484" i="1" s="1"/>
  <c r="G471" i="1"/>
  <c r="F469" i="1"/>
  <c r="G470" i="1" s="1"/>
  <c r="G459" i="1"/>
  <c r="G458" i="1"/>
  <c r="F457" i="1"/>
  <c r="F458" i="1" s="1"/>
  <c r="F459" i="1" s="1"/>
  <c r="F460" i="1" s="1"/>
  <c r="G447" i="1"/>
  <c r="F445" i="1"/>
  <c r="G446" i="1" s="1"/>
  <c r="G435" i="1"/>
  <c r="G434" i="1"/>
  <c r="F433" i="1"/>
  <c r="F434" i="1" s="1"/>
  <c r="F435" i="1" s="1"/>
  <c r="F436" i="1" s="1"/>
  <c r="G423" i="1"/>
  <c r="F421" i="1"/>
  <c r="G422" i="1" s="1"/>
  <c r="G411" i="1"/>
  <c r="G410" i="1"/>
  <c r="F409" i="1"/>
  <c r="F410" i="1" s="1"/>
  <c r="F411" i="1" s="1"/>
  <c r="F412" i="1" s="1"/>
  <c r="G399" i="1"/>
  <c r="F397" i="1"/>
  <c r="G398" i="1" s="1"/>
  <c r="G387" i="1"/>
  <c r="F385" i="1"/>
  <c r="F386" i="1" s="1"/>
  <c r="F387" i="1" s="1"/>
  <c r="F388" i="1" s="1"/>
  <c r="G375" i="1"/>
  <c r="F373" i="1"/>
  <c r="G374" i="1" s="1"/>
  <c r="G363" i="1"/>
  <c r="F361" i="1"/>
  <c r="F362" i="1" s="1"/>
  <c r="F363" i="1" s="1"/>
  <c r="F364" i="1" s="1"/>
  <c r="G351" i="1"/>
  <c r="F349" i="1"/>
  <c r="G350" i="1" s="1"/>
  <c r="G339" i="1"/>
  <c r="G338" i="1"/>
  <c r="F337" i="1"/>
  <c r="F338" i="1" s="1"/>
  <c r="F339" i="1" s="1"/>
  <c r="F340" i="1" s="1"/>
  <c r="G327" i="1"/>
  <c r="F325" i="1"/>
  <c r="G326" i="1" s="1"/>
  <c r="G315" i="1"/>
  <c r="F313" i="1"/>
  <c r="F314" i="1" s="1"/>
  <c r="F315" i="1" s="1"/>
  <c r="F316" i="1" s="1"/>
  <c r="G303" i="1"/>
  <c r="F301" i="1"/>
  <c r="G302" i="1" s="1"/>
  <c r="G291" i="1"/>
  <c r="G290" i="1"/>
  <c r="F289" i="1"/>
  <c r="F290" i="1" s="1"/>
  <c r="F291" i="1" s="1"/>
  <c r="F292" i="1" s="1"/>
  <c r="G279" i="1"/>
  <c r="F277" i="1"/>
  <c r="G278" i="1" s="1"/>
  <c r="G267" i="1"/>
  <c r="F265" i="1"/>
  <c r="F266" i="1" s="1"/>
  <c r="F267" i="1" s="1"/>
  <c r="F268" i="1" s="1"/>
  <c r="G255" i="1"/>
  <c r="F253" i="1"/>
  <c r="G254" i="1" s="1"/>
  <c r="G243" i="1"/>
  <c r="F241" i="1"/>
  <c r="F242" i="1" s="1"/>
  <c r="F243" i="1" s="1"/>
  <c r="F244" i="1" s="1"/>
  <c r="G231" i="1"/>
  <c r="F229" i="1"/>
  <c r="G230" i="1" s="1"/>
  <c r="G219" i="1"/>
  <c r="F217" i="1"/>
  <c r="F218" i="1" s="1"/>
  <c r="F219" i="1" s="1"/>
  <c r="F220" i="1" s="1"/>
  <c r="G207" i="1"/>
  <c r="F205" i="1"/>
  <c r="G206" i="1" s="1"/>
  <c r="G195" i="1"/>
  <c r="F193" i="1"/>
  <c r="F194" i="1" s="1"/>
  <c r="F195" i="1" s="1"/>
  <c r="F196" i="1" s="1"/>
  <c r="G183" i="1"/>
  <c r="F181" i="1"/>
  <c r="G182" i="1" s="1"/>
  <c r="G171" i="1"/>
  <c r="G170" i="1"/>
  <c r="F169" i="1"/>
  <c r="F170" i="1" s="1"/>
  <c r="F171" i="1" s="1"/>
  <c r="F172" i="1" s="1"/>
  <c r="G159" i="1"/>
  <c r="F157" i="1"/>
  <c r="G158" i="1" s="1"/>
  <c r="G147" i="1"/>
  <c r="F145" i="1"/>
  <c r="F146" i="1" s="1"/>
  <c r="F147" i="1" s="1"/>
  <c r="F148" i="1" s="1"/>
  <c r="G135" i="1"/>
  <c r="F133" i="1"/>
  <c r="G134" i="1" s="1"/>
  <c r="G123" i="1"/>
  <c r="F121" i="1"/>
  <c r="F122" i="1" s="1"/>
  <c r="F123" i="1" s="1"/>
  <c r="F124" i="1" s="1"/>
  <c r="G111" i="1"/>
  <c r="F109" i="1"/>
  <c r="G110" i="1" s="1"/>
  <c r="G99" i="1"/>
  <c r="F97" i="1"/>
  <c r="F98" i="1" s="1"/>
  <c r="F99" i="1" s="1"/>
  <c r="F100" i="1" s="1"/>
  <c r="G87" i="1"/>
  <c r="F85" i="1"/>
  <c r="G86" i="1" s="1"/>
  <c r="G75" i="1"/>
  <c r="F73" i="1"/>
  <c r="F74" i="1" s="1"/>
  <c r="F75" i="1" s="1"/>
  <c r="F76" i="1" s="1"/>
  <c r="G63" i="1"/>
  <c r="F61" i="1"/>
  <c r="G62" i="1" s="1"/>
  <c r="G51" i="1"/>
  <c r="F49" i="1"/>
  <c r="F50" i="1" s="1"/>
  <c r="F51" i="1" s="1"/>
  <c r="F52" i="1" s="1"/>
  <c r="G39" i="1"/>
  <c r="F37" i="1"/>
  <c r="G38" i="1" s="1"/>
  <c r="G21" i="1"/>
  <c r="G821" i="1" l="1"/>
  <c r="F809" i="1"/>
  <c r="F810" i="1" s="1"/>
  <c r="F811" i="1" s="1"/>
  <c r="F737" i="1"/>
  <c r="F738" i="1" s="1"/>
  <c r="F739" i="1" s="1"/>
  <c r="G602" i="1"/>
  <c r="G530" i="1"/>
  <c r="G482" i="1"/>
  <c r="G386" i="1"/>
  <c r="G362" i="1"/>
  <c r="G314" i="1"/>
  <c r="G266" i="1"/>
  <c r="G242" i="1"/>
  <c r="G218" i="1"/>
  <c r="G194" i="1"/>
  <c r="G146" i="1"/>
  <c r="G122" i="1"/>
  <c r="G98" i="1"/>
  <c r="G74" i="1"/>
  <c r="G50" i="1"/>
  <c r="G1061" i="1"/>
  <c r="G965" i="1"/>
  <c r="F953" i="1"/>
  <c r="F954" i="1" s="1"/>
  <c r="F955" i="1" s="1"/>
  <c r="G941" i="1"/>
  <c r="G869" i="1"/>
  <c r="G650" i="1"/>
  <c r="F38" i="1"/>
  <c r="F39" i="1" s="1"/>
  <c r="F40" i="1" s="1"/>
  <c r="F62" i="1"/>
  <c r="F63" i="1" s="1"/>
  <c r="F64" i="1" s="1"/>
  <c r="F86" i="1"/>
  <c r="F87" i="1" s="1"/>
  <c r="F88" i="1" s="1"/>
  <c r="F110" i="1"/>
  <c r="F111" i="1" s="1"/>
  <c r="F112" i="1" s="1"/>
  <c r="F134" i="1"/>
  <c r="F135" i="1" s="1"/>
  <c r="F136" i="1" s="1"/>
  <c r="F158" i="1"/>
  <c r="F159" i="1" s="1"/>
  <c r="F160" i="1" s="1"/>
  <c r="F182" i="1"/>
  <c r="F183" i="1" s="1"/>
  <c r="F184" i="1" s="1"/>
  <c r="F206" i="1"/>
  <c r="F207" i="1" s="1"/>
  <c r="F208" i="1" s="1"/>
  <c r="F230" i="1"/>
  <c r="F231" i="1" s="1"/>
  <c r="F232" i="1" s="1"/>
  <c r="F254" i="1"/>
  <c r="F255" i="1" s="1"/>
  <c r="F256" i="1" s="1"/>
  <c r="F278" i="1"/>
  <c r="F279" i="1" s="1"/>
  <c r="F280" i="1" s="1"/>
  <c r="F302" i="1"/>
  <c r="F303" i="1" s="1"/>
  <c r="F304" i="1" s="1"/>
  <c r="F326" i="1"/>
  <c r="F327" i="1" s="1"/>
  <c r="F328" i="1" s="1"/>
  <c r="F350" i="1"/>
  <c r="F351" i="1" s="1"/>
  <c r="F352" i="1" s="1"/>
  <c r="F374" i="1"/>
  <c r="F375" i="1" s="1"/>
  <c r="F376" i="1" s="1"/>
  <c r="F398" i="1"/>
  <c r="F399" i="1" s="1"/>
  <c r="F400" i="1" s="1"/>
  <c r="F422" i="1"/>
  <c r="F423" i="1" s="1"/>
  <c r="F424" i="1" s="1"/>
  <c r="F446" i="1"/>
  <c r="F447" i="1" s="1"/>
  <c r="F448" i="1" s="1"/>
  <c r="F470" i="1"/>
  <c r="F471" i="1" s="1"/>
  <c r="F472" i="1" s="1"/>
  <c r="F494" i="1"/>
  <c r="F495" i="1" s="1"/>
  <c r="F496" i="1" s="1"/>
  <c r="F518" i="1"/>
  <c r="F519" i="1" s="1"/>
  <c r="F520" i="1" s="1"/>
  <c r="F542" i="1"/>
  <c r="F543" i="1" s="1"/>
  <c r="F544" i="1" s="1"/>
  <c r="F566" i="1"/>
  <c r="F567" i="1" s="1"/>
  <c r="F568" i="1" s="1"/>
  <c r="F590" i="1"/>
  <c r="F591" i="1" s="1"/>
  <c r="F592" i="1" s="1"/>
  <c r="F614" i="1"/>
  <c r="F615" i="1" s="1"/>
  <c r="F616" i="1" s="1"/>
  <c r="F638" i="1"/>
  <c r="F639" i="1" s="1"/>
  <c r="F640" i="1" s="1"/>
  <c r="F662" i="1"/>
  <c r="F663" i="1" s="1"/>
  <c r="F664" i="1" s="1"/>
  <c r="F687" i="1"/>
  <c r="F688" i="1" s="1"/>
  <c r="F689" i="1" s="1"/>
</calcChain>
</file>

<file path=xl/sharedStrings.xml><?xml version="1.0" encoding="utf-8"?>
<sst xmlns="http://schemas.openxmlformats.org/spreadsheetml/2006/main" count="1762" uniqueCount="571">
  <si>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</si>
  <si>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</si>
  <si>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</si>
  <si>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</si>
  <si>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</si>
  <si>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</si>
  <si>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</si>
  <si>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</si>
  <si>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</si>
  <si>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</si>
  <si>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</si>
  <si>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</si>
  <si>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</si>
  <si>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</si>
  <si>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</si>
  <si>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</si>
  <si>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</si>
  <si>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</si>
  <si>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</si>
  <si>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</si>
  <si>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</si>
  <si>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</si>
  <si>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</si>
  <si>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</si>
  <si>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</si>
  <si>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ACIDUM FOLICUM</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</si>
  <si>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</si>
  <si>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</si>
  <si>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</si>
  <si>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</si>
  <si>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</si>
  <si>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</si>
  <si>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</si>
  <si>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</si>
  <si>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</si>
  <si>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Acidum folicum</t>
  </si>
  <si>
    <t>1.1.</t>
  </si>
  <si>
    <t>g</t>
  </si>
  <si>
    <t>Suma be PVM</t>
  </si>
  <si>
    <t>Taikomas PVM dydis (%)</t>
  </si>
  <si>
    <t>PVM suma</t>
  </si>
  <si>
    <t>Suma su PVM</t>
  </si>
  <si>
    <t>2. DALIS</t>
  </si>
  <si>
    <t>AMIL NITRITAS 0.3 ML</t>
  </si>
  <si>
    <t>2.</t>
  </si>
  <si>
    <t>Amil Nitritas 0.3 ml</t>
  </si>
  <si>
    <t>2.1.</t>
  </si>
  <si>
    <t>amp.</t>
  </si>
  <si>
    <t>3. DALIS</t>
  </si>
  <si>
    <t>AMOKSICILINAS 1000MG MILTELIAI INJEKCINIAM TIRPALUI</t>
  </si>
  <si>
    <t>3.</t>
  </si>
  <si>
    <t>Amoksicilinas 1000mg milteliai injekciniam tirpalui</t>
  </si>
  <si>
    <t>3.1.</t>
  </si>
  <si>
    <t>4. DALIS</t>
  </si>
  <si>
    <t xml:space="preserve">ARTESUNATE 60 MG </t>
  </si>
  <si>
    <t>4.</t>
  </si>
  <si>
    <t xml:space="preserve">Artesunate 60 mg </t>
  </si>
  <si>
    <t>4.1.</t>
  </si>
  <si>
    <t>5. DALIS</t>
  </si>
  <si>
    <t>ATORVASTATINAS /PERINDOPRILIO ARGININAS/AMLODIPINAS 40/10/10 MG</t>
  </si>
  <si>
    <t>5.</t>
  </si>
  <si>
    <t>Atorvastatinas /perindoprilio argininas/amlodipinas 40/10/10 mg</t>
  </si>
  <si>
    <t>5.1.</t>
  </si>
  <si>
    <t>tab.</t>
  </si>
  <si>
    <t>6. DALIS</t>
  </si>
  <si>
    <t xml:space="preserve">AZITROMICIN 500 MG </t>
  </si>
  <si>
    <t>6.</t>
  </si>
  <si>
    <t xml:space="preserve">Azitromicin 500 mg </t>
  </si>
  <si>
    <t>6.1.</t>
  </si>
  <si>
    <t>7. DALIS</t>
  </si>
  <si>
    <t>BARII SULFAS PRO RENTGENO</t>
  </si>
  <si>
    <t>7.</t>
  </si>
  <si>
    <t>Barii sulfas pro rentgeno</t>
  </si>
  <si>
    <t>7.1.</t>
  </si>
  <si>
    <t>kg</t>
  </si>
  <si>
    <t>8. DALIS</t>
  </si>
  <si>
    <t>BENZATINO PENICILINAS 2400000 TV</t>
  </si>
  <si>
    <t>8.</t>
  </si>
  <si>
    <t>Benzatino penicilinas 2400000 TV</t>
  </si>
  <si>
    <t>8.1.</t>
  </si>
  <si>
    <t>but./amp.</t>
  </si>
  <si>
    <t>9. DALIS</t>
  </si>
  <si>
    <t>BIZOPROLOLIO FUMARATAS/PERINDOPRILIO ARGININAS 10/10MG</t>
  </si>
  <si>
    <t>9.</t>
  </si>
  <si>
    <t>Bizoprololio fumaratas/perindoprilio argininas 10/10mg</t>
  </si>
  <si>
    <t>9.1.</t>
  </si>
  <si>
    <t xml:space="preserve">Bizoprololio fumaratas/perindoprilio argininas 10/10mg </t>
  </si>
  <si>
    <t>10. DALIS</t>
  </si>
  <si>
    <t>BOTULIZMO ANTITOKSINAS 500/500/100 IU 10 ML INFUZINIS TIRPALAS</t>
  </si>
  <si>
    <t>10.</t>
  </si>
  <si>
    <t>Botulizmo antitoksinas 500/500/100 IU 10 ml infuzinis tirpalas</t>
  </si>
  <si>
    <t>10.1.</t>
  </si>
  <si>
    <t>fl.</t>
  </si>
  <si>
    <t>11. DALIS</t>
  </si>
  <si>
    <t>CEFOPERAZONAS + SULBAKTAMAS 1000MG/1000MG INJEKCIJOMS</t>
  </si>
  <si>
    <t>11.</t>
  </si>
  <si>
    <t>Cefoperazonas + Sulbaktamas 1000mg/1000mg injekcijoms</t>
  </si>
  <si>
    <t>11.1.</t>
  </si>
  <si>
    <t>12. DALIS</t>
  </si>
  <si>
    <t>CHLORHEXIDINE GLUCONATE 20% SOL.</t>
  </si>
  <si>
    <t>12.</t>
  </si>
  <si>
    <t>Chlorhexidine gluconate 20% sol.</t>
  </si>
  <si>
    <t>12.1.</t>
  </si>
  <si>
    <t xml:space="preserve">Chlorhexidine gluconate 20% sol. </t>
  </si>
  <si>
    <t>l</t>
  </si>
  <si>
    <t>13. DALIS</t>
  </si>
  <si>
    <t>CIKLOPENTOLATAS 1% 15 ML</t>
  </si>
  <si>
    <t>13.</t>
  </si>
  <si>
    <t>Ciklopentolatas 1% 15 ml</t>
  </si>
  <si>
    <t>13.1.</t>
  </si>
  <si>
    <t>14. DALIS</t>
  </si>
  <si>
    <t>CLONIDIN 0,15 MG/ML INJEKCINIS TIRPALAS</t>
  </si>
  <si>
    <t>14.</t>
  </si>
  <si>
    <t>Clonidin 0,15 mg/ml injekcinis tirpalas</t>
  </si>
  <si>
    <t>14.1.</t>
  </si>
  <si>
    <t>15. DALIS</t>
  </si>
  <si>
    <t>CLONIDIN 0,75 MG</t>
  </si>
  <si>
    <t>15.</t>
  </si>
  <si>
    <t>Clonidin 0,75 mg</t>
  </si>
  <si>
    <t>15.1.</t>
  </si>
  <si>
    <t>16. DALIS</t>
  </si>
  <si>
    <t>COLCHICINUM 1 MG</t>
  </si>
  <si>
    <t>16.</t>
  </si>
  <si>
    <t>Colchicinum 1 mg</t>
  </si>
  <si>
    <t>16.1.</t>
  </si>
  <si>
    <t>17. DALIS</t>
  </si>
  <si>
    <t xml:space="preserve">CRYSTAL VIOLET (GENTIAN VIOLET) PULV. </t>
  </si>
  <si>
    <t>17.</t>
  </si>
  <si>
    <t xml:space="preserve">Crystal violet (gentian violet) pulv. </t>
  </si>
  <si>
    <t>17.1.</t>
  </si>
  <si>
    <t>Crystal violet (gentian violet) pulv.</t>
  </si>
  <si>
    <t>18. DALIS</t>
  </si>
  <si>
    <t>DAPSONAS 50MG</t>
  </si>
  <si>
    <t>18.</t>
  </si>
  <si>
    <t>Dapsonas 50mg</t>
  </si>
  <si>
    <t>18.1.</t>
  </si>
  <si>
    <t>19. DALIS</t>
  </si>
  <si>
    <t>DIAZEPAMAS 2MG/5ML GERIAMOJI SUSPENSIJA</t>
  </si>
  <si>
    <t>19.</t>
  </si>
  <si>
    <t>Diazepamas 2mg/5ml geriamoji suspensija</t>
  </si>
  <si>
    <t>19.1.</t>
  </si>
  <si>
    <t>ml</t>
  </si>
  <si>
    <t>20. DALIS</t>
  </si>
  <si>
    <t>DORIPENEMAS 500MG MILTELIAI INFUZINIAM TIRPALUI</t>
  </si>
  <si>
    <t>20.</t>
  </si>
  <si>
    <t>Doripenemas 500mg milteliai infuziniam tirpalui</t>
  </si>
  <si>
    <t>20.1.</t>
  </si>
  <si>
    <t>21. DALIS</t>
  </si>
  <si>
    <t xml:space="preserve">EDOKSABANAS 30 MG </t>
  </si>
  <si>
    <t>21.</t>
  </si>
  <si>
    <t xml:space="preserve">Edoksabanas 30 mg </t>
  </si>
  <si>
    <t>21.1.</t>
  </si>
  <si>
    <t>Edoksabanas 30 mg</t>
  </si>
  <si>
    <t>22. DALIS</t>
  </si>
  <si>
    <t xml:space="preserve">EDOKSABANAS 60 MG </t>
  </si>
  <si>
    <t>22.</t>
  </si>
  <si>
    <t xml:space="preserve">Edoksabanas 60 mg </t>
  </si>
  <si>
    <t>22.1.</t>
  </si>
  <si>
    <t>Edoksabanas 60 mg</t>
  </si>
  <si>
    <t>23. DALIS</t>
  </si>
  <si>
    <t>23.</t>
  </si>
  <si>
    <t>23.1.</t>
  </si>
  <si>
    <t>24. DALIS</t>
  </si>
  <si>
    <t>ERITROMICINAS 500MG</t>
  </si>
  <si>
    <t>24.</t>
  </si>
  <si>
    <t>Eritromicinas 500mg</t>
  </si>
  <si>
    <t>24.1.</t>
  </si>
  <si>
    <t>25. DALIS</t>
  </si>
  <si>
    <t>25.</t>
  </si>
  <si>
    <t>25.1.</t>
  </si>
  <si>
    <t>26. DALIS</t>
  </si>
  <si>
    <t>ESTAZOLAMUM 2MG</t>
  </si>
  <si>
    <t>26.</t>
  </si>
  <si>
    <t>Estazolamum 2mg</t>
  </si>
  <si>
    <t>26.1.</t>
  </si>
  <si>
    <t>27. DALIS</t>
  </si>
  <si>
    <t>FENILEFRINO HIDROCHLORIDAS 10MG/ML 1 ML INJEKCIJOMS</t>
  </si>
  <si>
    <t>27.</t>
  </si>
  <si>
    <t>Fenilefrino hidrochloridas 10mg/ml 1 ml injekcijoms</t>
  </si>
  <si>
    <t>27.1.</t>
  </si>
  <si>
    <t>28. DALIS</t>
  </si>
  <si>
    <t>FENITOINAS 250MG</t>
  </si>
  <si>
    <t>28.</t>
  </si>
  <si>
    <t>Fenitoinas 250mg</t>
  </si>
  <si>
    <t>28.1.</t>
  </si>
  <si>
    <t>29. DALIS</t>
  </si>
  <si>
    <t>FENOBARBITALIS 100MG</t>
  </si>
  <si>
    <t>29.</t>
  </si>
  <si>
    <t>Fenobarbitalis 100mg</t>
  </si>
  <si>
    <t>29.1.</t>
  </si>
  <si>
    <t>30. DALIS</t>
  </si>
  <si>
    <t>FENOBARBITALIS 200MG INJEKCIJOMS</t>
  </si>
  <si>
    <t>30.</t>
  </si>
  <si>
    <t>Fenobarbitalis 200mg injekcijoms</t>
  </si>
  <si>
    <t>30.1.</t>
  </si>
  <si>
    <t>31. DALIS</t>
  </si>
  <si>
    <t>FURACILLINUM</t>
  </si>
  <si>
    <t>31.</t>
  </si>
  <si>
    <t>Furacillinum</t>
  </si>
  <si>
    <t>31.1.</t>
  </si>
  <si>
    <t>32. DALIS</t>
  </si>
  <si>
    <t xml:space="preserve">HEXOPRENALINUM 10 MCG/2 ML 2 ML </t>
  </si>
  <si>
    <t>32.</t>
  </si>
  <si>
    <t xml:space="preserve">Hexoprenalinum 10 mcg/2 ml 2 ml </t>
  </si>
  <si>
    <t>32.1.</t>
  </si>
  <si>
    <t>33. DALIS</t>
  </si>
  <si>
    <t>IMUNOGLOBULINAS NUO STABLIGĖS ARKLIŲ (ANTITETANINIS SERUMAS) 1500T  INJEKCIJOMS</t>
  </si>
  <si>
    <t>33.</t>
  </si>
  <si>
    <t>Imunoglobulinas nuo stabligės arklių (antitetaninis serumas) 1500T  injekcijoms</t>
  </si>
  <si>
    <t>33.1.</t>
  </si>
  <si>
    <t>užtaisas</t>
  </si>
  <si>
    <t>34. DALIS</t>
  </si>
  <si>
    <t xml:space="preserve">IZOKONAZOLO NITRATAS, DIFLUKORTOLONO VALERATAS 10MG/1 MG TEPALAS </t>
  </si>
  <si>
    <t>34.</t>
  </si>
  <si>
    <t xml:space="preserve">Izokonazolo nitratas, diflukortolono valeratas 10mg/1 mg tepalas </t>
  </si>
  <si>
    <t>34.1.</t>
  </si>
  <si>
    <t>35. DALIS</t>
  </si>
  <si>
    <t>IZONIAZIDAS 500MG MILTELIAI INJEKCINIAM TIRPALUI</t>
  </si>
  <si>
    <t>35.</t>
  </si>
  <si>
    <t>Izoniazidas 500mg milteliai injekciniam tirpalui</t>
  </si>
  <si>
    <t>35.1.</t>
  </si>
  <si>
    <t>36. DALIS</t>
  </si>
  <si>
    <t>KALII CHLORIDUM</t>
  </si>
  <si>
    <t>36.</t>
  </si>
  <si>
    <t>Kalii chloridum</t>
  </si>
  <si>
    <t>36.1.</t>
  </si>
  <si>
    <t>37. DALIS</t>
  </si>
  <si>
    <t>KLEMASTINAS 1MG/ML 2ML INJEKCINIS TIRPALAS</t>
  </si>
  <si>
    <t>37.</t>
  </si>
  <si>
    <t>Klemastinas 1mg/ml 2ml injekcinis tirpalas</t>
  </si>
  <si>
    <t>37.1.</t>
  </si>
  <si>
    <t>38. DALIS</t>
  </si>
  <si>
    <t>KVININO DIHIDROCHLORIDAS 250MG/2ML</t>
  </si>
  <si>
    <t>38.</t>
  </si>
  <si>
    <t>Kvinino dihidrochloridas 250mg/2ml</t>
  </si>
  <si>
    <t>38.1.</t>
  </si>
  <si>
    <t>39. DALIS</t>
  </si>
  <si>
    <t>KVININO SULFATAS 300MG</t>
  </si>
  <si>
    <t>39.</t>
  </si>
  <si>
    <t>Kvinino sulfatas 300mg</t>
  </si>
  <si>
    <t>39.1.</t>
  </si>
  <si>
    <t xml:space="preserve">Kvinino sulfatas 300mg </t>
  </si>
  <si>
    <t>40. DALIS</t>
  </si>
  <si>
    <t>LANOLINUM ANHYDRICUM</t>
  </si>
  <si>
    <t>40.</t>
  </si>
  <si>
    <t>Lanolinum anhydricum</t>
  </si>
  <si>
    <t>40.1.</t>
  </si>
  <si>
    <t>41. DALIS</t>
  </si>
  <si>
    <t>LEVODOPA+KARBIDOPA 200 MG/50 MG</t>
  </si>
  <si>
    <t>41.</t>
  </si>
  <si>
    <t>Levodopa+Karbidopa 200 mg/50 mg</t>
  </si>
  <si>
    <t>41.1.</t>
  </si>
  <si>
    <t>42. DALIS</t>
  </si>
  <si>
    <t>LORATADINUM 1 MG/ML SUSPENSIJA</t>
  </si>
  <si>
    <t>42.</t>
  </si>
  <si>
    <t>Loratadinum 1 mg/ml suspensija</t>
  </si>
  <si>
    <t>42.1.</t>
  </si>
  <si>
    <t>43. DALIS</t>
  </si>
  <si>
    <t xml:space="preserve">METACHOLINE CHLORIDUM  83-100 MG INHAL TIRPALUI RUOŠTI </t>
  </si>
  <si>
    <t>43.</t>
  </si>
  <si>
    <t xml:space="preserve">Metacholine chloridum  83-100 mg inhal tirpalui ruošti </t>
  </si>
  <si>
    <t>43.1.</t>
  </si>
  <si>
    <t xml:space="preserve">Metacholine  chloridum  83-100 mg inhal tirpalui ruošti </t>
  </si>
  <si>
    <t>44. DALIS</t>
  </si>
  <si>
    <t>METHYLERGOMETRINAS 0,2MG/ML 1 ML</t>
  </si>
  <si>
    <t>44.</t>
  </si>
  <si>
    <t>Methylergometrinas 0,2mg/ml 1 ml</t>
  </si>
  <si>
    <t>44.1.</t>
  </si>
  <si>
    <t>45. DALIS</t>
  </si>
  <si>
    <t>METILPREDNIZOLONAS 500 MG INJEKCIJOMS</t>
  </si>
  <si>
    <t>45.</t>
  </si>
  <si>
    <t>Metilprednizolonas 500 mg injekcijoms</t>
  </si>
  <si>
    <t>45.1.</t>
  </si>
  <si>
    <t>46. DALIS</t>
  </si>
  <si>
    <t>METOTREKSATAS 10MG</t>
  </si>
  <si>
    <t>46.</t>
  </si>
  <si>
    <t>Metotreksatas 10mg</t>
  </si>
  <si>
    <t>46.1.</t>
  </si>
  <si>
    <t>47. DALIS</t>
  </si>
  <si>
    <t xml:space="preserve">MIDAZOLAMAS 7,5 MG </t>
  </si>
  <si>
    <t>47.</t>
  </si>
  <si>
    <t xml:space="preserve">Midazolamas 7,5 mg </t>
  </si>
  <si>
    <t>47.1.</t>
  </si>
  <si>
    <t>Midazolamas 7,5 mg</t>
  </si>
  <si>
    <t>48. DALIS</t>
  </si>
  <si>
    <t>MIVAKURIO CHLORIDAS 2 MG/ML 5 ML</t>
  </si>
  <si>
    <t>48.</t>
  </si>
  <si>
    <t>Mivakurio chloridas 2 mg/ml 5 ml</t>
  </si>
  <si>
    <t>48.1.</t>
  </si>
  <si>
    <t>49. DALIS</t>
  </si>
  <si>
    <t>NIFEDIPINAS 20 MG PAILGINTO ATPALAIDAVIMO TABLETĖS</t>
  </si>
  <si>
    <t>49.</t>
  </si>
  <si>
    <t>Nifedipinas 20 mg pailginto atpalaidavimo tabletės</t>
  </si>
  <si>
    <t>49.1.</t>
  </si>
  <si>
    <t>50. DALIS</t>
  </si>
  <si>
    <t>NATRII CITRAS</t>
  </si>
  <si>
    <t>50.</t>
  </si>
  <si>
    <t>Natrii citras</t>
  </si>
  <si>
    <t>50.1.</t>
  </si>
  <si>
    <t>51. DALIS</t>
  </si>
  <si>
    <t>NATRII HYDROCARBONAS</t>
  </si>
  <si>
    <t>51.</t>
  </si>
  <si>
    <t>Natrii hydrocarbonas</t>
  </si>
  <si>
    <t>51.1.</t>
  </si>
  <si>
    <t>52. DALIS</t>
  </si>
  <si>
    <t>NATRIO CHLORIDAS 7MG/ML, KALIO CHLORIDO, MAGNIO CHLORIDO, PAPRASTŲJŲ AKIŠVIEČIŲ TINKTŪRA, POLISORBATO, NATRIO CHLORIDO, TETRABORATO, DINATRIO EDETATO DIHIDROKSIDO, BENZALKONIO AKIŲ LAŠAI, 10 ML</t>
  </si>
  <si>
    <t>52.</t>
  </si>
  <si>
    <t>Natrio chloridas 7mg/ml, kalio chlorido, magnio chlorido, paprastųjų akišviečių tinktūra, polisorbato, natrio chlorido, tetraborato, dinatrio edetato dihidroksido, benzalkonio akių lašai, 10 ml</t>
  </si>
  <si>
    <t>52.1.</t>
  </si>
  <si>
    <t>Natrio chloridas 7mg/ml, kalio chlorido, magnio chlorido, paprastųjų akišviečių tinktūra, polisorbato, natrio tetraborato, dinatrio edetato dihidroksido, benzalkoniochlorido, akių lašai, 10 ml</t>
  </si>
  <si>
    <t>53. DALIS</t>
  </si>
  <si>
    <t xml:space="preserve"> NATRIO DIVANDENILIO FOSFATAS 13,91 G ;  DINATRIO MONOVANDENILIO FOSFATAS 3,18 G; NATRIO HIDROKSIDAS; NATRIO BENZOATAS, METILO PARAHIDROKSIBENZOATAS  TIESIOSIOS ŽARNOS KLIZMA LYGIAVERTĖ CLIZMA LAX</t>
  </si>
  <si>
    <t>53.</t>
  </si>
  <si>
    <t xml:space="preserve"> Natrio divandenilio fosfatas 13,91 g ;  dinatrio monovandenilio fosfatas 3,18 g; natrio hidroksidas; natrio benzoatas, metilo parahidroksibenzoatas  tiesiosios žarnos klizma lygiavertė Clizma lax</t>
  </si>
  <si>
    <t>53.1.</t>
  </si>
  <si>
    <t>54. DALIS</t>
  </si>
  <si>
    <t>NATRIO CHLORIDAS/KALIO CHLORIDAS/MAGNIO CHLORIDAS HEKSAHIDRATAS/NATRIO ACETATAS TRIHIDRATAS/NATRIO GLIUKONATAS 5,26 G/0,37 G/0,3 G/3,68 G/5,02 G/1000 ML INFUZINIS  TIRPALAS</t>
  </si>
  <si>
    <t>54.</t>
  </si>
  <si>
    <t>Natrio chloridas/Kalio chloridas/Magnio chloridas heksahidratas/Natrio acetatas trihidratas/Natrio gliukonatas 5,26 g/0,37 g/0,3 g/3,68 g/5,02 g/1000 ml infuzinis  tirpalas</t>
  </si>
  <si>
    <t>54.1.</t>
  </si>
  <si>
    <t>55. DALIS</t>
  </si>
  <si>
    <t>NATRIO HIPOCHLORITO IR HIPOCHLORITINĖS RŪGŠTIES ŽAIZDŲ PLOVIMO TIRPALAS, SKIRTAS ŽAIZDŲ, NUDEGIMŲ VALYMUI IR DRĖKINIMUI. ESANT NEUTRALIAM PH, TIRPALO SUDĖTYJE NE DAUGIAU 50PPM NATRIO HIPOCHLORITO  IR NE DAUGIAU 50PPM HIPOCHLORITINĖS RŪGŠTIES. 250ML FLAKONAS</t>
  </si>
  <si>
    <t>55.</t>
  </si>
  <si>
    <t>Natrio hipochlorito ir hipochloritinės rūgšties žaizdų plovimo tirpalas, skirtas žaizdų, nudegimų valymui ir drėkinimui. Esant neutraliam ph, tirpalo sudėtyje ne daugiau 50ppm natrio hipochlorito  ir ne daugiau 50ppm hipochloritinės rūgšties. 250ml flakonas</t>
  </si>
  <si>
    <t>55.1.</t>
  </si>
  <si>
    <t>55.1.1.</t>
  </si>
  <si>
    <t>Pateikti dokumentus (gali būti prekės katalogas, aprašas) įrodymui, ar siūlomas pirkimo objektas atitinka techninėje specifikacijoje nurodytus reikalavimus. Prašome pažymėti prekės kataloge vietas įrodančias siūlomo parametro reikšmę.</t>
  </si>
  <si>
    <t>56. DALIS</t>
  </si>
  <si>
    <t>NATRIO HIPOCHLORITO IR HIPOCHLORITINĖS RŪGŠTIES ŽAIZDŲ PLOVIMO TIRPALAS, SKIRTAS ŽAIZDŲ, NUDEGIMŲ VALYMUI IR DRĖKINIMUI. ESANT NEUTRALIAM PH, TIRPALO SUDĖTYJE NE DAUGIAU 50PPM NATRIO HIPOCHLORITO  IR NE DAUGIAU 50PPM HIPOCHLORITINĖS RŪGŠTIES. 500ML FLAKONAS</t>
  </si>
  <si>
    <t>56.</t>
  </si>
  <si>
    <t>Natrio hipochlorito ir hipochloritinės rūgšties žaizdų plovimo tirpalas, skirtas žaizdų, nudegimų valymui ir drėkinimui. Esant neutraliam ph, tirpalo sudėtyje ne daugiau 50ppm natrio hipochlorito  ir ne daugiau 50ppm hipochloritinės rūgšties. 500ml flakonas</t>
  </si>
  <si>
    <t>56.1.</t>
  </si>
  <si>
    <t>56.1.1.</t>
  </si>
  <si>
    <t>57. DALIS</t>
  </si>
  <si>
    <t>NATRIO HIPOCHLORITO IR HIPOCHLORITINĖS RŪGŠTIES ŽAIZDŲ PLOVIMO TIRPALAS, SKIRTAS ŽAIZDŲ, NUDEGIMŲ VALYMUI IR DRĖKINIMUI. ESANT NEUTRALIAM PH, TIRPALO SUDĖTYJE NE DAUGIAU 50PPM NATRIO HIPOCHLORITO  IR NE DAUGIAU 50PPM HIPOCHLORITINĖS RŪGŠTIES. 1000ML FLAKONAS</t>
  </si>
  <si>
    <t>57.</t>
  </si>
  <si>
    <t>Natrio hipochlorito ir hipochloritinės rūgšties žaizdų plovimo tirpalas, skirtas žaizdų, nudegimų valymui ir drėkinimui. Esant neutraliam ph, tirpalo sudėtyje ne daugiau 50ppm natrio hipochlorito  ir ne daugiau 50ppm hipochloritinės rūgšties. 1000ml flakonas</t>
  </si>
  <si>
    <t>57.1.</t>
  </si>
  <si>
    <t>57.1.1.</t>
  </si>
  <si>
    <t>58. DALIS</t>
  </si>
  <si>
    <t xml:space="preserve">OCTEOTIDO ACETATAS 0.1 MG/ML 1 ML </t>
  </si>
  <si>
    <t>58.</t>
  </si>
  <si>
    <t xml:space="preserve">Octeotido acetatas 0.1 mg/ml 1 ml </t>
  </si>
  <si>
    <t>58.1.</t>
  </si>
  <si>
    <t>Octeotido acetatas 0.1 mg/ml 1 ml</t>
  </si>
  <si>
    <t>59. DALIS</t>
  </si>
  <si>
    <t>OKSACILINAS 1000MG MILTELIAI INJEKCINIAM TIRPALUI</t>
  </si>
  <si>
    <t>59.</t>
  </si>
  <si>
    <t>Oksacilinas 1000mg milteliai injekciniam tirpalui</t>
  </si>
  <si>
    <t>59.1.</t>
  </si>
  <si>
    <t>60. DALIS</t>
  </si>
  <si>
    <t>OLMESARTANAS/AMLODIPINAS 40/5 MG</t>
  </si>
  <si>
    <t>60.</t>
  </si>
  <si>
    <t>Olmesartanas/amlodipinas 40/5 mg</t>
  </si>
  <si>
    <t>60.1.</t>
  </si>
  <si>
    <t>61. DALIS</t>
  </si>
  <si>
    <t>OLMESARTANAS/AMLODIPINAS/HIDROCHLOROTIAZIDAS 40/10/12,5MG</t>
  </si>
  <si>
    <t>61.</t>
  </si>
  <si>
    <t>Olmesartanas/amlodipinas/hidrochlorotiazidas 40/10/12,5mg</t>
  </si>
  <si>
    <t>61.1.</t>
  </si>
  <si>
    <t>62. DALIS</t>
  </si>
  <si>
    <t xml:space="preserve">OSELTAMIVIRAS 45 MG </t>
  </si>
  <si>
    <t>62.</t>
  </si>
  <si>
    <t xml:space="preserve">Oseltamiviras 45 mg </t>
  </si>
  <si>
    <t>62.1.</t>
  </si>
  <si>
    <t>Oseltamiviras 45 mg</t>
  </si>
  <si>
    <t>63. DALIS</t>
  </si>
  <si>
    <t>PATAISŲ SPOROS 10G (±5G)</t>
  </si>
  <si>
    <t>63.</t>
  </si>
  <si>
    <t>Pataisų sporos 10g (±5g)</t>
  </si>
  <si>
    <t>63.1.</t>
  </si>
  <si>
    <t xml:space="preserve">Pataisų sporos 10g (±5g) </t>
  </si>
  <si>
    <t>pak.</t>
  </si>
  <si>
    <t>64. DALIS</t>
  </si>
  <si>
    <t>PERINDOPRILIO ARGININAS/AMLODIPINAS 3,5/2,5MG</t>
  </si>
  <si>
    <t>64.</t>
  </si>
  <si>
    <t>Perindoprilio argininas/Amlodipinas 3,5/2,5mg</t>
  </si>
  <si>
    <t>64.1.</t>
  </si>
  <si>
    <t>65. DALIS</t>
  </si>
  <si>
    <t>ROPIVAKAINAS 5MG/ML 10 ML</t>
  </si>
  <si>
    <t>65.</t>
  </si>
  <si>
    <t>Ropivakainas 5mg/ml 10 ml</t>
  </si>
  <si>
    <t>65.1.</t>
  </si>
  <si>
    <t>66. DALIS</t>
  </si>
  <si>
    <t>TETAGAM P 250 VV/ML</t>
  </si>
  <si>
    <t>66.</t>
  </si>
  <si>
    <t>Tetagam P 250 VV/ml</t>
  </si>
  <si>
    <t>66.1.</t>
  </si>
  <si>
    <t>67. DALIS</t>
  </si>
  <si>
    <t>TIRPALAS ODOS DŪRIMO TESTUI 3ML (±0,5ML) - ALFA AMILAZĖ</t>
  </si>
  <si>
    <t>67.</t>
  </si>
  <si>
    <t>Tirpalas odos dūrimo testui 3ml (±0,5ml) - Alfa amilazė</t>
  </si>
  <si>
    <t>67.1.</t>
  </si>
  <si>
    <t>68. DALIS</t>
  </si>
  <si>
    <t>TIRPALAS ODOS DŪRIMO TESTUI 3ML (±0,5ML) - ČESNAKAS</t>
  </si>
  <si>
    <t>68.</t>
  </si>
  <si>
    <t>Tirpalas odos dūrimo testui 3ml (±0,5ml) - Česnakas</t>
  </si>
  <si>
    <t>68.1.</t>
  </si>
  <si>
    <t>69. DALIS</t>
  </si>
  <si>
    <t>TIRPALAS ODOS DŪRIMO TESTUI 3ML (±0,5ML) - GĖLŲ VANDENŲ ŽUVYS</t>
  </si>
  <si>
    <t>69.</t>
  </si>
  <si>
    <t>Tirpalas odos dūrimo testui 3ml (±0,5ml) - Gėlų vandenų žuvys</t>
  </si>
  <si>
    <t>69.1.</t>
  </si>
  <si>
    <t>70. DALIS</t>
  </si>
  <si>
    <t>TIRPALAS ODOS DŪRIMO TESTUI 3ML (±0,5ML) - KREVETĖS</t>
  </si>
  <si>
    <t>70.</t>
  </si>
  <si>
    <t>Tirpalas odos dūrimo testui 3ml (±0,5ml) - Krevetės</t>
  </si>
  <si>
    <t>70.1.</t>
  </si>
  <si>
    <t>71. DALIS</t>
  </si>
  <si>
    <t>TIRPALAS ODOS DŪRIMO TESTUI 3ML (±0,5ML) - MENKĖ</t>
  </si>
  <si>
    <t>71.</t>
  </si>
  <si>
    <t>Tirpalas odos dūrimo testui 3ml (±0,5ml) - Menkė</t>
  </si>
  <si>
    <t>71.1.</t>
  </si>
  <si>
    <t>72. DALIS</t>
  </si>
  <si>
    <t>TIRPALAS ODOS DŪRIMO TESTUI 3ML (±0,5ML) - MIEŽINĖS KRUOPOS</t>
  </si>
  <si>
    <t>72.</t>
  </si>
  <si>
    <t>Tirpalas odos dūrimo testui 3ml (±0,5ml) - Miežinės kruopos</t>
  </si>
  <si>
    <t>72.1.</t>
  </si>
  <si>
    <t>73. DALIS</t>
  </si>
  <si>
    <t>TIRPALAS ODOS DŪRIMO TESTUI 3ML (±0,5ML) - PAUKŠTIENA</t>
  </si>
  <si>
    <t>73.</t>
  </si>
  <si>
    <t>Tirpalas odos dūrimo testui 3ml (±0,5ml) - Paukštiena</t>
  </si>
  <si>
    <t>73.1.</t>
  </si>
  <si>
    <t>74. DALIS</t>
  </si>
  <si>
    <t>TIRPALAS ODOS DŪRIMO TESTUI 3ML (±0,5ML) - SALIERAS</t>
  </si>
  <si>
    <t>74.</t>
  </si>
  <si>
    <t>Tirpalas odos dūrimo testui 3ml (±0,5ml) - Salieras</t>
  </si>
  <si>
    <t>74.1.</t>
  </si>
  <si>
    <t>75. DALIS</t>
  </si>
  <si>
    <t>TIRPALAS ODOS DŪRIMO TESTUI 3ML (±0,5ML) - TOPOLIS</t>
  </si>
  <si>
    <t>75.</t>
  </si>
  <si>
    <t>Tirpalas odos dūrimo testui 3ml (±0,5ml) - Topolis</t>
  </si>
  <si>
    <t>75.1.</t>
  </si>
  <si>
    <t>76. DALIS</t>
  </si>
  <si>
    <t>TIRPALAS ODOS DŪRIMO TESTUI 3ML (±0,5ML) -KULTIVUOTŲ KVIEČIŲ ŽIEDADULKĖS</t>
  </si>
  <si>
    <t>76.</t>
  </si>
  <si>
    <t>Tirpalas odos dūrimo testui 3ml (±0,5ml) -Kultivuotų kviečių žiedadulkės</t>
  </si>
  <si>
    <t>76.1.</t>
  </si>
  <si>
    <t>77. DALIS</t>
  </si>
  <si>
    <t>TIRPALAS ODOS DŪRIMO TESTUI 3ML (±0,5ML) -ŠOKOLADAS</t>
  </si>
  <si>
    <t>77.</t>
  </si>
  <si>
    <t>Tirpalas odos dūrimo testui 3ml (±0,5ml) -Šokoladas</t>
  </si>
  <si>
    <t>77.1.</t>
  </si>
  <si>
    <t>78. DALIS</t>
  </si>
  <si>
    <t>TIRPALAS ODOS DŪRIMO TESTUI 3ML (±0,5ML) -TARAKONAI</t>
  </si>
  <si>
    <t>78.</t>
  </si>
  <si>
    <t>Tirpalas odos dūrimo testui 3ml (±0,5ml) -Tarakonai</t>
  </si>
  <si>
    <t>78.1.</t>
  </si>
  <si>
    <t>79. DALIS</t>
  </si>
  <si>
    <t>TIRPALAS ODOS DŪRIMO TESTUI 3ML (±0,5ML) – ASPERGILLUS MIX</t>
  </si>
  <si>
    <t>79.</t>
  </si>
  <si>
    <t>Tirpalas odos dūrimo testui 3ml (±0,5ml) – Aspergillus mix</t>
  </si>
  <si>
    <t>79.1.</t>
  </si>
  <si>
    <t>80. DALIS</t>
  </si>
  <si>
    <t>TIRPALAS ODOS DŪRIMO TESTUI 3ML (±0,5ML) - BETULACEAE</t>
  </si>
  <si>
    <t>80.</t>
  </si>
  <si>
    <t>Tirpalas odos dūrimo testui 3ml (±0,5ml) - Betulaceae</t>
  </si>
  <si>
    <t>80.1.</t>
  </si>
  <si>
    <t>81. DALIS</t>
  </si>
  <si>
    <t>TIRPALAS ODOS DŪRIMO TESTUI 3ML (±0,5ML) - CHENOPODIACEAE</t>
  </si>
  <si>
    <t>81.</t>
  </si>
  <si>
    <t>Tirpalas odos dūrimo testui 3ml (±0,5ml) - Chenopodiaceae</t>
  </si>
  <si>
    <t>81.1.</t>
  </si>
  <si>
    <t>82. DALIS</t>
  </si>
  <si>
    <t>TIRPALAS ODOS DŪRIMO TESTUI 3ML (±0,5ML) - FAGACEAE</t>
  </si>
  <si>
    <t>82.</t>
  </si>
  <si>
    <t>Tirpalas odos dūrimo testui 3ml (±0,5ml) - Fagaceae</t>
  </si>
  <si>
    <t>82.1.</t>
  </si>
  <si>
    <t>83. DALIS</t>
  </si>
  <si>
    <t>TIRPALAS ODOS DŪRIMO TESTUI 3ML (±0,5ML) – MEDŽIŲ MIŠINYS</t>
  </si>
  <si>
    <t>83.</t>
  </si>
  <si>
    <t>Tirpalas odos dūrimo testui 3ml (±0,5ml) – Medžių mišinys</t>
  </si>
  <si>
    <t>83.1.</t>
  </si>
  <si>
    <t>84. DALIS</t>
  </si>
  <si>
    <t>TIRPALAS ODOS DŪRIMO TESTUI 3ML (±0,5ML) - PLUNKSNOS</t>
  </si>
  <si>
    <t>84.</t>
  </si>
  <si>
    <t>Tirpalas odos dūrimo testui 3ml (±0,5ml) - Plunksnos</t>
  </si>
  <si>
    <t>84.1.</t>
  </si>
  <si>
    <t>85. DALIS</t>
  </si>
  <si>
    <t>TIRPALAS ODOS DŪRIMO TESTUI 3ML (±0,5ML) - 7-NIŲ GRŪDŲ MIŠINYS</t>
  </si>
  <si>
    <t>85.</t>
  </si>
  <si>
    <t>Tirpalas odos dūrimo testui 3ml (±0,5ml) - 7-nių grūdų mišinys</t>
  </si>
  <si>
    <t>85.1.</t>
  </si>
  <si>
    <t>86. DALIS</t>
  </si>
  <si>
    <t>TIRPALAS ODOS DŪRIMO TESTUI 3ML (±0,5ML) - RYŽIAI</t>
  </si>
  <si>
    <t>86.</t>
  </si>
  <si>
    <t>Tirpalas odos dūrimo testui 3ml (±0,5ml) - Ryžiai</t>
  </si>
  <si>
    <t>86.1.</t>
  </si>
  <si>
    <t>87. DALIS</t>
  </si>
  <si>
    <t xml:space="preserve">TRYPANO MĖLYNASIS 1,6 MG 1 ML </t>
  </si>
  <si>
    <t>87.</t>
  </si>
  <si>
    <t xml:space="preserve">Trypano mėlynasis 1,6 mg 1 ml </t>
  </si>
  <si>
    <t>87.1.</t>
  </si>
  <si>
    <t>Trypano mėlynasis 1,6 mg 1 ml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</si>
  <si>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</si>
  <si>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</si>
  <si>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</si>
  <si>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</si>
  <si>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</si>
  <si>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</si>
  <si>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</si>
  <si>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</si>
  <si>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</si>
  <si>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</si>
  <si>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</si>
  <si>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</si>
  <si>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</si>
  <si>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</si>
  <si>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</si>
  <si>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</si>
  <si>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</si>
  <si>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</si>
  <si>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</si>
  <si>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</si>
  <si>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7843-4 2023-09-27 11:25:05</t>
  </si>
  <si>
    <t>MEDIKAMENTŲ PIRKIMAS</t>
  </si>
  <si>
    <r>
      <t xml:space="preserve">6. Pasiūlymų formoje būtina palikti tik siūlomas pirkimo dalis. Nepasiūlytas pirkimo dalis būtina </t>
    </r>
    <r>
      <rPr>
        <b/>
        <sz val="11"/>
        <color theme="1"/>
        <rFont val="Calibri"/>
        <family val="2"/>
        <charset val="186"/>
        <scheme val="minor"/>
      </rPr>
      <t>IŠTRINTI.</t>
    </r>
  </si>
  <si>
    <t>EPINEFRINAS 1 MG/ML INJEKCINIS TIRPALAS</t>
  </si>
  <si>
    <t>Epinefrinas 1 mg/ml injekcinis tirpalas</t>
  </si>
  <si>
    <t>ESMOLOLIS 100 MG/10 ML LEISTI Į VENĄ 10 ML</t>
  </si>
  <si>
    <t>Esmololis 100 mg/10 ml leisti į veną 10 ml</t>
  </si>
  <si>
    <t>Klonėnų vs.1, Šrivintų r. sav., 19156</t>
  </si>
  <si>
    <t>03/11/23</t>
  </si>
  <si>
    <t>UAB Entafarma</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</si>
  <si>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</si>
  <si>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</si>
  <si>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</si>
  <si>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</si>
  <si>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</si>
  <si>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</si>
  <si>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Flomox 1g for inj. N1, Florencia Healthcare [Vardinis]</t>
  </si>
  <si>
    <t>ZON-FH 2 powder for inj. 2g N1, Florencia Healthcare [Vardinis]</t>
  </si>
  <si>
    <t>Cyclogyl 1% Eye drops 5ml N1, INTAS Pharmaceuticals [Vardinis]</t>
  </si>
  <si>
    <t>Adrenalinum WZF Polfa 1mg/ml injekcinis tirpalas 1ml N10, Polfa Warszawa</t>
  </si>
  <si>
    <t>Clemastin-BP 1mg/ml injekcinis tirpalas 2ml N10, S.C. Balkan Pharmaceuticals [Vardinis]</t>
  </si>
  <si>
    <t>Mivacron 2mg/ml injek. ar infuz. tirp. 5ml N5, Niromed</t>
  </si>
  <si>
    <t>Nicardia Retard 20mg tab. N240, J.B. Chemicals &amp; Pharmaceuticals (Vardinis)</t>
  </si>
  <si>
    <t>Ocuflash 7mg/ml akių lašai 10ml N2, Unimed Pharma</t>
  </si>
  <si>
    <t>Clisma-Lax tiesiosios žarnos klizma 133ml N1, Sofar</t>
  </si>
  <si>
    <t>Oxacillin milteliai injekciniam tirpalui 1g N1, SWISS [Vardinis]</t>
  </si>
  <si>
    <t>F304, Skin prick test, 3ml buteliukas su pipete, Inmunotek. S.L, (Vardinis)</t>
  </si>
  <si>
    <t>G206, Skin prick test, 3ml buteliukas su pipete, Inmunotek. S.L,  (Vardinis)</t>
  </si>
  <si>
    <t>F093, Skin prick test, 3ml buteliukas su pipete, Inmunotek. S.L,  (Vardinis)</t>
  </si>
  <si>
    <t>I703, Skin prick test, 3ml buteliukas su pipete, Inmunotek. S.L,  (Vardinis)</t>
  </si>
  <si>
    <t>P902, Skin prick test, 3ml buteliukas su pipete, Inmunotek. S.L,  (Vardinis)</t>
  </si>
  <si>
    <t>F413, Skin prick test, 3ml buteliukas su pipete, Inmunotek. S.L,  (Vardinis)</t>
  </si>
  <si>
    <t>Amyl Nitrite Inhalants įkvepiamasis tirpalas 0,3ml ampulės N12, Samarth (Vardinis)</t>
  </si>
  <si>
    <t>Falcigo 60mg injekcinis tirpalas N1, Zydus (Vardinis)</t>
  </si>
  <si>
    <t>Azitromycin Eberth 500mg fl.N1, Eberth (Vardinis)</t>
  </si>
  <si>
    <t>Deposilin 2.4mln VV injekcinis tirpalas 6ml N1, Ulagay (Vardinis)</t>
  </si>
  <si>
    <t>Antytoksyna botulinowa ABE 500iu+500iu+100iu/ml inj.tirp. 10ml N1, Biomed (Vardinis)</t>
  </si>
  <si>
    <t>Catapresan 0.15mg/ml 1ml injekcinis tirpalas N5, Boehringer Ingelheim (Vardinis)</t>
  </si>
  <si>
    <t>Clonidin Arena 0,75mg tab N100, Arena Group (Vardinis)</t>
  </si>
  <si>
    <t>Colchicina lirca 1mg tabletės N60, Gilead (Vardinis)</t>
  </si>
  <si>
    <t>Dapsone 50mg tabletės N1000, GlaxoSmithKline (Vardinis)</t>
  </si>
  <si>
    <t>Doripen 500mg flac.N1, Fusin (Vardinis)</t>
  </si>
  <si>
    <t>Erythromycin Panpharma 500g milteliai injekciniam tirpalui N10, Panpharma (Vardinis)</t>
  </si>
  <si>
    <t>Esocard 100mg/10ml injekcinis tirpalas N1, Samarth (Vardinis)</t>
  </si>
  <si>
    <t>FRENIN (Phenylephrine) 10mg/ml injekcinis tirpalas 1ml N1, Samarth (Vardinis)</t>
  </si>
  <si>
    <t>Phenhydan 250mg/5ml injekcinis tirpalas N5 , Desitin (Vardinis</t>
  </si>
  <si>
    <t xml:space="preserve">Luminal 200mg/2ml injekcinis tirpalas 2ml N10, Profarma (Vardinis) </t>
  </si>
  <si>
    <t>Tetanus Antitoxin (Premi-Tat) 1500 IU/ml 1ml N10, Premium Serums and Vaccines [Vardinis]</t>
  </si>
  <si>
    <t>Nicozid 500mg/5ml injekcinis tirpalas N5, PIAM [Vardinis]</t>
  </si>
  <si>
    <t>Quinine dihydrochloride inj. 300mg/ml 2ml amp. N50, Vulcan Laboratories [Vardinis]</t>
  </si>
  <si>
    <t>Loratin 1mg/ml 50ml N1, CIPLA (Vardinis)</t>
  </si>
  <si>
    <t>Provokit 0.33% injekcinis tirpalas 10ml N10, Aristo Pharma (Vardinis)</t>
  </si>
  <si>
    <t>Metilprednisolon - BP 500mg/ml milteliai injekciniam tirpalui 4ml N5, S.C. Balkan Pharmaceuticals (Vardinis</t>
  </si>
  <si>
    <t>Ropivacain 7.5mg/ml injekcinis tirpalas 10ml N20, CIPLA, (Vardinis)</t>
  </si>
  <si>
    <t>Tetagam P 250UI/ml inj. 1ml N10, CSL Behring [Vardinis]</t>
  </si>
  <si>
    <t>Ne</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</si>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</sst>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2"/>
      <color theme="1"/>
      <name val="Times New Roman"/>
      <family val="1"/>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tint="-0.249977111117893"/>
        <bgColor rgb="FFFFFFFF"/>
      </patternFill>
    </fill>
    <fill>
      <patternFill patternType="solid">
        <fgColor indexed="9"/>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0" xfId="0" applyFont="1" applyFill="1"/>
    <xf numFmtId="0" fontId="2" fillId="4" borderId="0" xfId="0" applyFont="1" applyFill="1"/>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wrapText="1"/>
    </xf>
    <xf numFmtId="0" fontId="2" fillId="4" borderId="16" xfId="0" applyFont="1" applyFill="1" applyBorder="1" applyAlignment="1">
      <alignment vertical="center" wrapText="1"/>
    </xf>
    <xf numFmtId="0" fontId="1" fillId="7" borderId="0" xfId="0" applyFont="1" applyFill="1"/>
    <xf numFmtId="0" fontId="1" fillId="8" borderId="0" xfId="0" applyFont="1" applyFill="1"/>
    <xf numFmtId="0" fontId="1" fillId="4" borderId="16" xfId="0" applyFont="1" applyFill="1" applyBorder="1" applyAlignment="1">
      <alignment wrapText="1"/>
    </xf>
    <xf numFmtId="0" fontId="2" fillId="4" borderId="0" xfId="0" applyFont="1" applyFill="1" applyAlignment="1">
      <alignment wrapText="1"/>
    </xf>
    <xf numFmtId="0" fontId="1" fillId="9" borderId="0" xfId="0" applyFont="1" applyFill="1" applyProtection="1">
      <protection locked="0"/>
    </xf>
    <xf numFmtId="14" fontId="0" fillId="10" borderId="1" xfId="0" applyNumberFormat="1" applyFill="1" applyBorder="1" applyAlignment="1" applyProtection="1">
      <alignment horizontal="center"/>
      <protection locked="0"/>
    </xf>
    <xf numFmtId="49" fontId="0" fillId="10" borderId="1" xfId="0" applyNumberFormat="1" applyFill="1" applyBorder="1" applyAlignment="1" applyProtection="1">
      <alignment horizontal="center"/>
      <protection locked="0"/>
    </xf>
    <xf numFmtId="0" fontId="0" fillId="10" borderId="1" xfId="0" applyFill="1" applyBorder="1" applyAlignment="1" applyProtection="1">
      <alignment horizontal="center"/>
      <protection locked="0"/>
    </xf>
    <xf numFmtId="0" fontId="1" fillId="5" borderId="16" xfId="0" applyFont="1" applyFill="1" applyBorder="1" applyAlignment="1" applyProtection="1">
      <alignment wrapText="1"/>
      <protection locked="0"/>
    </xf>
    <xf numFmtId="0" fontId="1" fillId="6" borderId="16" xfId="0" applyFont="1" applyFill="1" applyBorder="1" applyAlignment="1" applyProtection="1">
      <alignment wrapText="1"/>
      <protection locked="0"/>
    </xf>
    <xf numFmtId="0" fontId="1" fillId="2" borderId="0" xfId="0" applyFont="1" applyFill="1"/>
    <xf numFmtId="0" fontId="1" fillId="2" borderId="0" xfId="0" applyFont="1" applyFill="1" applyAlignment="1">
      <alignment vertical="center" wrapText="1"/>
    </xf>
    <xf numFmtId="0" fontId="1" fillId="4" borderId="16" xfId="0" applyFont="1" applyFill="1" applyBorder="1" applyAlignment="1">
      <alignment vertical="center" wrapText="1"/>
    </xf>
    <xf numFmtId="0" fontId="0" fillId="0" borderId="16"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6" fillId="10" borderId="1" xfId="0" applyFont="1" applyFill="1" applyBorder="1" applyAlignment="1" applyProtection="1">
      <alignment horizontal="center" vertical="center" wrapText="1"/>
      <protection locked="0"/>
    </xf>
    <xf numFmtId="0" fontId="0" fillId="11" borderId="13" xfId="0" applyFill="1" applyBorder="1" applyProtection="1">
      <protection locked="0"/>
    </xf>
    <xf numFmtId="0" fontId="0" fillId="11" borderId="12" xfId="0" applyFill="1"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49" fontId="3" fillId="2" borderId="2" xfId="0" applyNumberFormat="1" applyFont="1" applyFill="1" applyBorder="1" applyAlignment="1">
      <alignment horizontal="left" vertical="center"/>
    </xf>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0" fillId="0" borderId="10" xfId="0" applyBorder="1"/>
    <xf numFmtId="0" fontId="0" fillId="0" borderId="9" xfId="0" applyBorder="1"/>
    <xf numFmtId="0" fontId="1" fillId="2" borderId="11"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075"/>
  <sheetViews>
    <sheetView tabSelected="1" workbookViewId="0">
      <selection activeCell="G1060" sqref="G1060"/>
    </sheetView>
  </sheetViews>
  <sheetFormatPr defaultColWidth="10.875" defaultRowHeight="15" x14ac:dyDescent="0.25"/>
  <cols>
    <col min="1" max="1" width="9.125" style="1" customWidth="1"/>
    <col min="2" max="2" width="41.5" style="1" customWidth="1"/>
    <col min="3" max="3" width="19.5" style="1" customWidth="1"/>
    <col min="4" max="4" width="12.375" style="1" customWidth="1"/>
    <col min="5" max="5" width="16.625" style="1" customWidth="1"/>
    <col min="6" max="6" width="16.75" style="1" customWidth="1"/>
    <col min="7" max="7" width="37.62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515</v>
      </c>
      <c r="B4" s="2"/>
    </row>
    <row r="5" spans="1:6" x14ac:dyDescent="0.25">
      <c r="A5" s="2"/>
      <c r="B5" s="2"/>
    </row>
    <row r="6" spans="1:6" x14ac:dyDescent="0.25">
      <c r="A6" s="1" t="s">
        <v>1</v>
      </c>
      <c r="B6" s="13" t="s">
        <v>2</v>
      </c>
    </row>
    <row r="7" spans="1:6" x14ac:dyDescent="0.25">
      <c r="B7" s="2"/>
    </row>
    <row r="8" spans="1:6" ht="15.75" x14ac:dyDescent="0.25">
      <c r="A8" s="4" t="s">
        <v>3</v>
      </c>
      <c r="B8" s="29">
        <v>45233</v>
      </c>
    </row>
    <row r="9" spans="1:6" ht="15.75" x14ac:dyDescent="0.25">
      <c r="A9" s="4" t="s">
        <v>4</v>
      </c>
      <c r="B9" s="30" t="s">
        <v>522</v>
      </c>
    </row>
    <row r="10" spans="1:6" ht="15.75" x14ac:dyDescent="0.25">
      <c r="A10" s="4" t="s">
        <v>5</v>
      </c>
      <c r="B10" s="31" t="s">
        <v>521</v>
      </c>
    </row>
    <row r="12" spans="1:6" ht="15.75" x14ac:dyDescent="0.25">
      <c r="A12" s="41" t="s">
        <v>6</v>
      </c>
      <c r="B12" s="42"/>
      <c r="C12" s="43" t="s">
        <v>523</v>
      </c>
      <c r="D12" s="44"/>
      <c r="E12" s="44"/>
      <c r="F12" s="45"/>
    </row>
    <row r="13" spans="1:6" ht="15.95" customHeight="1" x14ac:dyDescent="0.25">
      <c r="A13" s="48" t="s">
        <v>7</v>
      </c>
      <c r="B13" s="47"/>
      <c r="C13" s="43">
        <v>174443844</v>
      </c>
      <c r="D13" s="44"/>
      <c r="E13" s="44"/>
      <c r="F13" s="45"/>
    </row>
    <row r="14" spans="1:6" ht="15.95" customHeight="1" x14ac:dyDescent="0.25">
      <c r="A14" s="48" t="s">
        <v>8</v>
      </c>
      <c r="B14" s="47"/>
      <c r="C14" s="43" t="s">
        <v>521</v>
      </c>
      <c r="D14" s="44"/>
      <c r="E14" s="44"/>
      <c r="F14" s="45"/>
    </row>
    <row r="15" spans="1:6" ht="15.95" customHeight="1" x14ac:dyDescent="0.25">
      <c r="A15" s="41" t="s">
        <v>9</v>
      </c>
      <c r="B15" s="42"/>
      <c r="C15" s="43" t="s">
        <v>524</v>
      </c>
      <c r="D15" s="44"/>
      <c r="E15" s="44"/>
      <c r="F15" s="45"/>
    </row>
    <row r="16" spans="1:6" ht="63" customHeight="1" x14ac:dyDescent="0.25">
      <c r="A16" s="46" t="s">
        <v>10</v>
      </c>
      <c r="B16" s="47"/>
      <c r="C16" s="43" t="s">
        <v>525</v>
      </c>
      <c r="D16" s="44"/>
      <c r="E16" s="44"/>
      <c r="F16" s="45"/>
    </row>
    <row r="17" spans="1:7" ht="15.95" customHeight="1" x14ac:dyDescent="0.25">
      <c r="A17" s="41" t="s">
        <v>11</v>
      </c>
      <c r="B17" s="42"/>
      <c r="C17" s="43" t="s">
        <v>526</v>
      </c>
      <c r="D17" s="44"/>
      <c r="E17" s="44"/>
      <c r="F17" s="45"/>
    </row>
    <row r="18" spans="1:7" ht="15.95" customHeight="1" x14ac:dyDescent="0.25">
      <c r="A18" s="41" t="s">
        <v>12</v>
      </c>
      <c r="B18" s="42"/>
      <c r="C18" s="43" t="s">
        <v>527</v>
      </c>
      <c r="D18" s="44"/>
      <c r="E18" s="44"/>
      <c r="F18" s="45"/>
    </row>
    <row r="19" spans="1:7" ht="48" customHeight="1" x14ac:dyDescent="0.25">
      <c r="A19" s="41" t="s">
        <v>13</v>
      </c>
      <c r="B19" s="42"/>
      <c r="C19" s="43" t="s">
        <v>528</v>
      </c>
      <c r="D19" s="44"/>
      <c r="E19" s="44"/>
      <c r="F19" s="45"/>
    </row>
    <row r="20" spans="1:7" ht="54.95" customHeight="1" x14ac:dyDescent="0.25">
      <c r="A20" s="41" t="s">
        <v>14</v>
      </c>
      <c r="B20" s="42"/>
      <c r="C20" s="43" t="s">
        <v>529</v>
      </c>
      <c r="D20" s="44"/>
      <c r="E20" s="44"/>
      <c r="F20" s="45"/>
    </row>
    <row r="21" spans="1:7" ht="104.25" customHeight="1" x14ac:dyDescent="0.25">
      <c r="A21" s="36" t="s">
        <v>15</v>
      </c>
      <c r="B21" s="37"/>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32.1" customHeight="1" x14ac:dyDescent="0.25">
      <c r="A28" s="35" t="s">
        <v>21</v>
      </c>
      <c r="B28" s="34"/>
      <c r="C28" s="34"/>
      <c r="D28" s="34"/>
      <c r="E28" s="34"/>
      <c r="F28" s="34"/>
    </row>
    <row r="29" spans="1:7" x14ac:dyDescent="0.25">
      <c r="A29" s="34" t="s">
        <v>22</v>
      </c>
      <c r="B29" s="34"/>
      <c r="C29" s="34"/>
      <c r="D29" s="34"/>
      <c r="E29" s="34"/>
      <c r="F29" s="34"/>
    </row>
    <row r="30" spans="1:7" x14ac:dyDescent="0.25">
      <c r="A30" s="14" t="s">
        <v>23</v>
      </c>
      <c r="D30" s="28"/>
      <c r="F30" s="12"/>
    </row>
    <row r="31" spans="1:7" x14ac:dyDescent="0.25">
      <c r="A31" s="24" t="s">
        <v>516</v>
      </c>
      <c r="B31" s="25"/>
      <c r="C31" s="25"/>
      <c r="D31" s="25"/>
      <c r="E31" s="25"/>
    </row>
    <row r="32" spans="1:7" x14ac:dyDescent="0.25">
      <c r="A32" s="13" t="s">
        <v>24</v>
      </c>
      <c r="B32" s="13" t="s">
        <v>25</v>
      </c>
    </row>
    <row r="34" spans="1:7" x14ac:dyDescent="0.25">
      <c r="A34" s="13" t="s">
        <v>26</v>
      </c>
    </row>
    <row r="35" spans="1:7" ht="45" x14ac:dyDescent="0.25">
      <c r="A35" s="23" t="s">
        <v>27</v>
      </c>
      <c r="B35" s="23" t="s">
        <v>28</v>
      </c>
      <c r="C35" s="23" t="s">
        <v>29</v>
      </c>
      <c r="D35" s="23" t="s">
        <v>30</v>
      </c>
      <c r="E35" s="23" t="s">
        <v>31</v>
      </c>
      <c r="F35" s="23" t="s">
        <v>32</v>
      </c>
      <c r="G35" s="23" t="s">
        <v>33</v>
      </c>
    </row>
    <row r="36" spans="1:7" x14ac:dyDescent="0.25">
      <c r="A36" s="15" t="s">
        <v>34</v>
      </c>
      <c r="B36" s="15" t="s">
        <v>35</v>
      </c>
      <c r="C36" s="16"/>
      <c r="D36" s="16"/>
      <c r="E36" s="16"/>
      <c r="F36" s="16"/>
      <c r="G36" s="16"/>
    </row>
    <row r="37" spans="1:7" x14ac:dyDescent="0.25">
      <c r="A37" s="16" t="s">
        <v>36</v>
      </c>
      <c r="B37" s="16" t="s">
        <v>35</v>
      </c>
      <c r="C37" s="16">
        <v>50</v>
      </c>
      <c r="D37" s="16" t="s">
        <v>37</v>
      </c>
      <c r="E37" s="17"/>
      <c r="F37" s="16" t="str">
        <f>IF(ISBLANK(E37),"", PRODUCT(C37,E37))</f>
        <v/>
      </c>
      <c r="G37" s="18"/>
    </row>
    <row r="38" spans="1:7" x14ac:dyDescent="0.25">
      <c r="E38" s="15" t="s">
        <v>38</v>
      </c>
      <c r="F38" s="15" t="str">
        <f>IF(F37="","",ROUND(SUM(F37:F37),2))</f>
        <v/>
      </c>
      <c r="G38" s="14" t="str">
        <f>IF(F37="","Neužpildytos visos objektų kainos","")</f>
        <v>Neužpildytos visos objektų kainos</v>
      </c>
    </row>
    <row r="39" spans="1:7" x14ac:dyDescent="0.25">
      <c r="C39" s="15" t="s">
        <v>39</v>
      </c>
      <c r="D39" s="18"/>
      <c r="E39" s="15" t="s">
        <v>40</v>
      </c>
      <c r="F39" s="15" t="str">
        <f>IF(OR(F38="",D39=""),"", ROUND(PRODUCT(D39,F38)/100,2))</f>
        <v/>
      </c>
      <c r="G39" s="14" t="str">
        <f>IF(D39="", "Nurodykite taikomą PVM dydį", "")</f>
        <v>Nurodykite taikomą PVM dydį</v>
      </c>
    </row>
    <row r="40" spans="1:7" x14ac:dyDescent="0.25">
      <c r="E40" s="15" t="s">
        <v>41</v>
      </c>
      <c r="F40" s="15">
        <f>IF(ISBLANK(F39), "", ROUND(SUM(F38:F39),2))</f>
        <v>0</v>
      </c>
    </row>
    <row r="44" spans="1:7" x14ac:dyDescent="0.25">
      <c r="A44" s="13" t="s">
        <v>42</v>
      </c>
      <c r="B44" s="13" t="s">
        <v>43</v>
      </c>
    </row>
    <row r="46" spans="1:7" x14ac:dyDescent="0.25">
      <c r="A46" s="13" t="s">
        <v>26</v>
      </c>
    </row>
    <row r="47" spans="1:7" ht="45" x14ac:dyDescent="0.25">
      <c r="A47" s="23" t="s">
        <v>27</v>
      </c>
      <c r="B47" s="23" t="s">
        <v>28</v>
      </c>
      <c r="C47" s="23" t="s">
        <v>29</v>
      </c>
      <c r="D47" s="23" t="s">
        <v>30</v>
      </c>
      <c r="E47" s="23" t="s">
        <v>31</v>
      </c>
      <c r="F47" s="23" t="s">
        <v>32</v>
      </c>
      <c r="G47" s="23" t="s">
        <v>33</v>
      </c>
    </row>
    <row r="48" spans="1:7" x14ac:dyDescent="0.25">
      <c r="A48" s="15" t="s">
        <v>44</v>
      </c>
      <c r="B48" s="15" t="s">
        <v>45</v>
      </c>
      <c r="C48" s="16"/>
      <c r="D48" s="16"/>
      <c r="E48" s="16"/>
      <c r="F48" s="16"/>
      <c r="G48" s="16"/>
    </row>
    <row r="49" spans="1:7" ht="30" x14ac:dyDescent="0.25">
      <c r="A49" s="16" t="s">
        <v>46</v>
      </c>
      <c r="B49" s="16" t="s">
        <v>45</v>
      </c>
      <c r="C49" s="16">
        <v>12</v>
      </c>
      <c r="D49" s="16" t="s">
        <v>47</v>
      </c>
      <c r="E49" s="17">
        <v>112</v>
      </c>
      <c r="F49" s="16">
        <f>IF(ISBLANK(E49),"", PRODUCT(C49,E49))</f>
        <v>1344</v>
      </c>
      <c r="G49" s="32" t="s">
        <v>546</v>
      </c>
    </row>
    <row r="50" spans="1:7" x14ac:dyDescent="0.25">
      <c r="E50" s="15" t="s">
        <v>38</v>
      </c>
      <c r="F50" s="15">
        <f>IF(F49="","",ROUND(SUM(F49:F49),2))</f>
        <v>1344</v>
      </c>
      <c r="G50" s="14" t="str">
        <f>IF(F49="","Neužpildytos visos objektų kainos","")</f>
        <v/>
      </c>
    </row>
    <row r="51" spans="1:7" x14ac:dyDescent="0.25">
      <c r="C51" s="15" t="s">
        <v>39</v>
      </c>
      <c r="D51" s="18">
        <v>5</v>
      </c>
      <c r="E51" s="15" t="s">
        <v>40</v>
      </c>
      <c r="F51" s="15">
        <f>IF(OR(F50="",D51=""),"", ROUND(PRODUCT(D51,F50)/100,2))</f>
        <v>67.2</v>
      </c>
      <c r="G51" s="14" t="str">
        <f>IF(D51="", "Nurodykite taikomą PVM dydį", "")</f>
        <v/>
      </c>
    </row>
    <row r="52" spans="1:7" x14ac:dyDescent="0.25">
      <c r="E52" s="15" t="s">
        <v>41</v>
      </c>
      <c r="F52" s="15">
        <f>IF(ISBLANK(F51), "", ROUND(SUM(F50:F51),2))</f>
        <v>1411.2</v>
      </c>
    </row>
    <row r="56" spans="1:7" x14ac:dyDescent="0.25">
      <c r="A56" s="13" t="s">
        <v>48</v>
      </c>
      <c r="B56" s="13" t="s">
        <v>49</v>
      </c>
    </row>
    <row r="58" spans="1:7" x14ac:dyDescent="0.25">
      <c r="A58" s="13" t="s">
        <v>26</v>
      </c>
    </row>
    <row r="59" spans="1:7" ht="45" x14ac:dyDescent="0.25">
      <c r="A59" s="23" t="s">
        <v>27</v>
      </c>
      <c r="B59" s="23" t="s">
        <v>28</v>
      </c>
      <c r="C59" s="23" t="s">
        <v>29</v>
      </c>
      <c r="D59" s="23" t="s">
        <v>30</v>
      </c>
      <c r="E59" s="23" t="s">
        <v>31</v>
      </c>
      <c r="F59" s="23" t="s">
        <v>32</v>
      </c>
      <c r="G59" s="23" t="s">
        <v>33</v>
      </c>
    </row>
    <row r="60" spans="1:7" x14ac:dyDescent="0.25">
      <c r="A60" s="15" t="s">
        <v>50</v>
      </c>
      <c r="B60" s="22" t="s">
        <v>51</v>
      </c>
      <c r="C60" s="16"/>
      <c r="D60" s="16"/>
      <c r="E60" s="16"/>
      <c r="F60" s="16"/>
      <c r="G60" s="16"/>
    </row>
    <row r="61" spans="1:7" ht="30" x14ac:dyDescent="0.25">
      <c r="A61" s="16" t="s">
        <v>52</v>
      </c>
      <c r="B61" s="26" t="s">
        <v>51</v>
      </c>
      <c r="C61" s="16">
        <v>300</v>
      </c>
      <c r="D61" s="16" t="s">
        <v>47</v>
      </c>
      <c r="E61" s="17">
        <v>1.96</v>
      </c>
      <c r="F61" s="16">
        <f>IF(ISBLANK(E61),"", PRODUCT(C61,E61))</f>
        <v>588</v>
      </c>
      <c r="G61" s="32" t="s">
        <v>530</v>
      </c>
    </row>
    <row r="62" spans="1:7" x14ac:dyDescent="0.25">
      <c r="E62" s="15" t="s">
        <v>38</v>
      </c>
      <c r="F62" s="15">
        <f>IF(F61="","",ROUND(SUM(F61:F61),2))</f>
        <v>588</v>
      </c>
      <c r="G62" s="14" t="str">
        <f>IF(F61="","Neužpildytos visos objektų kainos","")</f>
        <v/>
      </c>
    </row>
    <row r="63" spans="1:7" x14ac:dyDescent="0.25">
      <c r="C63" s="15" t="s">
        <v>39</v>
      </c>
      <c r="D63" s="18">
        <v>5</v>
      </c>
      <c r="E63" s="15" t="s">
        <v>40</v>
      </c>
      <c r="F63" s="15">
        <f>IF(OR(F62="",D63=""),"", ROUND(PRODUCT(D63,F62)/100,2))</f>
        <v>29.4</v>
      </c>
      <c r="G63" s="14" t="str">
        <f>IF(D63="", "Nurodykite taikomą PVM dydį", "")</f>
        <v/>
      </c>
    </row>
    <row r="64" spans="1:7" x14ac:dyDescent="0.25">
      <c r="E64" s="15" t="s">
        <v>41</v>
      </c>
      <c r="F64" s="15">
        <f>IF(ISBLANK(F63), "", ROUND(SUM(F62:F63),2))</f>
        <v>617.4</v>
      </c>
    </row>
    <row r="68" spans="1:7" x14ac:dyDescent="0.25">
      <c r="A68" s="13" t="s">
        <v>53</v>
      </c>
      <c r="B68" s="13" t="s">
        <v>54</v>
      </c>
    </row>
    <row r="70" spans="1:7" x14ac:dyDescent="0.25">
      <c r="A70" s="13" t="s">
        <v>26</v>
      </c>
    </row>
    <row r="71" spans="1:7" ht="45" x14ac:dyDescent="0.25">
      <c r="A71" s="23" t="s">
        <v>27</v>
      </c>
      <c r="B71" s="23" t="s">
        <v>28</v>
      </c>
      <c r="C71" s="23" t="s">
        <v>29</v>
      </c>
      <c r="D71" s="23" t="s">
        <v>30</v>
      </c>
      <c r="E71" s="23" t="s">
        <v>31</v>
      </c>
      <c r="F71" s="23" t="s">
        <v>32</v>
      </c>
      <c r="G71" s="23" t="s">
        <v>33</v>
      </c>
    </row>
    <row r="72" spans="1:7" x14ac:dyDescent="0.25">
      <c r="A72" s="15" t="s">
        <v>55</v>
      </c>
      <c r="B72" s="15" t="s">
        <v>56</v>
      </c>
      <c r="C72" s="16"/>
      <c r="D72" s="16"/>
      <c r="E72" s="16"/>
      <c r="F72" s="16"/>
      <c r="G72" s="16"/>
    </row>
    <row r="73" spans="1:7" ht="30" x14ac:dyDescent="0.25">
      <c r="A73" s="16" t="s">
        <v>57</v>
      </c>
      <c r="B73" s="16" t="s">
        <v>56</v>
      </c>
      <c r="C73" s="16">
        <v>20</v>
      </c>
      <c r="D73" s="16" t="s">
        <v>47</v>
      </c>
      <c r="E73" s="17">
        <v>155.6</v>
      </c>
      <c r="F73" s="16">
        <f>IF(ISBLANK(E73),"", PRODUCT(C73,E73))</f>
        <v>3112</v>
      </c>
      <c r="G73" s="32" t="s">
        <v>547</v>
      </c>
    </row>
    <row r="74" spans="1:7" x14ac:dyDescent="0.25">
      <c r="E74" s="15" t="s">
        <v>38</v>
      </c>
      <c r="F74" s="15">
        <f>IF(F73="","",ROUND(SUM(F73:F73),2))</f>
        <v>3112</v>
      </c>
      <c r="G74" s="14" t="str">
        <f>IF(F73="","Neužpildytos visos objektų kainos","")</f>
        <v/>
      </c>
    </row>
    <row r="75" spans="1:7" x14ac:dyDescent="0.25">
      <c r="C75" s="15" t="s">
        <v>39</v>
      </c>
      <c r="D75" s="18">
        <v>5</v>
      </c>
      <c r="E75" s="15" t="s">
        <v>40</v>
      </c>
      <c r="F75" s="15">
        <f>IF(OR(F74="",D75=""),"", ROUND(PRODUCT(D75,F74)/100,2))</f>
        <v>155.6</v>
      </c>
      <c r="G75" s="14" t="str">
        <f>IF(D75="", "Nurodykite taikomą PVM dydį", "")</f>
        <v/>
      </c>
    </row>
    <row r="76" spans="1:7" x14ac:dyDescent="0.25">
      <c r="E76" s="15" t="s">
        <v>41</v>
      </c>
      <c r="F76" s="15">
        <f>IF(ISBLANK(F75), "", ROUND(SUM(F74:F75),2))</f>
        <v>3267.6</v>
      </c>
    </row>
    <row r="80" spans="1:7" x14ac:dyDescent="0.25">
      <c r="A80" s="13" t="s">
        <v>58</v>
      </c>
      <c r="B80" s="13" t="s">
        <v>59</v>
      </c>
    </row>
    <row r="82" spans="1:7" x14ac:dyDescent="0.25">
      <c r="A82" s="13" t="s">
        <v>26</v>
      </c>
    </row>
    <row r="83" spans="1:7" ht="45" x14ac:dyDescent="0.25">
      <c r="A83" s="23" t="s">
        <v>27</v>
      </c>
      <c r="B83" s="23" t="s">
        <v>28</v>
      </c>
      <c r="C83" s="23" t="s">
        <v>29</v>
      </c>
      <c r="D83" s="23" t="s">
        <v>30</v>
      </c>
      <c r="E83" s="23" t="s">
        <v>31</v>
      </c>
      <c r="F83" s="23" t="s">
        <v>32</v>
      </c>
      <c r="G83" s="23" t="s">
        <v>33</v>
      </c>
    </row>
    <row r="84" spans="1:7" ht="30" x14ac:dyDescent="0.25">
      <c r="A84" s="15" t="s">
        <v>60</v>
      </c>
      <c r="B84" s="22" t="s">
        <v>61</v>
      </c>
      <c r="C84" s="16"/>
      <c r="D84" s="16"/>
      <c r="E84" s="16"/>
      <c r="F84" s="16"/>
      <c r="G84" s="16"/>
    </row>
    <row r="85" spans="1:7" ht="30" x14ac:dyDescent="0.25">
      <c r="A85" s="16" t="s">
        <v>62</v>
      </c>
      <c r="B85" s="26" t="s">
        <v>61</v>
      </c>
      <c r="C85" s="16">
        <v>60</v>
      </c>
      <c r="D85" s="16" t="s">
        <v>63</v>
      </c>
      <c r="E85" s="17"/>
      <c r="F85" s="16" t="str">
        <f>IF(ISBLANK(E85),"", PRODUCT(C85,E85))</f>
        <v/>
      </c>
      <c r="G85" s="18"/>
    </row>
    <row r="86" spans="1:7" x14ac:dyDescent="0.25">
      <c r="E86" s="15" t="s">
        <v>38</v>
      </c>
      <c r="F86" s="15" t="str">
        <f>IF(F85="","",ROUND(SUM(F85:F85),2))</f>
        <v/>
      </c>
      <c r="G86" s="14" t="str">
        <f>IF(F85="","Neužpildytos visos objektų kainos","")</f>
        <v>Neužpildytos visos objektų kainos</v>
      </c>
    </row>
    <row r="87" spans="1:7" x14ac:dyDescent="0.25">
      <c r="C87" s="15" t="s">
        <v>39</v>
      </c>
      <c r="D87" s="18"/>
      <c r="E87" s="15" t="s">
        <v>40</v>
      </c>
      <c r="F87" s="15" t="str">
        <f>IF(OR(F86="",D87=""),"", ROUND(PRODUCT(D87,F86)/100,2))</f>
        <v/>
      </c>
      <c r="G87" s="14" t="str">
        <f>IF(D87="", "Nurodykite taikomą PVM dydį", "")</f>
        <v>Nurodykite taikomą PVM dydį</v>
      </c>
    </row>
    <row r="88" spans="1:7" x14ac:dyDescent="0.25">
      <c r="E88" s="15" t="s">
        <v>41</v>
      </c>
      <c r="F88" s="15">
        <f>IF(ISBLANK(F87), "", ROUND(SUM(F86:F87),2))</f>
        <v>0</v>
      </c>
    </row>
    <row r="92" spans="1:7" x14ac:dyDescent="0.25">
      <c r="A92" s="13" t="s">
        <v>64</v>
      </c>
      <c r="B92" s="13" t="s">
        <v>65</v>
      </c>
    </row>
    <row r="94" spans="1:7" x14ac:dyDescent="0.25">
      <c r="A94" s="13" t="s">
        <v>26</v>
      </c>
    </row>
    <row r="95" spans="1:7" ht="45" x14ac:dyDescent="0.25">
      <c r="A95" s="23" t="s">
        <v>27</v>
      </c>
      <c r="B95" s="23" t="s">
        <v>28</v>
      </c>
      <c r="C95" s="23" t="s">
        <v>29</v>
      </c>
      <c r="D95" s="23" t="s">
        <v>30</v>
      </c>
      <c r="E95" s="23" t="s">
        <v>31</v>
      </c>
      <c r="F95" s="23" t="s">
        <v>32</v>
      </c>
      <c r="G95" s="23" t="s">
        <v>33</v>
      </c>
    </row>
    <row r="96" spans="1:7" x14ac:dyDescent="0.25">
      <c r="A96" s="15" t="s">
        <v>66</v>
      </c>
      <c r="B96" s="15" t="s">
        <v>67</v>
      </c>
      <c r="C96" s="16"/>
      <c r="D96" s="16"/>
      <c r="E96" s="16"/>
      <c r="F96" s="16"/>
      <c r="G96" s="16"/>
    </row>
    <row r="97" spans="1:7" ht="30" x14ac:dyDescent="0.25">
      <c r="A97" s="16" t="s">
        <v>68</v>
      </c>
      <c r="B97" s="16" t="s">
        <v>67</v>
      </c>
      <c r="C97" s="16">
        <v>30</v>
      </c>
      <c r="D97" s="16" t="s">
        <v>47</v>
      </c>
      <c r="E97" s="17">
        <v>56.68</v>
      </c>
      <c r="F97" s="16">
        <f>IF(ISBLANK(E97),"", PRODUCT(C97,E97))</f>
        <v>1700.4</v>
      </c>
      <c r="G97" s="32" t="s">
        <v>548</v>
      </c>
    </row>
    <row r="98" spans="1:7" x14ac:dyDescent="0.25">
      <c r="E98" s="15" t="s">
        <v>38</v>
      </c>
      <c r="F98" s="15">
        <f>IF(F97="","",ROUND(SUM(F97:F97),2))</f>
        <v>1700.4</v>
      </c>
      <c r="G98" s="14" t="str">
        <f>IF(F97="","Neužpildytos visos objektų kainos","")</f>
        <v/>
      </c>
    </row>
    <row r="99" spans="1:7" x14ac:dyDescent="0.25">
      <c r="C99" s="15" t="s">
        <v>39</v>
      </c>
      <c r="D99" s="18">
        <v>5</v>
      </c>
      <c r="E99" s="15" t="s">
        <v>40</v>
      </c>
      <c r="F99" s="15">
        <f>IF(OR(F98="",D99=""),"", ROUND(PRODUCT(D99,F98)/100,2))</f>
        <v>85.02</v>
      </c>
      <c r="G99" s="14" t="str">
        <f>IF(D99="", "Nurodykite taikomą PVM dydį", "")</f>
        <v/>
      </c>
    </row>
    <row r="100" spans="1:7" x14ac:dyDescent="0.25">
      <c r="E100" s="15" t="s">
        <v>41</v>
      </c>
      <c r="F100" s="15">
        <f>IF(ISBLANK(F99), "", ROUND(SUM(F98:F99),2))</f>
        <v>1785.42</v>
      </c>
    </row>
    <row r="104" spans="1:7" x14ac:dyDescent="0.25">
      <c r="A104" s="13" t="s">
        <v>69</v>
      </c>
      <c r="B104" s="13" t="s">
        <v>70</v>
      </c>
    </row>
    <row r="106" spans="1:7" x14ac:dyDescent="0.25">
      <c r="A106" s="13" t="s">
        <v>26</v>
      </c>
    </row>
    <row r="107" spans="1:7" ht="45" x14ac:dyDescent="0.25">
      <c r="A107" s="23" t="s">
        <v>27</v>
      </c>
      <c r="B107" s="23" t="s">
        <v>28</v>
      </c>
      <c r="C107" s="23" t="s">
        <v>29</v>
      </c>
      <c r="D107" s="23" t="s">
        <v>30</v>
      </c>
      <c r="E107" s="23" t="s">
        <v>31</v>
      </c>
      <c r="F107" s="23" t="s">
        <v>32</v>
      </c>
      <c r="G107" s="23" t="s">
        <v>33</v>
      </c>
    </row>
    <row r="108" spans="1:7" x14ac:dyDescent="0.25">
      <c r="A108" s="15" t="s">
        <v>71</v>
      </c>
      <c r="B108" s="15" t="s">
        <v>72</v>
      </c>
      <c r="C108" s="16"/>
      <c r="D108" s="16"/>
      <c r="E108" s="16"/>
      <c r="F108" s="16"/>
      <c r="G108" s="16"/>
    </row>
    <row r="109" spans="1:7" x14ac:dyDescent="0.25">
      <c r="A109" s="16" t="s">
        <v>73</v>
      </c>
      <c r="B109" s="16" t="s">
        <v>72</v>
      </c>
      <c r="C109" s="16">
        <v>10</v>
      </c>
      <c r="D109" s="16" t="s">
        <v>74</v>
      </c>
      <c r="E109" s="17"/>
      <c r="F109" s="16" t="str">
        <f>IF(ISBLANK(E109),"", PRODUCT(C109,E109))</f>
        <v/>
      </c>
      <c r="G109" s="18"/>
    </row>
    <row r="110" spans="1:7" x14ac:dyDescent="0.25">
      <c r="E110" s="15" t="s">
        <v>38</v>
      </c>
      <c r="F110" s="15" t="str">
        <f>IF(F109="","",ROUND(SUM(F109:F109),2))</f>
        <v/>
      </c>
      <c r="G110" s="14" t="str">
        <f>IF(F109="","Neužpildytos visos objektų kainos","")</f>
        <v>Neužpildytos visos objektų kainos</v>
      </c>
    </row>
    <row r="111" spans="1:7" x14ac:dyDescent="0.25">
      <c r="C111" s="15" t="s">
        <v>39</v>
      </c>
      <c r="D111" s="18"/>
      <c r="E111" s="15" t="s">
        <v>40</v>
      </c>
      <c r="F111" s="15" t="str">
        <f>IF(OR(F110="",D111=""),"", ROUND(PRODUCT(D111,F110)/100,2))</f>
        <v/>
      </c>
      <c r="G111" s="14" t="str">
        <f>IF(D111="", "Nurodykite taikomą PVM dydį", "")</f>
        <v>Nurodykite taikomą PVM dydį</v>
      </c>
    </row>
    <row r="112" spans="1:7" x14ac:dyDescent="0.25">
      <c r="E112" s="15" t="s">
        <v>41</v>
      </c>
      <c r="F112" s="15">
        <f>IF(ISBLANK(F111), "", ROUND(SUM(F110:F111),2))</f>
        <v>0</v>
      </c>
    </row>
    <row r="116" spans="1:7" x14ac:dyDescent="0.25">
      <c r="A116" s="13" t="s">
        <v>75</v>
      </c>
      <c r="B116" s="13" t="s">
        <v>76</v>
      </c>
    </row>
    <row r="118" spans="1:7" x14ac:dyDescent="0.25">
      <c r="A118" s="13" t="s">
        <v>26</v>
      </c>
    </row>
    <row r="119" spans="1:7" ht="45" x14ac:dyDescent="0.25">
      <c r="A119" s="23" t="s">
        <v>27</v>
      </c>
      <c r="B119" s="23" t="s">
        <v>28</v>
      </c>
      <c r="C119" s="23" t="s">
        <v>29</v>
      </c>
      <c r="D119" s="23" t="s">
        <v>30</v>
      </c>
      <c r="E119" s="23" t="s">
        <v>31</v>
      </c>
      <c r="F119" s="23" t="s">
        <v>32</v>
      </c>
      <c r="G119" s="23" t="s">
        <v>33</v>
      </c>
    </row>
    <row r="120" spans="1:7" x14ac:dyDescent="0.25">
      <c r="A120" s="15" t="s">
        <v>77</v>
      </c>
      <c r="B120" s="15" t="s">
        <v>78</v>
      </c>
      <c r="C120" s="16"/>
      <c r="D120" s="16"/>
      <c r="E120" s="16"/>
      <c r="F120" s="16"/>
      <c r="G120" s="16"/>
    </row>
    <row r="121" spans="1:7" ht="30" x14ac:dyDescent="0.25">
      <c r="A121" s="16" t="s">
        <v>79</v>
      </c>
      <c r="B121" s="16" t="s">
        <v>78</v>
      </c>
      <c r="C121" s="16">
        <v>30</v>
      </c>
      <c r="D121" s="16" t="s">
        <v>80</v>
      </c>
      <c r="E121" s="17">
        <v>18.62</v>
      </c>
      <c r="F121" s="16">
        <f>IF(ISBLANK(E121),"", PRODUCT(C121,E121))</f>
        <v>558.6</v>
      </c>
      <c r="G121" s="32" t="s">
        <v>549</v>
      </c>
    </row>
    <row r="122" spans="1:7" x14ac:dyDescent="0.25">
      <c r="E122" s="15" t="s">
        <v>38</v>
      </c>
      <c r="F122" s="15">
        <f>IF(F121="","",ROUND(SUM(F121:F121),2))</f>
        <v>558.6</v>
      </c>
      <c r="G122" s="14" t="str">
        <f>IF(F121="","Neužpildytos visos objektų kainos","")</f>
        <v/>
      </c>
    </row>
    <row r="123" spans="1:7" x14ac:dyDescent="0.25">
      <c r="C123" s="15" t="s">
        <v>39</v>
      </c>
      <c r="D123" s="18">
        <v>5</v>
      </c>
      <c r="E123" s="15" t="s">
        <v>40</v>
      </c>
      <c r="F123" s="15">
        <f>IF(OR(F122="",D123=""),"", ROUND(PRODUCT(D123,F122)/100,2))</f>
        <v>27.93</v>
      </c>
      <c r="G123" s="14" t="str">
        <f>IF(D123="", "Nurodykite taikomą PVM dydį", "")</f>
        <v/>
      </c>
    </row>
    <row r="124" spans="1:7" x14ac:dyDescent="0.25">
      <c r="E124" s="15" t="s">
        <v>41</v>
      </c>
      <c r="F124" s="15">
        <f>IF(ISBLANK(F123), "", ROUND(SUM(F122:F123),2))</f>
        <v>586.53</v>
      </c>
    </row>
    <row r="128" spans="1:7" x14ac:dyDescent="0.25">
      <c r="A128" s="13" t="s">
        <v>81</v>
      </c>
      <c r="B128" s="13" t="s">
        <v>82</v>
      </c>
    </row>
    <row r="130" spans="1:7" x14ac:dyDescent="0.25">
      <c r="A130" s="13" t="s">
        <v>26</v>
      </c>
    </row>
    <row r="131" spans="1:7" ht="45" x14ac:dyDescent="0.25">
      <c r="A131" s="23" t="s">
        <v>27</v>
      </c>
      <c r="B131" s="23" t="s">
        <v>28</v>
      </c>
      <c r="C131" s="23" t="s">
        <v>29</v>
      </c>
      <c r="D131" s="23" t="s">
        <v>30</v>
      </c>
      <c r="E131" s="23" t="s">
        <v>31</v>
      </c>
      <c r="F131" s="23" t="s">
        <v>32</v>
      </c>
      <c r="G131" s="23" t="s">
        <v>33</v>
      </c>
    </row>
    <row r="132" spans="1:7" x14ac:dyDescent="0.25">
      <c r="A132" s="15" t="s">
        <v>83</v>
      </c>
      <c r="B132" s="15" t="s">
        <v>84</v>
      </c>
      <c r="C132" s="16"/>
      <c r="D132" s="16"/>
      <c r="E132" s="16"/>
      <c r="F132" s="16"/>
      <c r="G132" s="16"/>
    </row>
    <row r="133" spans="1:7" x14ac:dyDescent="0.25">
      <c r="A133" s="16" t="s">
        <v>85</v>
      </c>
      <c r="B133" s="16" t="s">
        <v>86</v>
      </c>
      <c r="C133" s="16">
        <v>90</v>
      </c>
      <c r="D133" s="16" t="s">
        <v>63</v>
      </c>
      <c r="E133" s="17"/>
      <c r="F133" s="16" t="str">
        <f>IF(ISBLANK(E133),"", PRODUCT(C133,E133))</f>
        <v/>
      </c>
      <c r="G133" s="18"/>
    </row>
    <row r="134" spans="1:7" x14ac:dyDescent="0.25">
      <c r="E134" s="15" t="s">
        <v>38</v>
      </c>
      <c r="F134" s="15" t="str">
        <f>IF(F133="","",ROUND(SUM(F133:F133),2))</f>
        <v/>
      </c>
      <c r="G134" s="14" t="str">
        <f>IF(F133="","Neužpildytos visos objektų kainos","")</f>
        <v>Neužpildytos visos objektų kainos</v>
      </c>
    </row>
    <row r="135" spans="1:7" x14ac:dyDescent="0.25">
      <c r="C135" s="15" t="s">
        <v>39</v>
      </c>
      <c r="D135" s="18"/>
      <c r="E135" s="15" t="s">
        <v>40</v>
      </c>
      <c r="F135" s="15" t="str">
        <f>IF(OR(F134="",D135=""),"", ROUND(PRODUCT(D135,F134)/100,2))</f>
        <v/>
      </c>
      <c r="G135" s="14" t="str">
        <f>IF(D135="", "Nurodykite taikomą PVM dydį", "")</f>
        <v>Nurodykite taikomą PVM dydį</v>
      </c>
    </row>
    <row r="136" spans="1:7" x14ac:dyDescent="0.25">
      <c r="E136" s="15" t="s">
        <v>41</v>
      </c>
      <c r="F136" s="15">
        <f>IF(ISBLANK(F135), "", ROUND(SUM(F134:F135),2))</f>
        <v>0</v>
      </c>
    </row>
    <row r="140" spans="1:7" x14ac:dyDescent="0.25">
      <c r="A140" s="13" t="s">
        <v>87</v>
      </c>
      <c r="B140" s="13" t="s">
        <v>88</v>
      </c>
    </row>
    <row r="142" spans="1:7" x14ac:dyDescent="0.25">
      <c r="A142" s="13" t="s">
        <v>26</v>
      </c>
    </row>
    <row r="143" spans="1:7" ht="45" x14ac:dyDescent="0.25">
      <c r="A143" s="23" t="s">
        <v>27</v>
      </c>
      <c r="B143" s="23" t="s">
        <v>28</v>
      </c>
      <c r="C143" s="23" t="s">
        <v>29</v>
      </c>
      <c r="D143" s="23" t="s">
        <v>30</v>
      </c>
      <c r="E143" s="23" t="s">
        <v>31</v>
      </c>
      <c r="F143" s="23" t="s">
        <v>32</v>
      </c>
      <c r="G143" s="23" t="s">
        <v>33</v>
      </c>
    </row>
    <row r="144" spans="1:7" ht="30" x14ac:dyDescent="0.25">
      <c r="A144" s="15" t="s">
        <v>89</v>
      </c>
      <c r="B144" s="22" t="s">
        <v>90</v>
      </c>
      <c r="C144" s="16"/>
      <c r="D144" s="16"/>
      <c r="E144" s="16"/>
      <c r="F144" s="16"/>
      <c r="G144" s="16"/>
    </row>
    <row r="145" spans="1:7" ht="45" x14ac:dyDescent="0.25">
      <c r="A145" s="16" t="s">
        <v>91</v>
      </c>
      <c r="B145" s="26" t="s">
        <v>90</v>
      </c>
      <c r="C145" s="16">
        <v>15</v>
      </c>
      <c r="D145" s="16" t="s">
        <v>92</v>
      </c>
      <c r="E145" s="17">
        <v>1650</v>
      </c>
      <c r="F145" s="16">
        <f>IF(ISBLANK(E145),"", PRODUCT(C145,E145))</f>
        <v>24750</v>
      </c>
      <c r="G145" s="32" t="s">
        <v>550</v>
      </c>
    </row>
    <row r="146" spans="1:7" x14ac:dyDescent="0.25">
      <c r="E146" s="15" t="s">
        <v>38</v>
      </c>
      <c r="F146" s="15">
        <f>IF(F145="","",ROUND(SUM(F145:F145),2))</f>
        <v>24750</v>
      </c>
      <c r="G146" s="14" t="str">
        <f>IF(F145="","Neužpildytos visos objektų kainos","")</f>
        <v/>
      </c>
    </row>
    <row r="147" spans="1:7" x14ac:dyDescent="0.25">
      <c r="C147" s="15" t="s">
        <v>39</v>
      </c>
      <c r="D147" s="18">
        <v>5</v>
      </c>
      <c r="E147" s="15" t="s">
        <v>40</v>
      </c>
      <c r="F147" s="15">
        <f>IF(OR(F146="",D147=""),"", ROUND(PRODUCT(D147,F146)/100,2))</f>
        <v>1237.5</v>
      </c>
      <c r="G147" s="14" t="str">
        <f>IF(D147="", "Nurodykite taikomą PVM dydį", "")</f>
        <v/>
      </c>
    </row>
    <row r="148" spans="1:7" x14ac:dyDescent="0.25">
      <c r="E148" s="15" t="s">
        <v>41</v>
      </c>
      <c r="F148" s="15">
        <f>IF(ISBLANK(F147), "", ROUND(SUM(F146:F147),2))</f>
        <v>25987.5</v>
      </c>
    </row>
    <row r="152" spans="1:7" x14ac:dyDescent="0.25">
      <c r="A152" s="13" t="s">
        <v>93</v>
      </c>
      <c r="B152" s="13" t="s">
        <v>94</v>
      </c>
    </row>
    <row r="154" spans="1:7" x14ac:dyDescent="0.25">
      <c r="A154" s="13" t="s">
        <v>26</v>
      </c>
    </row>
    <row r="155" spans="1:7" ht="45" x14ac:dyDescent="0.25">
      <c r="A155" s="23" t="s">
        <v>27</v>
      </c>
      <c r="B155" s="23" t="s">
        <v>28</v>
      </c>
      <c r="C155" s="23" t="s">
        <v>29</v>
      </c>
      <c r="D155" s="23" t="s">
        <v>30</v>
      </c>
      <c r="E155" s="23" t="s">
        <v>31</v>
      </c>
      <c r="F155" s="23" t="s">
        <v>32</v>
      </c>
      <c r="G155" s="23" t="s">
        <v>33</v>
      </c>
    </row>
    <row r="156" spans="1:7" ht="30" x14ac:dyDescent="0.25">
      <c r="A156" s="15" t="s">
        <v>95</v>
      </c>
      <c r="B156" s="22" t="s">
        <v>96</v>
      </c>
      <c r="C156" s="16"/>
      <c r="D156" s="16"/>
      <c r="E156" s="16"/>
      <c r="F156" s="16"/>
      <c r="G156" s="16"/>
    </row>
    <row r="157" spans="1:7" ht="30" x14ac:dyDescent="0.25">
      <c r="A157" s="16" t="s">
        <v>97</v>
      </c>
      <c r="B157" s="26" t="s">
        <v>96</v>
      </c>
      <c r="C157" s="16">
        <v>200</v>
      </c>
      <c r="D157" s="16" t="s">
        <v>80</v>
      </c>
      <c r="E157" s="17">
        <v>15.62</v>
      </c>
      <c r="F157" s="16">
        <f>IF(ISBLANK(E157),"", PRODUCT(C157,E157))</f>
        <v>3124</v>
      </c>
      <c r="G157" s="32" t="s">
        <v>531</v>
      </c>
    </row>
    <row r="158" spans="1:7" x14ac:dyDescent="0.25">
      <c r="E158" s="15" t="s">
        <v>38</v>
      </c>
      <c r="F158" s="15">
        <f>IF(F157="","",ROUND(SUM(F157:F157),2))</f>
        <v>3124</v>
      </c>
      <c r="G158" s="14" t="str">
        <f>IF(F157="","Neužpildytos visos objektų kainos","")</f>
        <v/>
      </c>
    </row>
    <row r="159" spans="1:7" x14ac:dyDescent="0.25">
      <c r="C159" s="15" t="s">
        <v>39</v>
      </c>
      <c r="D159" s="18">
        <v>5</v>
      </c>
      <c r="E159" s="15" t="s">
        <v>40</v>
      </c>
      <c r="F159" s="15">
        <f>IF(OR(F158="",D159=""),"", ROUND(PRODUCT(D159,F158)/100,2))</f>
        <v>156.19999999999999</v>
      </c>
      <c r="G159" s="14" t="str">
        <f>IF(D159="", "Nurodykite taikomą PVM dydį", "")</f>
        <v/>
      </c>
    </row>
    <row r="160" spans="1:7" x14ac:dyDescent="0.25">
      <c r="E160" s="15" t="s">
        <v>41</v>
      </c>
      <c r="F160" s="15">
        <f>IF(ISBLANK(F159), "", ROUND(SUM(F158:F159),2))</f>
        <v>3280.2</v>
      </c>
    </row>
    <row r="164" spans="1:7" x14ac:dyDescent="0.25">
      <c r="A164" s="13" t="s">
        <v>98</v>
      </c>
      <c r="B164" s="13" t="s">
        <v>99</v>
      </c>
    </row>
    <row r="166" spans="1:7" x14ac:dyDescent="0.25">
      <c r="A166" s="13" t="s">
        <v>26</v>
      </c>
    </row>
    <row r="167" spans="1:7" ht="45" x14ac:dyDescent="0.25">
      <c r="A167" s="23" t="s">
        <v>27</v>
      </c>
      <c r="B167" s="23" t="s">
        <v>28</v>
      </c>
      <c r="C167" s="23" t="s">
        <v>29</v>
      </c>
      <c r="D167" s="23" t="s">
        <v>30</v>
      </c>
      <c r="E167" s="23" t="s">
        <v>31</v>
      </c>
      <c r="F167" s="23" t="s">
        <v>32</v>
      </c>
      <c r="G167" s="23" t="s">
        <v>33</v>
      </c>
    </row>
    <row r="168" spans="1:7" x14ac:dyDescent="0.25">
      <c r="A168" s="15" t="s">
        <v>100</v>
      </c>
      <c r="B168" s="15" t="s">
        <v>101</v>
      </c>
      <c r="C168" s="16"/>
      <c r="D168" s="16"/>
      <c r="E168" s="16"/>
      <c r="F168" s="16"/>
      <c r="G168" s="16"/>
    </row>
    <row r="169" spans="1:7" x14ac:dyDescent="0.25">
      <c r="A169" s="16" t="s">
        <v>102</v>
      </c>
      <c r="B169" s="16" t="s">
        <v>103</v>
      </c>
      <c r="C169" s="16">
        <v>1</v>
      </c>
      <c r="D169" s="16" t="s">
        <v>104</v>
      </c>
      <c r="E169" s="17"/>
      <c r="F169" s="16" t="str">
        <f>IF(ISBLANK(E169),"", PRODUCT(C169,E169))</f>
        <v/>
      </c>
      <c r="G169" s="18"/>
    </row>
    <row r="170" spans="1:7" x14ac:dyDescent="0.25">
      <c r="E170" s="15" t="s">
        <v>38</v>
      </c>
      <c r="F170" s="15" t="str">
        <f>IF(F169="","",ROUND(SUM(F169:F169),2))</f>
        <v/>
      </c>
      <c r="G170" s="14" t="str">
        <f>IF(F169="","Neužpildytos visos objektų kainos","")</f>
        <v>Neužpildytos visos objektų kainos</v>
      </c>
    </row>
    <row r="171" spans="1:7" x14ac:dyDescent="0.25">
      <c r="C171" s="15" t="s">
        <v>39</v>
      </c>
      <c r="D171" s="18"/>
      <c r="E171" s="15" t="s">
        <v>40</v>
      </c>
      <c r="F171" s="15" t="str">
        <f>IF(OR(F170="",D171=""),"", ROUND(PRODUCT(D171,F170)/100,2))</f>
        <v/>
      </c>
      <c r="G171" s="14" t="str">
        <f>IF(D171="", "Nurodykite taikomą PVM dydį", "")</f>
        <v>Nurodykite taikomą PVM dydį</v>
      </c>
    </row>
    <row r="172" spans="1:7" x14ac:dyDescent="0.25">
      <c r="E172" s="15" t="s">
        <v>41</v>
      </c>
      <c r="F172" s="15">
        <f>IF(ISBLANK(F171), "", ROUND(SUM(F170:F171),2))</f>
        <v>0</v>
      </c>
    </row>
    <row r="176" spans="1:7" x14ac:dyDescent="0.25">
      <c r="A176" s="13" t="s">
        <v>105</v>
      </c>
      <c r="B176" s="13" t="s">
        <v>106</v>
      </c>
    </row>
    <row r="178" spans="1:7" x14ac:dyDescent="0.25">
      <c r="A178" s="13" t="s">
        <v>26</v>
      </c>
    </row>
    <row r="179" spans="1:7" ht="45" x14ac:dyDescent="0.25">
      <c r="A179" s="23" t="s">
        <v>27</v>
      </c>
      <c r="B179" s="23" t="s">
        <v>28</v>
      </c>
      <c r="C179" s="23" t="s">
        <v>29</v>
      </c>
      <c r="D179" s="23" t="s">
        <v>30</v>
      </c>
      <c r="E179" s="23" t="s">
        <v>31</v>
      </c>
      <c r="F179" s="23" t="s">
        <v>32</v>
      </c>
      <c r="G179" s="23" t="s">
        <v>33</v>
      </c>
    </row>
    <row r="180" spans="1:7" x14ac:dyDescent="0.25">
      <c r="A180" s="15" t="s">
        <v>107</v>
      </c>
      <c r="B180" s="15" t="s">
        <v>108</v>
      </c>
      <c r="C180" s="16"/>
      <c r="D180" s="16"/>
      <c r="E180" s="16"/>
      <c r="F180" s="16"/>
      <c r="G180" s="16"/>
    </row>
    <row r="181" spans="1:7" ht="30" x14ac:dyDescent="0.25">
      <c r="A181" s="16" t="s">
        <v>109</v>
      </c>
      <c r="B181" s="16" t="s">
        <v>108</v>
      </c>
      <c r="C181" s="16">
        <v>25</v>
      </c>
      <c r="D181" s="16" t="s">
        <v>92</v>
      </c>
      <c r="E181" s="17">
        <v>8.66</v>
      </c>
      <c r="F181" s="16">
        <f>IF(ISBLANK(E181),"", PRODUCT(C181,E181))</f>
        <v>216.5</v>
      </c>
      <c r="G181" s="32" t="s">
        <v>532</v>
      </c>
    </row>
    <row r="182" spans="1:7" x14ac:dyDescent="0.25">
      <c r="E182" s="15" t="s">
        <v>38</v>
      </c>
      <c r="F182" s="15">
        <f>IF(F181="","",ROUND(SUM(F181:F181),2))</f>
        <v>216.5</v>
      </c>
      <c r="G182" s="14" t="str">
        <f>IF(F181="","Neužpildytos visos objektų kainos","")</f>
        <v/>
      </c>
    </row>
    <row r="183" spans="1:7" x14ac:dyDescent="0.25">
      <c r="C183" s="15" t="s">
        <v>39</v>
      </c>
      <c r="D183" s="18">
        <v>5</v>
      </c>
      <c r="E183" s="15" t="s">
        <v>40</v>
      </c>
      <c r="F183" s="15">
        <f>IF(OR(F182="",D183=""),"", ROUND(PRODUCT(D183,F182)/100,2))</f>
        <v>10.83</v>
      </c>
      <c r="G183" s="14" t="str">
        <f>IF(D183="", "Nurodykite taikomą PVM dydį", "")</f>
        <v/>
      </c>
    </row>
    <row r="184" spans="1:7" x14ac:dyDescent="0.25">
      <c r="E184" s="15" t="s">
        <v>41</v>
      </c>
      <c r="F184" s="15">
        <f>IF(ISBLANK(F183), "", ROUND(SUM(F182:F183),2))</f>
        <v>227.33</v>
      </c>
    </row>
    <row r="188" spans="1:7" x14ac:dyDescent="0.25">
      <c r="A188" s="13" t="s">
        <v>110</v>
      </c>
      <c r="B188" s="13" t="s">
        <v>111</v>
      </c>
    </row>
    <row r="190" spans="1:7" x14ac:dyDescent="0.25">
      <c r="A190" s="13" t="s">
        <v>26</v>
      </c>
    </row>
    <row r="191" spans="1:7" ht="45" x14ac:dyDescent="0.25">
      <c r="A191" s="23" t="s">
        <v>27</v>
      </c>
      <c r="B191" s="23" t="s">
        <v>28</v>
      </c>
      <c r="C191" s="23" t="s">
        <v>29</v>
      </c>
      <c r="D191" s="23" t="s">
        <v>30</v>
      </c>
      <c r="E191" s="23" t="s">
        <v>31</v>
      </c>
      <c r="F191" s="23" t="s">
        <v>32</v>
      </c>
      <c r="G191" s="23" t="s">
        <v>33</v>
      </c>
    </row>
    <row r="192" spans="1:7" x14ac:dyDescent="0.25">
      <c r="A192" s="15" t="s">
        <v>112</v>
      </c>
      <c r="B192" s="15" t="s">
        <v>113</v>
      </c>
      <c r="C192" s="16"/>
      <c r="D192" s="16"/>
      <c r="E192" s="16"/>
      <c r="F192" s="16"/>
      <c r="G192" s="16"/>
    </row>
    <row r="193" spans="1:7" ht="30" x14ac:dyDescent="0.25">
      <c r="A193" s="16" t="s">
        <v>114</v>
      </c>
      <c r="B193" s="16" t="s">
        <v>113</v>
      </c>
      <c r="C193" s="16">
        <v>150</v>
      </c>
      <c r="D193" s="16" t="s">
        <v>47</v>
      </c>
      <c r="E193" s="17">
        <v>26.36</v>
      </c>
      <c r="F193" s="16">
        <f>IF(ISBLANK(E193),"", PRODUCT(C193,E193))</f>
        <v>3954</v>
      </c>
      <c r="G193" s="32" t="s">
        <v>551</v>
      </c>
    </row>
    <row r="194" spans="1:7" x14ac:dyDescent="0.25">
      <c r="E194" s="15" t="s">
        <v>38</v>
      </c>
      <c r="F194" s="15">
        <f>IF(F193="","",ROUND(SUM(F193:F193),2))</f>
        <v>3954</v>
      </c>
      <c r="G194" s="14" t="str">
        <f>IF(F193="","Neužpildytos visos objektų kainos","")</f>
        <v/>
      </c>
    </row>
    <row r="195" spans="1:7" x14ac:dyDescent="0.25">
      <c r="C195" s="15" t="s">
        <v>39</v>
      </c>
      <c r="D195" s="18">
        <v>5</v>
      </c>
      <c r="E195" s="15" t="s">
        <v>40</v>
      </c>
      <c r="F195" s="15">
        <f>IF(OR(F194="",D195=""),"", ROUND(PRODUCT(D195,F194)/100,2))</f>
        <v>197.7</v>
      </c>
      <c r="G195" s="14" t="str">
        <f>IF(D195="", "Nurodykite taikomą PVM dydį", "")</f>
        <v/>
      </c>
    </row>
    <row r="196" spans="1:7" x14ac:dyDescent="0.25">
      <c r="E196" s="15" t="s">
        <v>41</v>
      </c>
      <c r="F196" s="15">
        <f>IF(ISBLANK(F195), "", ROUND(SUM(F194:F195),2))</f>
        <v>4151.7</v>
      </c>
    </row>
    <row r="200" spans="1:7" x14ac:dyDescent="0.25">
      <c r="A200" s="13" t="s">
        <v>115</v>
      </c>
      <c r="B200" s="13" t="s">
        <v>116</v>
      </c>
    </row>
    <row r="202" spans="1:7" x14ac:dyDescent="0.25">
      <c r="A202" s="13" t="s">
        <v>26</v>
      </c>
    </row>
    <row r="203" spans="1:7" ht="45" x14ac:dyDescent="0.25">
      <c r="A203" s="23" t="s">
        <v>27</v>
      </c>
      <c r="B203" s="23" t="s">
        <v>28</v>
      </c>
      <c r="C203" s="23" t="s">
        <v>29</v>
      </c>
      <c r="D203" s="23" t="s">
        <v>30</v>
      </c>
      <c r="E203" s="23" t="s">
        <v>31</v>
      </c>
      <c r="F203" s="23" t="s">
        <v>32</v>
      </c>
      <c r="G203" s="23" t="s">
        <v>33</v>
      </c>
    </row>
    <row r="204" spans="1:7" x14ac:dyDescent="0.25">
      <c r="A204" s="15" t="s">
        <v>117</v>
      </c>
      <c r="B204" s="15" t="s">
        <v>118</v>
      </c>
      <c r="C204" s="16"/>
      <c r="D204" s="16"/>
      <c r="E204" s="16"/>
      <c r="F204" s="16"/>
      <c r="G204" s="16"/>
    </row>
    <row r="205" spans="1:7" ht="30" x14ac:dyDescent="0.25">
      <c r="A205" s="16" t="s">
        <v>119</v>
      </c>
      <c r="B205" s="16" t="s">
        <v>118</v>
      </c>
      <c r="C205" s="16">
        <v>30</v>
      </c>
      <c r="D205" s="16" t="s">
        <v>63</v>
      </c>
      <c r="E205" s="17">
        <v>22.36</v>
      </c>
      <c r="F205" s="16">
        <f>IF(ISBLANK(E205),"", PRODUCT(C205,E205))</f>
        <v>670.8</v>
      </c>
      <c r="G205" s="32" t="s">
        <v>552</v>
      </c>
    </row>
    <row r="206" spans="1:7" x14ac:dyDescent="0.25">
      <c r="E206" s="15" t="s">
        <v>38</v>
      </c>
      <c r="F206" s="15">
        <f>IF(F205="","",ROUND(SUM(F205:F205),2))</f>
        <v>670.8</v>
      </c>
      <c r="G206" s="14" t="str">
        <f>IF(F205="","Neužpildytos visos objektų kainos","")</f>
        <v/>
      </c>
    </row>
    <row r="207" spans="1:7" x14ac:dyDescent="0.25">
      <c r="C207" s="15" t="s">
        <v>39</v>
      </c>
      <c r="D207" s="18">
        <v>5</v>
      </c>
      <c r="E207" s="15" t="s">
        <v>40</v>
      </c>
      <c r="F207" s="15">
        <f>IF(OR(F206="",D207=""),"", ROUND(PRODUCT(D207,F206)/100,2))</f>
        <v>33.54</v>
      </c>
      <c r="G207" s="14" t="str">
        <f>IF(D207="", "Nurodykite taikomą PVM dydį", "")</f>
        <v/>
      </c>
    </row>
    <row r="208" spans="1:7" x14ac:dyDescent="0.25">
      <c r="E208" s="15" t="s">
        <v>41</v>
      </c>
      <c r="F208" s="15">
        <f>IF(ISBLANK(F207), "", ROUND(SUM(F206:F207),2))</f>
        <v>704.34</v>
      </c>
    </row>
    <row r="212" spans="1:7" x14ac:dyDescent="0.25">
      <c r="A212" s="13" t="s">
        <v>120</v>
      </c>
      <c r="B212" s="13" t="s">
        <v>121</v>
      </c>
    </row>
    <row r="214" spans="1:7" x14ac:dyDescent="0.25">
      <c r="A214" s="13" t="s">
        <v>26</v>
      </c>
    </row>
    <row r="215" spans="1:7" ht="45" x14ac:dyDescent="0.25">
      <c r="A215" s="23" t="s">
        <v>27</v>
      </c>
      <c r="B215" s="23" t="s">
        <v>28</v>
      </c>
      <c r="C215" s="23" t="s">
        <v>29</v>
      </c>
      <c r="D215" s="23" t="s">
        <v>30</v>
      </c>
      <c r="E215" s="23" t="s">
        <v>31</v>
      </c>
      <c r="F215" s="23" t="s">
        <v>32</v>
      </c>
      <c r="G215" s="23" t="s">
        <v>33</v>
      </c>
    </row>
    <row r="216" spans="1:7" x14ac:dyDescent="0.25">
      <c r="A216" s="15" t="s">
        <v>122</v>
      </c>
      <c r="B216" s="15" t="s">
        <v>123</v>
      </c>
      <c r="C216" s="16"/>
      <c r="D216" s="16"/>
      <c r="E216" s="16"/>
      <c r="F216" s="16"/>
      <c r="G216" s="16"/>
    </row>
    <row r="217" spans="1:7" ht="30" x14ac:dyDescent="0.25">
      <c r="A217" s="16" t="s">
        <v>124</v>
      </c>
      <c r="B217" s="16" t="s">
        <v>123</v>
      </c>
      <c r="C217" s="16">
        <v>40</v>
      </c>
      <c r="D217" s="16" t="s">
        <v>63</v>
      </c>
      <c r="E217" s="17">
        <v>33.880000000000003</v>
      </c>
      <c r="F217" s="16">
        <f>IF(ISBLANK(E217),"", PRODUCT(C217,E217))</f>
        <v>1355.2</v>
      </c>
      <c r="G217" s="32" t="s">
        <v>553</v>
      </c>
    </row>
    <row r="218" spans="1:7" x14ac:dyDescent="0.25">
      <c r="E218" s="15" t="s">
        <v>38</v>
      </c>
      <c r="F218" s="15">
        <f>IF(F217="","",ROUND(SUM(F217:F217),2))</f>
        <v>1355.2</v>
      </c>
      <c r="G218" s="14" t="str">
        <f>IF(F217="","Neužpildytos visos objektų kainos","")</f>
        <v/>
      </c>
    </row>
    <row r="219" spans="1:7" x14ac:dyDescent="0.25">
      <c r="C219" s="15" t="s">
        <v>39</v>
      </c>
      <c r="D219" s="18">
        <v>5</v>
      </c>
      <c r="E219" s="15" t="s">
        <v>40</v>
      </c>
      <c r="F219" s="15">
        <f>IF(OR(F218="",D219=""),"", ROUND(PRODUCT(D219,F218)/100,2))</f>
        <v>67.760000000000005</v>
      </c>
      <c r="G219" s="14" t="str">
        <f>IF(D219="", "Nurodykite taikomą PVM dydį", "")</f>
        <v/>
      </c>
    </row>
    <row r="220" spans="1:7" x14ac:dyDescent="0.25">
      <c r="E220" s="15" t="s">
        <v>41</v>
      </c>
      <c r="F220" s="15">
        <f>IF(ISBLANK(F219), "", ROUND(SUM(F218:F219),2))</f>
        <v>1422.96</v>
      </c>
    </row>
    <row r="224" spans="1:7" x14ac:dyDescent="0.25">
      <c r="A224" s="13" t="s">
        <v>125</v>
      </c>
      <c r="B224" s="13" t="s">
        <v>126</v>
      </c>
    </row>
    <row r="226" spans="1:7" x14ac:dyDescent="0.25">
      <c r="A226" s="13" t="s">
        <v>26</v>
      </c>
    </row>
    <row r="227" spans="1:7" ht="45" x14ac:dyDescent="0.25">
      <c r="A227" s="23" t="s">
        <v>27</v>
      </c>
      <c r="B227" s="23" t="s">
        <v>28</v>
      </c>
      <c r="C227" s="23" t="s">
        <v>29</v>
      </c>
      <c r="D227" s="23" t="s">
        <v>30</v>
      </c>
      <c r="E227" s="23" t="s">
        <v>31</v>
      </c>
      <c r="F227" s="23" t="s">
        <v>32</v>
      </c>
      <c r="G227" s="23" t="s">
        <v>33</v>
      </c>
    </row>
    <row r="228" spans="1:7" x14ac:dyDescent="0.25">
      <c r="A228" s="15" t="s">
        <v>127</v>
      </c>
      <c r="B228" s="15" t="s">
        <v>128</v>
      </c>
      <c r="C228" s="16"/>
      <c r="D228" s="16"/>
      <c r="E228" s="16"/>
      <c r="F228" s="16"/>
      <c r="G228" s="16"/>
    </row>
    <row r="229" spans="1:7" x14ac:dyDescent="0.25">
      <c r="A229" s="16" t="s">
        <v>129</v>
      </c>
      <c r="B229" s="16" t="s">
        <v>130</v>
      </c>
      <c r="C229" s="16">
        <v>200</v>
      </c>
      <c r="D229" s="16" t="s">
        <v>37</v>
      </c>
      <c r="E229" s="17"/>
      <c r="F229" s="16" t="str">
        <f>IF(ISBLANK(E229),"", PRODUCT(C229,E229))</f>
        <v/>
      </c>
      <c r="G229" s="18"/>
    </row>
    <row r="230" spans="1:7" x14ac:dyDescent="0.25">
      <c r="E230" s="15" t="s">
        <v>38</v>
      </c>
      <c r="F230" s="15" t="str">
        <f>IF(F229="","",ROUND(SUM(F229:F229),2))</f>
        <v/>
      </c>
      <c r="G230" s="14" t="str">
        <f>IF(F229="","Neužpildytos visos objektų kainos","")</f>
        <v>Neužpildytos visos objektų kainos</v>
      </c>
    </row>
    <row r="231" spans="1:7" x14ac:dyDescent="0.25">
      <c r="C231" s="15" t="s">
        <v>39</v>
      </c>
      <c r="D231" s="18"/>
      <c r="E231" s="15" t="s">
        <v>40</v>
      </c>
      <c r="F231" s="15" t="str">
        <f>IF(OR(F230="",D231=""),"", ROUND(PRODUCT(D231,F230)/100,2))</f>
        <v/>
      </c>
      <c r="G231" s="14" t="str">
        <f>IF(D231="", "Nurodykite taikomą PVM dydį", "")</f>
        <v>Nurodykite taikomą PVM dydį</v>
      </c>
    </row>
    <row r="232" spans="1:7" x14ac:dyDescent="0.25">
      <c r="E232" s="15" t="s">
        <v>41</v>
      </c>
      <c r="F232" s="15">
        <f>IF(ISBLANK(F231), "", ROUND(SUM(F230:F231),2))</f>
        <v>0</v>
      </c>
    </row>
    <row r="236" spans="1:7" x14ac:dyDescent="0.25">
      <c r="A236" s="13" t="s">
        <v>131</v>
      </c>
      <c r="B236" s="13" t="s">
        <v>132</v>
      </c>
    </row>
    <row r="238" spans="1:7" x14ac:dyDescent="0.25">
      <c r="A238" s="13" t="s">
        <v>26</v>
      </c>
    </row>
    <row r="239" spans="1:7" ht="45" x14ac:dyDescent="0.25">
      <c r="A239" s="23" t="s">
        <v>27</v>
      </c>
      <c r="B239" s="23" t="s">
        <v>28</v>
      </c>
      <c r="C239" s="23" t="s">
        <v>29</v>
      </c>
      <c r="D239" s="23" t="s">
        <v>30</v>
      </c>
      <c r="E239" s="23" t="s">
        <v>31</v>
      </c>
      <c r="F239" s="23" t="s">
        <v>32</v>
      </c>
      <c r="G239" s="23" t="s">
        <v>33</v>
      </c>
    </row>
    <row r="240" spans="1:7" x14ac:dyDescent="0.25">
      <c r="A240" s="15" t="s">
        <v>133</v>
      </c>
      <c r="B240" s="15" t="s">
        <v>134</v>
      </c>
      <c r="C240" s="16"/>
      <c r="D240" s="16"/>
      <c r="E240" s="16"/>
      <c r="F240" s="16"/>
      <c r="G240" s="16"/>
    </row>
    <row r="241" spans="1:7" ht="30" x14ac:dyDescent="0.25">
      <c r="A241" s="16" t="s">
        <v>135</v>
      </c>
      <c r="B241" s="16" t="s">
        <v>134</v>
      </c>
      <c r="C241" s="16">
        <v>300</v>
      </c>
      <c r="D241" s="16" t="s">
        <v>63</v>
      </c>
      <c r="E241" s="17">
        <v>1.33</v>
      </c>
      <c r="F241" s="16">
        <f>IF(ISBLANK(E241),"", PRODUCT(C241,E241))</f>
        <v>399</v>
      </c>
      <c r="G241" s="32" t="s">
        <v>554</v>
      </c>
    </row>
    <row r="242" spans="1:7" x14ac:dyDescent="0.25">
      <c r="E242" s="15" t="s">
        <v>38</v>
      </c>
      <c r="F242" s="15">
        <f>IF(F241="","",ROUND(SUM(F241:F241),2))</f>
        <v>399</v>
      </c>
      <c r="G242" s="14" t="str">
        <f>IF(F241="","Neužpildytos visos objektų kainos","")</f>
        <v/>
      </c>
    </row>
    <row r="243" spans="1:7" x14ac:dyDescent="0.25">
      <c r="C243" s="15" t="s">
        <v>39</v>
      </c>
      <c r="D243" s="18">
        <v>5</v>
      </c>
      <c r="E243" s="15" t="s">
        <v>40</v>
      </c>
      <c r="F243" s="15">
        <f>IF(OR(F242="",D243=""),"", ROUND(PRODUCT(D243,F242)/100,2))</f>
        <v>19.95</v>
      </c>
      <c r="G243" s="14" t="str">
        <f>IF(D243="", "Nurodykite taikomą PVM dydį", "")</f>
        <v/>
      </c>
    </row>
    <row r="244" spans="1:7" x14ac:dyDescent="0.25">
      <c r="E244" s="15" t="s">
        <v>41</v>
      </c>
      <c r="F244" s="15">
        <f>IF(ISBLANK(F243), "", ROUND(SUM(F242:F243),2))</f>
        <v>418.95</v>
      </c>
    </row>
    <row r="248" spans="1:7" x14ac:dyDescent="0.25">
      <c r="A248" s="13" t="s">
        <v>136</v>
      </c>
      <c r="B248" s="13" t="s">
        <v>137</v>
      </c>
    </row>
    <row r="250" spans="1:7" x14ac:dyDescent="0.25">
      <c r="A250" s="13" t="s">
        <v>26</v>
      </c>
    </row>
    <row r="251" spans="1:7" ht="45" x14ac:dyDescent="0.25">
      <c r="A251" s="23" t="s">
        <v>27</v>
      </c>
      <c r="B251" s="23" t="s">
        <v>28</v>
      </c>
      <c r="C251" s="23" t="s">
        <v>29</v>
      </c>
      <c r="D251" s="23" t="s">
        <v>30</v>
      </c>
      <c r="E251" s="23" t="s">
        <v>31</v>
      </c>
      <c r="F251" s="23" t="s">
        <v>32</v>
      </c>
      <c r="G251" s="23" t="s">
        <v>33</v>
      </c>
    </row>
    <row r="252" spans="1:7" x14ac:dyDescent="0.25">
      <c r="A252" s="15" t="s">
        <v>138</v>
      </c>
      <c r="B252" s="15" t="s">
        <v>139</v>
      </c>
      <c r="C252" s="16"/>
      <c r="D252" s="16"/>
      <c r="E252" s="16"/>
      <c r="F252" s="16"/>
      <c r="G252" s="16"/>
    </row>
    <row r="253" spans="1:7" x14ac:dyDescent="0.25">
      <c r="A253" s="16" t="s">
        <v>140</v>
      </c>
      <c r="B253" s="16" t="s">
        <v>139</v>
      </c>
      <c r="C253" s="16">
        <v>500</v>
      </c>
      <c r="D253" s="16" t="s">
        <v>141</v>
      </c>
      <c r="E253" s="17"/>
      <c r="F253" s="16" t="str">
        <f>IF(ISBLANK(E253),"", PRODUCT(C253,E253))</f>
        <v/>
      </c>
      <c r="G253" s="18"/>
    </row>
    <row r="254" spans="1:7" x14ac:dyDescent="0.25">
      <c r="E254" s="15" t="s">
        <v>38</v>
      </c>
      <c r="F254" s="15" t="str">
        <f>IF(F253="","",ROUND(SUM(F253:F253),2))</f>
        <v/>
      </c>
      <c r="G254" s="14" t="str">
        <f>IF(F253="","Neužpildytos visos objektų kainos","")</f>
        <v>Neužpildytos visos objektų kainos</v>
      </c>
    </row>
    <row r="255" spans="1:7" x14ac:dyDescent="0.25">
      <c r="C255" s="15" t="s">
        <v>39</v>
      </c>
      <c r="D255" s="18"/>
      <c r="E255" s="15" t="s">
        <v>40</v>
      </c>
      <c r="F255" s="15" t="str">
        <f>IF(OR(F254="",D255=""),"", ROUND(PRODUCT(D255,F254)/100,2))</f>
        <v/>
      </c>
      <c r="G255" s="14" t="str">
        <f>IF(D255="", "Nurodykite taikomą PVM dydį", "")</f>
        <v>Nurodykite taikomą PVM dydį</v>
      </c>
    </row>
    <row r="256" spans="1:7" x14ac:dyDescent="0.25">
      <c r="E256" s="15" t="s">
        <v>41</v>
      </c>
      <c r="F256" s="15">
        <f>IF(ISBLANK(F255), "", ROUND(SUM(F254:F255),2))</f>
        <v>0</v>
      </c>
    </row>
    <row r="260" spans="1:7" x14ac:dyDescent="0.25">
      <c r="A260" s="13" t="s">
        <v>142</v>
      </c>
      <c r="B260" s="13" t="s">
        <v>143</v>
      </c>
    </row>
    <row r="262" spans="1:7" x14ac:dyDescent="0.25">
      <c r="A262" s="13" t="s">
        <v>26</v>
      </c>
    </row>
    <row r="263" spans="1:7" ht="45" x14ac:dyDescent="0.25">
      <c r="A263" s="23" t="s">
        <v>27</v>
      </c>
      <c r="B263" s="23" t="s">
        <v>28</v>
      </c>
      <c r="C263" s="23" t="s">
        <v>29</v>
      </c>
      <c r="D263" s="23" t="s">
        <v>30</v>
      </c>
      <c r="E263" s="23" t="s">
        <v>31</v>
      </c>
      <c r="F263" s="23" t="s">
        <v>32</v>
      </c>
      <c r="G263" s="23" t="s">
        <v>33</v>
      </c>
    </row>
    <row r="264" spans="1:7" x14ac:dyDescent="0.25">
      <c r="A264" s="15" t="s">
        <v>144</v>
      </c>
      <c r="B264" s="22" t="s">
        <v>145</v>
      </c>
      <c r="C264" s="16"/>
      <c r="D264" s="16"/>
      <c r="E264" s="16"/>
      <c r="F264" s="16"/>
      <c r="G264" s="16"/>
    </row>
    <row r="265" spans="1:7" x14ac:dyDescent="0.25">
      <c r="A265" s="16" t="s">
        <v>146</v>
      </c>
      <c r="B265" s="26" t="s">
        <v>145</v>
      </c>
      <c r="C265" s="16">
        <v>20</v>
      </c>
      <c r="D265" s="16" t="s">
        <v>80</v>
      </c>
      <c r="E265" s="17">
        <v>363</v>
      </c>
      <c r="F265" s="16">
        <f>IF(ISBLANK(E265),"", PRODUCT(C265,E265))</f>
        <v>7260</v>
      </c>
      <c r="G265" s="18" t="s">
        <v>555</v>
      </c>
    </row>
    <row r="266" spans="1:7" x14ac:dyDescent="0.25">
      <c r="E266" s="15" t="s">
        <v>38</v>
      </c>
      <c r="F266" s="15">
        <f>IF(F265="","",ROUND(SUM(F265:F265),2))</f>
        <v>7260</v>
      </c>
      <c r="G266" s="14" t="str">
        <f>IF(F265="","Neužpildytos visos objektų kainos","")</f>
        <v/>
      </c>
    </row>
    <row r="267" spans="1:7" x14ac:dyDescent="0.25">
      <c r="C267" s="15" t="s">
        <v>39</v>
      </c>
      <c r="D267" s="18">
        <v>5</v>
      </c>
      <c r="E267" s="15" t="s">
        <v>40</v>
      </c>
      <c r="F267" s="15">
        <f>IF(OR(F266="",D267=""),"", ROUND(PRODUCT(D267,F266)/100,2))</f>
        <v>363</v>
      </c>
      <c r="G267" s="14" t="str">
        <f>IF(D267="", "Nurodykite taikomą PVM dydį", "")</f>
        <v/>
      </c>
    </row>
    <row r="268" spans="1:7" x14ac:dyDescent="0.25">
      <c r="E268" s="15" t="s">
        <v>41</v>
      </c>
      <c r="F268" s="15">
        <f>IF(ISBLANK(F267), "", ROUND(SUM(F266:F267),2))</f>
        <v>7623</v>
      </c>
    </row>
    <row r="272" spans="1:7" x14ac:dyDescent="0.25">
      <c r="A272" s="13" t="s">
        <v>147</v>
      </c>
      <c r="B272" s="13" t="s">
        <v>148</v>
      </c>
    </row>
    <row r="274" spans="1:7" x14ac:dyDescent="0.25">
      <c r="A274" s="13" t="s">
        <v>26</v>
      </c>
    </row>
    <row r="275" spans="1:7" ht="45" x14ac:dyDescent="0.25">
      <c r="A275" s="23" t="s">
        <v>27</v>
      </c>
      <c r="B275" s="23" t="s">
        <v>28</v>
      </c>
      <c r="C275" s="23" t="s">
        <v>29</v>
      </c>
      <c r="D275" s="23" t="s">
        <v>30</v>
      </c>
      <c r="E275" s="23" t="s">
        <v>31</v>
      </c>
      <c r="F275" s="23" t="s">
        <v>32</v>
      </c>
      <c r="G275" s="23" t="s">
        <v>33</v>
      </c>
    </row>
    <row r="276" spans="1:7" x14ac:dyDescent="0.25">
      <c r="A276" s="15" t="s">
        <v>149</v>
      </c>
      <c r="B276" s="15" t="s">
        <v>150</v>
      </c>
      <c r="C276" s="16"/>
      <c r="D276" s="16"/>
      <c r="E276" s="16"/>
      <c r="F276" s="16"/>
      <c r="G276" s="16"/>
    </row>
    <row r="277" spans="1:7" x14ac:dyDescent="0.25">
      <c r="A277" s="16" t="s">
        <v>151</v>
      </c>
      <c r="B277" s="16" t="s">
        <v>152</v>
      </c>
      <c r="C277" s="16">
        <v>300</v>
      </c>
      <c r="D277" s="16" t="s">
        <v>63</v>
      </c>
      <c r="E277" s="17"/>
      <c r="F277" s="16" t="str">
        <f>IF(ISBLANK(E277),"", PRODUCT(C277,E277))</f>
        <v/>
      </c>
      <c r="G277" s="18"/>
    </row>
    <row r="278" spans="1:7" x14ac:dyDescent="0.25">
      <c r="E278" s="15" t="s">
        <v>38</v>
      </c>
      <c r="F278" s="15" t="str">
        <f>IF(F277="","",ROUND(SUM(F277:F277),2))</f>
        <v/>
      </c>
      <c r="G278" s="14" t="str">
        <f>IF(F277="","Neužpildytos visos objektų kainos","")</f>
        <v>Neužpildytos visos objektų kainos</v>
      </c>
    </row>
    <row r="279" spans="1:7" x14ac:dyDescent="0.25">
      <c r="C279" s="15" t="s">
        <v>39</v>
      </c>
      <c r="D279" s="18"/>
      <c r="E279" s="15" t="s">
        <v>40</v>
      </c>
      <c r="F279" s="15" t="str">
        <f>IF(OR(F278="",D279=""),"", ROUND(PRODUCT(D279,F278)/100,2))</f>
        <v/>
      </c>
      <c r="G279" s="14" t="str">
        <f>IF(D279="", "Nurodykite taikomą PVM dydį", "")</f>
        <v>Nurodykite taikomą PVM dydį</v>
      </c>
    </row>
    <row r="280" spans="1:7" x14ac:dyDescent="0.25">
      <c r="E280" s="15" t="s">
        <v>41</v>
      </c>
      <c r="F280" s="15">
        <f>IF(ISBLANK(F279), "", ROUND(SUM(F278:F279),2))</f>
        <v>0</v>
      </c>
    </row>
    <row r="284" spans="1:7" x14ac:dyDescent="0.25">
      <c r="A284" s="13" t="s">
        <v>153</v>
      </c>
      <c r="B284" s="13" t="s">
        <v>154</v>
      </c>
    </row>
    <row r="286" spans="1:7" x14ac:dyDescent="0.25">
      <c r="A286" s="13" t="s">
        <v>26</v>
      </c>
    </row>
    <row r="287" spans="1:7" ht="45" x14ac:dyDescent="0.25">
      <c r="A287" s="23" t="s">
        <v>27</v>
      </c>
      <c r="B287" s="23" t="s">
        <v>28</v>
      </c>
      <c r="C287" s="23" t="s">
        <v>29</v>
      </c>
      <c r="D287" s="23" t="s">
        <v>30</v>
      </c>
      <c r="E287" s="23" t="s">
        <v>31</v>
      </c>
      <c r="F287" s="23" t="s">
        <v>32</v>
      </c>
      <c r="G287" s="23" t="s">
        <v>33</v>
      </c>
    </row>
    <row r="288" spans="1:7" x14ac:dyDescent="0.25">
      <c r="A288" s="15" t="s">
        <v>155</v>
      </c>
      <c r="B288" s="15" t="s">
        <v>156</v>
      </c>
      <c r="C288" s="16"/>
      <c r="D288" s="16"/>
      <c r="E288" s="16"/>
      <c r="F288" s="16"/>
      <c r="G288" s="16"/>
    </row>
    <row r="289" spans="1:7" x14ac:dyDescent="0.25">
      <c r="A289" s="16" t="s">
        <v>157</v>
      </c>
      <c r="B289" s="16" t="s">
        <v>158</v>
      </c>
      <c r="C289" s="16">
        <v>300</v>
      </c>
      <c r="D289" s="16" t="s">
        <v>63</v>
      </c>
      <c r="E289" s="17"/>
      <c r="F289" s="16" t="str">
        <f>IF(ISBLANK(E289),"", PRODUCT(C289,E289))</f>
        <v/>
      </c>
      <c r="G289" s="18"/>
    </row>
    <row r="290" spans="1:7" x14ac:dyDescent="0.25">
      <c r="E290" s="15" t="s">
        <v>38</v>
      </c>
      <c r="F290" s="15" t="str">
        <f>IF(F289="","",ROUND(SUM(F289:F289),2))</f>
        <v/>
      </c>
      <c r="G290" s="14" t="str">
        <f>IF(F289="","Neužpildytos visos objektų kainos","")</f>
        <v>Neužpildytos visos objektų kainos</v>
      </c>
    </row>
    <row r="291" spans="1:7" x14ac:dyDescent="0.25">
      <c r="C291" s="15" t="s">
        <v>39</v>
      </c>
      <c r="D291" s="18"/>
      <c r="E291" s="15" t="s">
        <v>40</v>
      </c>
      <c r="F291" s="15" t="str">
        <f>IF(OR(F290="",D291=""),"", ROUND(PRODUCT(D291,F290)/100,2))</f>
        <v/>
      </c>
      <c r="G291" s="14" t="str">
        <f>IF(D291="", "Nurodykite taikomą PVM dydį", "")</f>
        <v>Nurodykite taikomą PVM dydį</v>
      </c>
    </row>
    <row r="292" spans="1:7" x14ac:dyDescent="0.25">
      <c r="E292" s="15" t="s">
        <v>41</v>
      </c>
      <c r="F292" s="15">
        <f>IF(ISBLANK(F291), "", ROUND(SUM(F290:F291),2))</f>
        <v>0</v>
      </c>
    </row>
    <row r="296" spans="1:7" x14ac:dyDescent="0.25">
      <c r="A296" s="13" t="s">
        <v>159</v>
      </c>
      <c r="B296" s="13" t="s">
        <v>517</v>
      </c>
    </row>
    <row r="298" spans="1:7" x14ac:dyDescent="0.25">
      <c r="A298" s="13" t="s">
        <v>26</v>
      </c>
    </row>
    <row r="299" spans="1:7" ht="45" x14ac:dyDescent="0.25">
      <c r="A299" s="23" t="s">
        <v>27</v>
      </c>
      <c r="B299" s="23" t="s">
        <v>28</v>
      </c>
      <c r="C299" s="23" t="s">
        <v>29</v>
      </c>
      <c r="D299" s="23" t="s">
        <v>30</v>
      </c>
      <c r="E299" s="23" t="s">
        <v>31</v>
      </c>
      <c r="F299" s="23" t="s">
        <v>32</v>
      </c>
      <c r="G299" s="23" t="s">
        <v>33</v>
      </c>
    </row>
    <row r="300" spans="1:7" x14ac:dyDescent="0.25">
      <c r="A300" s="15" t="s">
        <v>160</v>
      </c>
      <c r="B300" s="15" t="s">
        <v>518</v>
      </c>
      <c r="C300" s="16"/>
      <c r="D300" s="16"/>
      <c r="E300" s="16"/>
      <c r="F300" s="16"/>
      <c r="G300" s="16"/>
    </row>
    <row r="301" spans="1:7" ht="30" x14ac:dyDescent="0.25">
      <c r="A301" s="16" t="s">
        <v>161</v>
      </c>
      <c r="B301" s="16" t="s">
        <v>518</v>
      </c>
      <c r="C301" s="16">
        <v>8000</v>
      </c>
      <c r="D301" s="16" t="s">
        <v>47</v>
      </c>
      <c r="E301" s="17">
        <v>0.22500000000000001</v>
      </c>
      <c r="F301" s="16">
        <f>IF(ISBLANK(E301),"", PRODUCT(C301,E301))</f>
        <v>1800</v>
      </c>
      <c r="G301" s="32" t="s">
        <v>533</v>
      </c>
    </row>
    <row r="302" spans="1:7" x14ac:dyDescent="0.25">
      <c r="E302" s="15" t="s">
        <v>38</v>
      </c>
      <c r="F302" s="15">
        <f>IF(F301="","",ROUND(SUM(F301:F301),2))</f>
        <v>1800</v>
      </c>
      <c r="G302" s="14" t="str">
        <f>IF(F301="","Neužpildytos visos objektų kainos","")</f>
        <v/>
      </c>
    </row>
    <row r="303" spans="1:7" x14ac:dyDescent="0.25">
      <c r="C303" s="15" t="s">
        <v>39</v>
      </c>
      <c r="D303" s="18">
        <v>5</v>
      </c>
      <c r="E303" s="15" t="s">
        <v>40</v>
      </c>
      <c r="F303" s="15">
        <f>IF(OR(F302="",D303=""),"", ROUND(PRODUCT(D303,F302)/100,2))</f>
        <v>90</v>
      </c>
      <c r="G303" s="14" t="str">
        <f>IF(D303="", "Nurodykite taikomą PVM dydį", "")</f>
        <v/>
      </c>
    </row>
    <row r="304" spans="1:7" x14ac:dyDescent="0.25">
      <c r="E304" s="15" t="s">
        <v>41</v>
      </c>
      <c r="F304" s="15">
        <f>IF(ISBLANK(F303), "", ROUND(SUM(F302:F303),2))</f>
        <v>1890</v>
      </c>
    </row>
    <row r="308" spans="1:7" x14ac:dyDescent="0.25">
      <c r="A308" s="13" t="s">
        <v>162</v>
      </c>
      <c r="B308" s="13" t="s">
        <v>163</v>
      </c>
    </row>
    <row r="310" spans="1:7" x14ac:dyDescent="0.25">
      <c r="A310" s="13" t="s">
        <v>26</v>
      </c>
    </row>
    <row r="311" spans="1:7" ht="45" x14ac:dyDescent="0.25">
      <c r="A311" s="23" t="s">
        <v>27</v>
      </c>
      <c r="B311" s="23" t="s">
        <v>28</v>
      </c>
      <c r="C311" s="23" t="s">
        <v>29</v>
      </c>
      <c r="D311" s="23" t="s">
        <v>30</v>
      </c>
      <c r="E311" s="23" t="s">
        <v>31</v>
      </c>
      <c r="F311" s="23" t="s">
        <v>32</v>
      </c>
      <c r="G311" s="23" t="s">
        <v>33</v>
      </c>
    </row>
    <row r="312" spans="1:7" x14ac:dyDescent="0.25">
      <c r="A312" s="15" t="s">
        <v>164</v>
      </c>
      <c r="B312" s="15" t="s">
        <v>165</v>
      </c>
      <c r="C312" s="16"/>
      <c r="D312" s="16"/>
      <c r="E312" s="16"/>
      <c r="F312" s="16"/>
      <c r="G312" s="16"/>
    </row>
    <row r="313" spans="1:7" ht="30" x14ac:dyDescent="0.25">
      <c r="A313" s="16" t="s">
        <v>166</v>
      </c>
      <c r="B313" s="16" t="s">
        <v>165</v>
      </c>
      <c r="C313" s="16">
        <v>20</v>
      </c>
      <c r="D313" s="16" t="s">
        <v>47</v>
      </c>
      <c r="E313" s="17">
        <v>36.58</v>
      </c>
      <c r="F313" s="16">
        <f>IF(ISBLANK(E313),"", PRODUCT(C313,E313))</f>
        <v>731.59999999999991</v>
      </c>
      <c r="G313" s="32" t="s">
        <v>556</v>
      </c>
    </row>
    <row r="314" spans="1:7" x14ac:dyDescent="0.25">
      <c r="E314" s="15" t="s">
        <v>38</v>
      </c>
      <c r="F314" s="15">
        <f>IF(F313="","",ROUND(SUM(F313:F313),2))</f>
        <v>731.6</v>
      </c>
      <c r="G314" s="14" t="str">
        <f>IF(F313="","Neužpildytos visos objektų kainos","")</f>
        <v/>
      </c>
    </row>
    <row r="315" spans="1:7" x14ac:dyDescent="0.25">
      <c r="C315" s="15" t="s">
        <v>39</v>
      </c>
      <c r="D315" s="18">
        <v>5</v>
      </c>
      <c r="E315" s="15" t="s">
        <v>40</v>
      </c>
      <c r="F315" s="15">
        <f>IF(OR(F314="",D315=""),"", ROUND(PRODUCT(D315,F314)/100,2))</f>
        <v>36.58</v>
      </c>
      <c r="G315" s="14" t="str">
        <f>IF(D315="", "Nurodykite taikomą PVM dydį", "")</f>
        <v/>
      </c>
    </row>
    <row r="316" spans="1:7" x14ac:dyDescent="0.25">
      <c r="E316" s="15" t="s">
        <v>41</v>
      </c>
      <c r="F316" s="15">
        <f>IF(ISBLANK(F315), "", ROUND(SUM(F314:F315),2))</f>
        <v>768.18</v>
      </c>
    </row>
    <row r="320" spans="1:7" x14ac:dyDescent="0.25">
      <c r="A320" s="13" t="s">
        <v>167</v>
      </c>
      <c r="B320" s="13" t="s">
        <v>519</v>
      </c>
    </row>
    <row r="322" spans="1:7" x14ac:dyDescent="0.25">
      <c r="A322" s="13" t="s">
        <v>26</v>
      </c>
    </row>
    <row r="323" spans="1:7" ht="45" x14ac:dyDescent="0.25">
      <c r="A323" s="23" t="s">
        <v>27</v>
      </c>
      <c r="B323" s="23" t="s">
        <v>28</v>
      </c>
      <c r="C323" s="23" t="s">
        <v>29</v>
      </c>
      <c r="D323" s="23" t="s">
        <v>30</v>
      </c>
      <c r="E323" s="23" t="s">
        <v>31</v>
      </c>
      <c r="F323" s="23" t="s">
        <v>32</v>
      </c>
      <c r="G323" s="23" t="s">
        <v>33</v>
      </c>
    </row>
    <row r="324" spans="1:7" x14ac:dyDescent="0.25">
      <c r="A324" s="15" t="s">
        <v>168</v>
      </c>
      <c r="B324" s="15" t="s">
        <v>520</v>
      </c>
      <c r="C324" s="16"/>
      <c r="D324" s="16"/>
      <c r="E324" s="16"/>
      <c r="F324" s="16"/>
      <c r="G324" s="16"/>
    </row>
    <row r="325" spans="1:7" ht="30" x14ac:dyDescent="0.25">
      <c r="A325" s="16" t="s">
        <v>169</v>
      </c>
      <c r="B325" s="16" t="s">
        <v>520</v>
      </c>
      <c r="C325" s="16">
        <v>5</v>
      </c>
      <c r="D325" s="16" t="s">
        <v>92</v>
      </c>
      <c r="E325" s="17">
        <v>36.96</v>
      </c>
      <c r="F325" s="16">
        <f>IF(ISBLANK(E325),"", PRODUCT(C325,E325))</f>
        <v>184.8</v>
      </c>
      <c r="G325" s="32" t="s">
        <v>557</v>
      </c>
    </row>
    <row r="326" spans="1:7" x14ac:dyDescent="0.25">
      <c r="E326" s="15" t="s">
        <v>38</v>
      </c>
      <c r="F326" s="15">
        <f>IF(F325="","",ROUND(SUM(F325:F325),2))</f>
        <v>184.8</v>
      </c>
      <c r="G326" s="14" t="str">
        <f>IF(F325="","Neužpildytos visos objektų kainos","")</f>
        <v/>
      </c>
    </row>
    <row r="327" spans="1:7" x14ac:dyDescent="0.25">
      <c r="C327" s="15" t="s">
        <v>39</v>
      </c>
      <c r="D327" s="18">
        <v>5</v>
      </c>
      <c r="E327" s="15" t="s">
        <v>40</v>
      </c>
      <c r="F327" s="15">
        <f>IF(OR(F326="",D327=""),"", ROUND(PRODUCT(D327,F326)/100,2))</f>
        <v>9.24</v>
      </c>
      <c r="G327" s="14" t="str">
        <f>IF(D327="", "Nurodykite taikomą PVM dydį", "")</f>
        <v/>
      </c>
    </row>
    <row r="328" spans="1:7" x14ac:dyDescent="0.25">
      <c r="E328" s="15" t="s">
        <v>41</v>
      </c>
      <c r="F328" s="15">
        <f>IF(ISBLANK(F327), "", ROUND(SUM(F326:F327),2))</f>
        <v>194.04</v>
      </c>
    </row>
    <row r="332" spans="1:7" x14ac:dyDescent="0.25">
      <c r="A332" s="13" t="s">
        <v>170</v>
      </c>
      <c r="B332" s="13" t="s">
        <v>171</v>
      </c>
    </row>
    <row r="334" spans="1:7" x14ac:dyDescent="0.25">
      <c r="A334" s="13" t="s">
        <v>26</v>
      </c>
    </row>
    <row r="335" spans="1:7" ht="45" x14ac:dyDescent="0.25">
      <c r="A335" s="23" t="s">
        <v>27</v>
      </c>
      <c r="B335" s="23" t="s">
        <v>28</v>
      </c>
      <c r="C335" s="23" t="s">
        <v>29</v>
      </c>
      <c r="D335" s="23" t="s">
        <v>30</v>
      </c>
      <c r="E335" s="23" t="s">
        <v>31</v>
      </c>
      <c r="F335" s="23" t="s">
        <v>32</v>
      </c>
      <c r="G335" s="23" t="s">
        <v>33</v>
      </c>
    </row>
    <row r="336" spans="1:7" x14ac:dyDescent="0.25">
      <c r="A336" s="15" t="s">
        <v>172</v>
      </c>
      <c r="B336" s="15" t="s">
        <v>173</v>
      </c>
      <c r="C336" s="16"/>
      <c r="D336" s="16"/>
      <c r="E336" s="16"/>
      <c r="F336" s="16"/>
      <c r="G336" s="16"/>
    </row>
    <row r="337" spans="1:7" x14ac:dyDescent="0.25">
      <c r="A337" s="16" t="s">
        <v>174</v>
      </c>
      <c r="B337" s="16" t="s">
        <v>173</v>
      </c>
      <c r="C337" s="16">
        <v>40</v>
      </c>
      <c r="D337" s="16" t="s">
        <v>63</v>
      </c>
      <c r="E337" s="17"/>
      <c r="F337" s="16" t="str">
        <f>IF(ISBLANK(E337),"", PRODUCT(C337,E337))</f>
        <v/>
      </c>
      <c r="G337" s="18"/>
    </row>
    <row r="338" spans="1:7" x14ac:dyDescent="0.25">
      <c r="E338" s="15" t="s">
        <v>38</v>
      </c>
      <c r="F338" s="15" t="str">
        <f>IF(F337="","",ROUND(SUM(F337:F337),2))</f>
        <v/>
      </c>
      <c r="G338" s="14" t="str">
        <f>IF(F337="","Neužpildytos visos objektų kainos","")</f>
        <v>Neužpildytos visos objektų kainos</v>
      </c>
    </row>
    <row r="339" spans="1:7" x14ac:dyDescent="0.25">
      <c r="C339" s="15" t="s">
        <v>39</v>
      </c>
      <c r="D339" s="18"/>
      <c r="E339" s="15" t="s">
        <v>40</v>
      </c>
      <c r="F339" s="15" t="str">
        <f>IF(OR(F338="",D339=""),"", ROUND(PRODUCT(D339,F338)/100,2))</f>
        <v/>
      </c>
      <c r="G339" s="14" t="str">
        <f>IF(D339="", "Nurodykite taikomą PVM dydį", "")</f>
        <v>Nurodykite taikomą PVM dydį</v>
      </c>
    </row>
    <row r="340" spans="1:7" x14ac:dyDescent="0.25">
      <c r="E340" s="15" t="s">
        <v>41</v>
      </c>
      <c r="F340" s="15">
        <f>IF(ISBLANK(F339), "", ROUND(SUM(F338:F339),2))</f>
        <v>0</v>
      </c>
    </row>
    <row r="344" spans="1:7" x14ac:dyDescent="0.25">
      <c r="A344" s="13" t="s">
        <v>175</v>
      </c>
      <c r="B344" s="13" t="s">
        <v>176</v>
      </c>
    </row>
    <row r="346" spans="1:7" x14ac:dyDescent="0.25">
      <c r="A346" s="13" t="s">
        <v>26</v>
      </c>
    </row>
    <row r="347" spans="1:7" ht="45" x14ac:dyDescent="0.25">
      <c r="A347" s="23" t="s">
        <v>27</v>
      </c>
      <c r="B347" s="23" t="s">
        <v>28</v>
      </c>
      <c r="C347" s="23" t="s">
        <v>29</v>
      </c>
      <c r="D347" s="23" t="s">
        <v>30</v>
      </c>
      <c r="E347" s="23" t="s">
        <v>31</v>
      </c>
      <c r="F347" s="23" t="s">
        <v>32</v>
      </c>
      <c r="G347" s="23" t="s">
        <v>33</v>
      </c>
    </row>
    <row r="348" spans="1:7" ht="30" x14ac:dyDescent="0.25">
      <c r="A348" s="15" t="s">
        <v>177</v>
      </c>
      <c r="B348" s="22" t="s">
        <v>178</v>
      </c>
      <c r="C348" s="16"/>
      <c r="D348" s="16"/>
      <c r="E348" s="16"/>
      <c r="F348" s="16"/>
      <c r="G348" s="16"/>
    </row>
    <row r="349" spans="1:7" ht="30" x14ac:dyDescent="0.25">
      <c r="A349" s="16" t="s">
        <v>179</v>
      </c>
      <c r="B349" s="26" t="s">
        <v>178</v>
      </c>
      <c r="C349" s="16">
        <v>200</v>
      </c>
      <c r="D349" s="16" t="s">
        <v>47</v>
      </c>
      <c r="E349" s="17">
        <v>12.65</v>
      </c>
      <c r="F349" s="16">
        <f>IF(ISBLANK(E349),"", PRODUCT(C349,E349))</f>
        <v>2530</v>
      </c>
      <c r="G349" s="32" t="s">
        <v>558</v>
      </c>
    </row>
    <row r="350" spans="1:7" x14ac:dyDescent="0.25">
      <c r="E350" s="15" t="s">
        <v>38</v>
      </c>
      <c r="F350" s="15">
        <f>IF(F349="","",ROUND(SUM(F349:F349),2))</f>
        <v>2530</v>
      </c>
      <c r="G350" s="14" t="str">
        <f>IF(F349="","Neužpildytos visos objektų kainos","")</f>
        <v/>
      </c>
    </row>
    <row r="351" spans="1:7" x14ac:dyDescent="0.25">
      <c r="C351" s="15" t="s">
        <v>39</v>
      </c>
      <c r="D351" s="18">
        <v>5</v>
      </c>
      <c r="E351" s="15" t="s">
        <v>40</v>
      </c>
      <c r="F351" s="15">
        <f>IF(OR(F350="",D351=""),"", ROUND(PRODUCT(D351,F350)/100,2))</f>
        <v>126.5</v>
      </c>
      <c r="G351" s="14" t="str">
        <f>IF(D351="", "Nurodykite taikomą PVM dydį", "")</f>
        <v/>
      </c>
    </row>
    <row r="352" spans="1:7" x14ac:dyDescent="0.25">
      <c r="E352" s="15" t="s">
        <v>41</v>
      </c>
      <c r="F352" s="15">
        <f>IF(ISBLANK(F351), "", ROUND(SUM(F350:F351),2))</f>
        <v>2656.5</v>
      </c>
    </row>
    <row r="356" spans="1:7" x14ac:dyDescent="0.25">
      <c r="A356" s="13" t="s">
        <v>180</v>
      </c>
      <c r="B356" s="13" t="s">
        <v>181</v>
      </c>
    </row>
    <row r="358" spans="1:7" x14ac:dyDescent="0.25">
      <c r="A358" s="13" t="s">
        <v>26</v>
      </c>
    </row>
    <row r="359" spans="1:7" ht="45" x14ac:dyDescent="0.25">
      <c r="A359" s="23" t="s">
        <v>27</v>
      </c>
      <c r="B359" s="23" t="s">
        <v>28</v>
      </c>
      <c r="C359" s="23" t="s">
        <v>29</v>
      </c>
      <c r="D359" s="23" t="s">
        <v>30</v>
      </c>
      <c r="E359" s="23" t="s">
        <v>31</v>
      </c>
      <c r="F359" s="23" t="s">
        <v>32</v>
      </c>
      <c r="G359" s="23" t="s">
        <v>33</v>
      </c>
    </row>
    <row r="360" spans="1:7" x14ac:dyDescent="0.25">
      <c r="A360" s="15" t="s">
        <v>182</v>
      </c>
      <c r="B360" s="15" t="s">
        <v>183</v>
      </c>
      <c r="C360" s="16"/>
      <c r="D360" s="16"/>
      <c r="E360" s="16"/>
      <c r="F360" s="16"/>
      <c r="G360" s="16"/>
    </row>
    <row r="361" spans="1:7" ht="30" x14ac:dyDescent="0.25">
      <c r="A361" s="16" t="s">
        <v>184</v>
      </c>
      <c r="B361" s="16" t="s">
        <v>183</v>
      </c>
      <c r="C361" s="16">
        <v>10</v>
      </c>
      <c r="D361" s="16" t="s">
        <v>47</v>
      </c>
      <c r="E361" s="17">
        <v>18.96</v>
      </c>
      <c r="F361" s="16">
        <f>IF(ISBLANK(E361),"", PRODUCT(C361,E361))</f>
        <v>189.60000000000002</v>
      </c>
      <c r="G361" s="32" t="s">
        <v>559</v>
      </c>
    </row>
    <row r="362" spans="1:7" x14ac:dyDescent="0.25">
      <c r="E362" s="15" t="s">
        <v>38</v>
      </c>
      <c r="F362" s="15">
        <f>IF(F361="","",ROUND(SUM(F361:F361),2))</f>
        <v>189.6</v>
      </c>
      <c r="G362" s="14" t="str">
        <f>IF(F361="","Neužpildytos visos objektų kainos","")</f>
        <v/>
      </c>
    </row>
    <row r="363" spans="1:7" x14ac:dyDescent="0.25">
      <c r="C363" s="15" t="s">
        <v>39</v>
      </c>
      <c r="D363" s="18">
        <v>5</v>
      </c>
      <c r="E363" s="15" t="s">
        <v>40</v>
      </c>
      <c r="F363" s="15">
        <f>IF(OR(F362="",D363=""),"", ROUND(PRODUCT(D363,F362)/100,2))</f>
        <v>9.48</v>
      </c>
      <c r="G363" s="14" t="str">
        <f>IF(D363="", "Nurodykite taikomą PVM dydį", "")</f>
        <v/>
      </c>
    </row>
    <row r="364" spans="1:7" x14ac:dyDescent="0.25">
      <c r="E364" s="15" t="s">
        <v>41</v>
      </c>
      <c r="F364" s="15">
        <f>IF(ISBLANK(F363), "", ROUND(SUM(F362:F363),2))</f>
        <v>199.08</v>
      </c>
    </row>
    <row r="368" spans="1:7" x14ac:dyDescent="0.25">
      <c r="A368" s="13" t="s">
        <v>185</v>
      </c>
      <c r="B368" s="13" t="s">
        <v>186</v>
      </c>
    </row>
    <row r="370" spans="1:7" x14ac:dyDescent="0.25">
      <c r="A370" s="13" t="s">
        <v>26</v>
      </c>
    </row>
    <row r="371" spans="1:7" ht="45" x14ac:dyDescent="0.25">
      <c r="A371" s="23" t="s">
        <v>27</v>
      </c>
      <c r="B371" s="23" t="s">
        <v>28</v>
      </c>
      <c r="C371" s="23" t="s">
        <v>29</v>
      </c>
      <c r="D371" s="23" t="s">
        <v>30</v>
      </c>
      <c r="E371" s="23" t="s">
        <v>31</v>
      </c>
      <c r="F371" s="23" t="s">
        <v>32</v>
      </c>
      <c r="G371" s="23" t="s">
        <v>33</v>
      </c>
    </row>
    <row r="372" spans="1:7" x14ac:dyDescent="0.25">
      <c r="A372" s="15" t="s">
        <v>187</v>
      </c>
      <c r="B372" s="15" t="s">
        <v>188</v>
      </c>
      <c r="C372" s="16"/>
      <c r="D372" s="16"/>
      <c r="E372" s="16"/>
      <c r="F372" s="16"/>
      <c r="G372" s="16"/>
    </row>
    <row r="373" spans="1:7" x14ac:dyDescent="0.25">
      <c r="A373" s="16" t="s">
        <v>189</v>
      </c>
      <c r="B373" s="16" t="s">
        <v>188</v>
      </c>
      <c r="C373" s="16">
        <v>100</v>
      </c>
      <c r="D373" s="16" t="s">
        <v>63</v>
      </c>
      <c r="E373" s="17"/>
      <c r="F373" s="16" t="str">
        <f>IF(ISBLANK(E373),"", PRODUCT(C373,E373))</f>
        <v/>
      </c>
      <c r="G373" s="18"/>
    </row>
    <row r="374" spans="1:7" x14ac:dyDescent="0.25">
      <c r="E374" s="15" t="s">
        <v>38</v>
      </c>
      <c r="F374" s="15" t="str">
        <f>IF(F373="","",ROUND(SUM(F373:F373),2))</f>
        <v/>
      </c>
      <c r="G374" s="14" t="str">
        <f>IF(F373="","Neužpildytos visos objektų kainos","")</f>
        <v>Neužpildytos visos objektų kainos</v>
      </c>
    </row>
    <row r="375" spans="1:7" x14ac:dyDescent="0.25">
      <c r="C375" s="15" t="s">
        <v>39</v>
      </c>
      <c r="D375" s="18"/>
      <c r="E375" s="15" t="s">
        <v>40</v>
      </c>
      <c r="F375" s="15" t="str">
        <f>IF(OR(F374="",D375=""),"", ROUND(PRODUCT(D375,F374)/100,2))</f>
        <v/>
      </c>
      <c r="G375" s="14" t="str">
        <f>IF(D375="", "Nurodykite taikomą PVM dydį", "")</f>
        <v>Nurodykite taikomą PVM dydį</v>
      </c>
    </row>
    <row r="376" spans="1:7" x14ac:dyDescent="0.25">
      <c r="E376" s="15" t="s">
        <v>41</v>
      </c>
      <c r="F376" s="15">
        <f>IF(ISBLANK(F375), "", ROUND(SUM(F374:F375),2))</f>
        <v>0</v>
      </c>
    </row>
    <row r="380" spans="1:7" x14ac:dyDescent="0.25">
      <c r="A380" s="13" t="s">
        <v>190</v>
      </c>
      <c r="B380" s="13" t="s">
        <v>191</v>
      </c>
    </row>
    <row r="382" spans="1:7" x14ac:dyDescent="0.25">
      <c r="A382" s="13" t="s">
        <v>26</v>
      </c>
    </row>
    <row r="383" spans="1:7" ht="45" x14ac:dyDescent="0.25">
      <c r="A383" s="22" t="s">
        <v>27</v>
      </c>
      <c r="B383" s="22" t="s">
        <v>28</v>
      </c>
      <c r="C383" s="22" t="s">
        <v>29</v>
      </c>
      <c r="D383" s="22" t="s">
        <v>30</v>
      </c>
      <c r="E383" s="22" t="s">
        <v>31</v>
      </c>
      <c r="F383" s="22" t="s">
        <v>32</v>
      </c>
      <c r="G383" s="22" t="s">
        <v>33</v>
      </c>
    </row>
    <row r="384" spans="1:7" x14ac:dyDescent="0.25">
      <c r="A384" s="15" t="s">
        <v>192</v>
      </c>
      <c r="B384" s="15" t="s">
        <v>193</v>
      </c>
      <c r="C384" s="16"/>
      <c r="D384" s="16"/>
      <c r="E384" s="16"/>
      <c r="F384" s="16"/>
      <c r="G384" s="16"/>
    </row>
    <row r="385" spans="1:7" ht="30" x14ac:dyDescent="0.25">
      <c r="A385" s="16" t="s">
        <v>194</v>
      </c>
      <c r="B385" s="16" t="s">
        <v>193</v>
      </c>
      <c r="C385" s="16">
        <v>30</v>
      </c>
      <c r="D385" s="16" t="s">
        <v>47</v>
      </c>
      <c r="E385" s="17">
        <v>2.21</v>
      </c>
      <c r="F385" s="16">
        <f>IF(ISBLANK(E385),"", PRODUCT(C385,E385))</f>
        <v>66.3</v>
      </c>
      <c r="G385" s="32" t="s">
        <v>560</v>
      </c>
    </row>
    <row r="386" spans="1:7" x14ac:dyDescent="0.25">
      <c r="E386" s="15" t="s">
        <v>38</v>
      </c>
      <c r="F386" s="15">
        <f>IF(F385="","",ROUND(SUM(F385:F385),2))</f>
        <v>66.3</v>
      </c>
      <c r="G386" s="14" t="str">
        <f>IF(F385="","Neužpildytos visos objektų kainos","")</f>
        <v/>
      </c>
    </row>
    <row r="387" spans="1:7" x14ac:dyDescent="0.25">
      <c r="C387" s="15" t="s">
        <v>39</v>
      </c>
      <c r="D387" s="18">
        <v>5</v>
      </c>
      <c r="E387" s="15" t="s">
        <v>40</v>
      </c>
      <c r="F387" s="15">
        <f>IF(OR(F386="",D387=""),"", ROUND(PRODUCT(D387,F386)/100,2))</f>
        <v>3.32</v>
      </c>
      <c r="G387" s="14" t="str">
        <f>IF(D387="", "Nurodykite taikomą PVM dydį", "")</f>
        <v/>
      </c>
    </row>
    <row r="388" spans="1:7" x14ac:dyDescent="0.25">
      <c r="E388" s="15" t="s">
        <v>41</v>
      </c>
      <c r="F388" s="15">
        <f>IF(ISBLANK(F387), "", ROUND(SUM(F386:F387),2))</f>
        <v>69.62</v>
      </c>
    </row>
    <row r="392" spans="1:7" x14ac:dyDescent="0.25">
      <c r="A392" s="13" t="s">
        <v>195</v>
      </c>
      <c r="B392" s="13" t="s">
        <v>196</v>
      </c>
    </row>
    <row r="394" spans="1:7" x14ac:dyDescent="0.25">
      <c r="A394" s="13" t="s">
        <v>26</v>
      </c>
    </row>
    <row r="395" spans="1:7" ht="45" x14ac:dyDescent="0.25">
      <c r="A395" s="23" t="s">
        <v>27</v>
      </c>
      <c r="B395" s="23" t="s">
        <v>28</v>
      </c>
      <c r="C395" s="23" t="s">
        <v>29</v>
      </c>
      <c r="D395" s="23" t="s">
        <v>30</v>
      </c>
      <c r="E395" s="23" t="s">
        <v>31</v>
      </c>
      <c r="F395" s="23" t="s">
        <v>32</v>
      </c>
      <c r="G395" s="23" t="s">
        <v>33</v>
      </c>
    </row>
    <row r="396" spans="1:7" x14ac:dyDescent="0.25">
      <c r="A396" s="15" t="s">
        <v>197</v>
      </c>
      <c r="B396" s="15" t="s">
        <v>198</v>
      </c>
      <c r="C396" s="16"/>
      <c r="D396" s="16"/>
      <c r="E396" s="16"/>
      <c r="F396" s="16"/>
      <c r="G396" s="16"/>
    </row>
    <row r="397" spans="1:7" x14ac:dyDescent="0.25">
      <c r="A397" s="16" t="s">
        <v>199</v>
      </c>
      <c r="B397" s="16" t="s">
        <v>198</v>
      </c>
      <c r="C397" s="16">
        <v>200</v>
      </c>
      <c r="D397" s="16" t="s">
        <v>37</v>
      </c>
      <c r="E397" s="17"/>
      <c r="F397" s="16" t="str">
        <f>IF(ISBLANK(E397),"", PRODUCT(C397,E397))</f>
        <v/>
      </c>
      <c r="G397" s="18"/>
    </row>
    <row r="398" spans="1:7" x14ac:dyDescent="0.25">
      <c r="E398" s="15" t="s">
        <v>38</v>
      </c>
      <c r="F398" s="15" t="str">
        <f>IF(F397="","",ROUND(SUM(F397:F397),2))</f>
        <v/>
      </c>
      <c r="G398" s="14" t="str">
        <f>IF(F397="","Neužpildytos visos objektų kainos","")</f>
        <v>Neužpildytos visos objektų kainos</v>
      </c>
    </row>
    <row r="399" spans="1:7" x14ac:dyDescent="0.25">
      <c r="C399" s="15" t="s">
        <v>39</v>
      </c>
      <c r="D399" s="18"/>
      <c r="E399" s="15" t="s">
        <v>40</v>
      </c>
      <c r="F399" s="15" t="str">
        <f>IF(OR(F398="",D399=""),"", ROUND(PRODUCT(D399,F398)/100,2))</f>
        <v/>
      </c>
      <c r="G399" s="14" t="str">
        <f>IF(D399="", "Nurodykite taikomą PVM dydį", "")</f>
        <v>Nurodykite taikomą PVM dydį</v>
      </c>
    </row>
    <row r="400" spans="1:7" x14ac:dyDescent="0.25">
      <c r="E400" s="15" t="s">
        <v>41</v>
      </c>
      <c r="F400" s="15">
        <f>IF(ISBLANK(F399), "", ROUND(SUM(F398:F399),2))</f>
        <v>0</v>
      </c>
    </row>
    <row r="404" spans="1:7" x14ac:dyDescent="0.25">
      <c r="A404" s="13" t="s">
        <v>200</v>
      </c>
      <c r="B404" s="13" t="s">
        <v>201</v>
      </c>
    </row>
    <row r="406" spans="1:7" x14ac:dyDescent="0.25">
      <c r="A406" s="13" t="s">
        <v>26</v>
      </c>
    </row>
    <row r="407" spans="1:7" ht="45" x14ac:dyDescent="0.25">
      <c r="A407" s="23" t="s">
        <v>27</v>
      </c>
      <c r="B407" s="23" t="s">
        <v>28</v>
      </c>
      <c r="C407" s="23" t="s">
        <v>29</v>
      </c>
      <c r="D407" s="23" t="s">
        <v>30</v>
      </c>
      <c r="E407" s="23" t="s">
        <v>31</v>
      </c>
      <c r="F407" s="23" t="s">
        <v>32</v>
      </c>
      <c r="G407" s="23" t="s">
        <v>33</v>
      </c>
    </row>
    <row r="408" spans="1:7" x14ac:dyDescent="0.25">
      <c r="A408" s="15" t="s">
        <v>202</v>
      </c>
      <c r="B408" s="15" t="s">
        <v>203</v>
      </c>
      <c r="C408" s="16"/>
      <c r="D408" s="16"/>
      <c r="E408" s="16"/>
      <c r="F408" s="16"/>
      <c r="G408" s="16"/>
    </row>
    <row r="409" spans="1:7" x14ac:dyDescent="0.25">
      <c r="A409" s="16" t="s">
        <v>204</v>
      </c>
      <c r="B409" s="16" t="s">
        <v>203</v>
      </c>
      <c r="C409" s="16">
        <v>20</v>
      </c>
      <c r="D409" s="16" t="s">
        <v>47</v>
      </c>
      <c r="E409" s="17"/>
      <c r="F409" s="16" t="str">
        <f>IF(ISBLANK(E409),"", PRODUCT(C409,E409))</f>
        <v/>
      </c>
      <c r="G409" s="18"/>
    </row>
    <row r="410" spans="1:7" x14ac:dyDescent="0.25">
      <c r="E410" s="15" t="s">
        <v>38</v>
      </c>
      <c r="F410" s="15" t="str">
        <f>IF(F409="","",ROUND(SUM(F409:F409),2))</f>
        <v/>
      </c>
      <c r="G410" s="14" t="str">
        <f>IF(F409="","Neužpildytos visos objektų kainos","")</f>
        <v>Neužpildytos visos objektų kainos</v>
      </c>
    </row>
    <row r="411" spans="1:7" x14ac:dyDescent="0.25">
      <c r="C411" s="15" t="s">
        <v>39</v>
      </c>
      <c r="D411" s="18"/>
      <c r="E411" s="15" t="s">
        <v>40</v>
      </c>
      <c r="F411" s="15" t="str">
        <f>IF(OR(F410="",D411=""),"", ROUND(PRODUCT(D411,F410)/100,2))</f>
        <v/>
      </c>
      <c r="G411" s="14" t="str">
        <f>IF(D411="", "Nurodykite taikomą PVM dydį", "")</f>
        <v>Nurodykite taikomą PVM dydį</v>
      </c>
    </row>
    <row r="412" spans="1:7" x14ac:dyDescent="0.25">
      <c r="E412" s="15" t="s">
        <v>41</v>
      </c>
      <c r="F412" s="15">
        <f>IF(ISBLANK(F411), "", ROUND(SUM(F410:F411),2))</f>
        <v>0</v>
      </c>
    </row>
    <row r="416" spans="1:7" x14ac:dyDescent="0.25">
      <c r="A416" s="13" t="s">
        <v>205</v>
      </c>
      <c r="B416" s="13" t="s">
        <v>206</v>
      </c>
    </row>
    <row r="418" spans="1:7" x14ac:dyDescent="0.25">
      <c r="A418" s="13" t="s">
        <v>26</v>
      </c>
    </row>
    <row r="419" spans="1:7" ht="45" x14ac:dyDescent="0.25">
      <c r="A419" s="23" t="s">
        <v>27</v>
      </c>
      <c r="B419" s="23" t="s">
        <v>28</v>
      </c>
      <c r="C419" s="23" t="s">
        <v>29</v>
      </c>
      <c r="D419" s="23" t="s">
        <v>30</v>
      </c>
      <c r="E419" s="23" t="s">
        <v>31</v>
      </c>
      <c r="F419" s="23" t="s">
        <v>32</v>
      </c>
      <c r="G419" s="23" t="s">
        <v>33</v>
      </c>
    </row>
    <row r="420" spans="1:7" ht="30" x14ac:dyDescent="0.25">
      <c r="A420" s="15" t="s">
        <v>207</v>
      </c>
      <c r="B420" s="22" t="s">
        <v>208</v>
      </c>
      <c r="C420" s="16"/>
      <c r="D420" s="16"/>
      <c r="E420" s="16"/>
      <c r="F420" s="16"/>
      <c r="G420" s="16"/>
    </row>
    <row r="421" spans="1:7" ht="30" x14ac:dyDescent="0.25">
      <c r="A421" s="16" t="s">
        <v>209</v>
      </c>
      <c r="B421" s="26" t="s">
        <v>208</v>
      </c>
      <c r="C421" s="16">
        <v>10</v>
      </c>
      <c r="D421" s="16" t="s">
        <v>210</v>
      </c>
      <c r="E421" s="17">
        <v>86</v>
      </c>
      <c r="F421" s="16">
        <f>IF(ISBLANK(E421),"", PRODUCT(C421,E421))</f>
        <v>860</v>
      </c>
      <c r="G421" s="32" t="s">
        <v>561</v>
      </c>
    </row>
    <row r="422" spans="1:7" x14ac:dyDescent="0.25">
      <c r="E422" s="15" t="s">
        <v>38</v>
      </c>
      <c r="F422" s="15">
        <f>IF(F421="","",ROUND(SUM(F421:F421),2))</f>
        <v>860</v>
      </c>
      <c r="G422" s="14" t="str">
        <f>IF(F421="","Neužpildytos visos objektų kainos","")</f>
        <v/>
      </c>
    </row>
    <row r="423" spans="1:7" x14ac:dyDescent="0.25">
      <c r="C423" s="15" t="s">
        <v>39</v>
      </c>
      <c r="D423" s="18">
        <v>5</v>
      </c>
      <c r="E423" s="15" t="s">
        <v>40</v>
      </c>
      <c r="F423" s="15">
        <f>IF(OR(F422="",D423=""),"", ROUND(PRODUCT(D423,F422)/100,2))</f>
        <v>43</v>
      </c>
      <c r="G423" s="14" t="str">
        <f>IF(D423="", "Nurodykite taikomą PVM dydį", "")</f>
        <v/>
      </c>
    </row>
    <row r="424" spans="1:7" x14ac:dyDescent="0.25">
      <c r="E424" s="15" t="s">
        <v>41</v>
      </c>
      <c r="F424" s="15">
        <f>IF(ISBLANK(F423), "", ROUND(SUM(F422:F423),2))</f>
        <v>903</v>
      </c>
    </row>
    <row r="428" spans="1:7" x14ac:dyDescent="0.25">
      <c r="A428" s="13" t="s">
        <v>211</v>
      </c>
      <c r="B428" s="13" t="s">
        <v>212</v>
      </c>
    </row>
    <row r="430" spans="1:7" x14ac:dyDescent="0.25">
      <c r="A430" s="13" t="s">
        <v>26</v>
      </c>
    </row>
    <row r="431" spans="1:7" ht="45" x14ac:dyDescent="0.25">
      <c r="A431" s="23" t="s">
        <v>27</v>
      </c>
      <c r="B431" s="23" t="s">
        <v>28</v>
      </c>
      <c r="C431" s="23" t="s">
        <v>29</v>
      </c>
      <c r="D431" s="23" t="s">
        <v>30</v>
      </c>
      <c r="E431" s="23" t="s">
        <v>31</v>
      </c>
      <c r="F431" s="23" t="s">
        <v>32</v>
      </c>
      <c r="G431" s="23" t="s">
        <v>33</v>
      </c>
    </row>
    <row r="432" spans="1:7" ht="30" x14ac:dyDescent="0.25">
      <c r="A432" s="15" t="s">
        <v>213</v>
      </c>
      <c r="B432" s="22" t="s">
        <v>214</v>
      </c>
      <c r="C432" s="16"/>
      <c r="D432" s="16"/>
      <c r="E432" s="16"/>
      <c r="F432" s="16"/>
      <c r="G432" s="16"/>
    </row>
    <row r="433" spans="1:7" ht="30" x14ac:dyDescent="0.25">
      <c r="A433" s="16" t="s">
        <v>215</v>
      </c>
      <c r="B433" s="26" t="s">
        <v>214</v>
      </c>
      <c r="C433" s="16">
        <v>150</v>
      </c>
      <c r="D433" s="16" t="s">
        <v>37</v>
      </c>
      <c r="E433" s="17"/>
      <c r="F433" s="16" t="str">
        <f>IF(ISBLANK(E433),"", PRODUCT(C433,E433))</f>
        <v/>
      </c>
      <c r="G433" s="18"/>
    </row>
    <row r="434" spans="1:7" x14ac:dyDescent="0.25">
      <c r="E434" s="15" t="s">
        <v>38</v>
      </c>
      <c r="F434" s="15" t="str">
        <f>IF(F433="","",ROUND(SUM(F433:F433),2))</f>
        <v/>
      </c>
      <c r="G434" s="14" t="str">
        <f>IF(F433="","Neužpildytos visos objektų kainos","")</f>
        <v>Neužpildytos visos objektų kainos</v>
      </c>
    </row>
    <row r="435" spans="1:7" x14ac:dyDescent="0.25">
      <c r="C435" s="15" t="s">
        <v>39</v>
      </c>
      <c r="D435" s="18"/>
      <c r="E435" s="15" t="s">
        <v>40</v>
      </c>
      <c r="F435" s="15" t="str">
        <f>IF(OR(F434="",D435=""),"", ROUND(PRODUCT(D435,F434)/100,2))</f>
        <v/>
      </c>
      <c r="G435" s="14" t="str">
        <f>IF(D435="", "Nurodykite taikomą PVM dydį", "")</f>
        <v>Nurodykite taikomą PVM dydį</v>
      </c>
    </row>
    <row r="436" spans="1:7" x14ac:dyDescent="0.25">
      <c r="E436" s="15" t="s">
        <v>41</v>
      </c>
      <c r="F436" s="15">
        <f>IF(ISBLANK(F435), "", ROUND(SUM(F434:F435),2))</f>
        <v>0</v>
      </c>
    </row>
    <row r="440" spans="1:7" x14ac:dyDescent="0.25">
      <c r="A440" s="13" t="s">
        <v>216</v>
      </c>
      <c r="B440" s="13" t="s">
        <v>217</v>
      </c>
    </row>
    <row r="442" spans="1:7" x14ac:dyDescent="0.25">
      <c r="A442" s="13" t="s">
        <v>26</v>
      </c>
    </row>
    <row r="443" spans="1:7" ht="45" x14ac:dyDescent="0.25">
      <c r="A443" s="23" t="s">
        <v>27</v>
      </c>
      <c r="B443" s="23" t="s">
        <v>28</v>
      </c>
      <c r="C443" s="23" t="s">
        <v>29</v>
      </c>
      <c r="D443" s="23" t="s">
        <v>30</v>
      </c>
      <c r="E443" s="23" t="s">
        <v>31</v>
      </c>
      <c r="F443" s="23" t="s">
        <v>32</v>
      </c>
      <c r="G443" s="23" t="s">
        <v>33</v>
      </c>
    </row>
    <row r="444" spans="1:7" x14ac:dyDescent="0.25">
      <c r="A444" s="15" t="s">
        <v>218</v>
      </c>
      <c r="B444" s="15" t="s">
        <v>219</v>
      </c>
      <c r="C444" s="16"/>
      <c r="D444" s="16"/>
      <c r="E444" s="16"/>
      <c r="F444" s="16"/>
      <c r="G444" s="16"/>
    </row>
    <row r="445" spans="1:7" ht="30" x14ac:dyDescent="0.25">
      <c r="A445" s="16" t="s">
        <v>220</v>
      </c>
      <c r="B445" s="16" t="s">
        <v>219</v>
      </c>
      <c r="C445" s="16">
        <v>150</v>
      </c>
      <c r="D445" s="16" t="s">
        <v>47</v>
      </c>
      <c r="E445" s="17">
        <v>9.66</v>
      </c>
      <c r="F445" s="16">
        <f>IF(ISBLANK(E445),"", PRODUCT(C445,E445))</f>
        <v>1449</v>
      </c>
      <c r="G445" s="32" t="s">
        <v>562</v>
      </c>
    </row>
    <row r="446" spans="1:7" x14ac:dyDescent="0.25">
      <c r="E446" s="15" t="s">
        <v>38</v>
      </c>
      <c r="F446" s="15">
        <f>IF(F445="","",ROUND(SUM(F445:F445),2))</f>
        <v>1449</v>
      </c>
      <c r="G446" s="14" t="str">
        <f>IF(F445="","Neužpildytos visos objektų kainos","")</f>
        <v/>
      </c>
    </row>
    <row r="447" spans="1:7" x14ac:dyDescent="0.25">
      <c r="C447" s="15" t="s">
        <v>39</v>
      </c>
      <c r="D447" s="18">
        <v>5</v>
      </c>
      <c r="E447" s="15" t="s">
        <v>40</v>
      </c>
      <c r="F447" s="15">
        <f>IF(OR(F446="",D447=""),"", ROUND(PRODUCT(D447,F446)/100,2))</f>
        <v>72.45</v>
      </c>
      <c r="G447" s="14" t="str">
        <f>IF(D447="", "Nurodykite taikomą PVM dydį", "")</f>
        <v/>
      </c>
    </row>
    <row r="448" spans="1:7" x14ac:dyDescent="0.25">
      <c r="E448" s="15" t="s">
        <v>41</v>
      </c>
      <c r="F448" s="15">
        <f>IF(ISBLANK(F447), "", ROUND(SUM(F446:F447),2))</f>
        <v>1521.45</v>
      </c>
    </row>
    <row r="452" spans="1:7" x14ac:dyDescent="0.25">
      <c r="A452" s="13" t="s">
        <v>221</v>
      </c>
      <c r="B452" s="13" t="s">
        <v>222</v>
      </c>
    </row>
    <row r="454" spans="1:7" x14ac:dyDescent="0.25">
      <c r="A454" s="13" t="s">
        <v>26</v>
      </c>
    </row>
    <row r="455" spans="1:7" ht="45" x14ac:dyDescent="0.25">
      <c r="A455" s="23" t="s">
        <v>27</v>
      </c>
      <c r="B455" s="23" t="s">
        <v>28</v>
      </c>
      <c r="C455" s="23" t="s">
        <v>29</v>
      </c>
      <c r="D455" s="23" t="s">
        <v>30</v>
      </c>
      <c r="E455" s="23" t="s">
        <v>31</v>
      </c>
      <c r="F455" s="23" t="s">
        <v>32</v>
      </c>
      <c r="G455" s="23" t="s">
        <v>33</v>
      </c>
    </row>
    <row r="456" spans="1:7" x14ac:dyDescent="0.25">
      <c r="A456" s="15" t="s">
        <v>223</v>
      </c>
      <c r="B456" s="15" t="s">
        <v>224</v>
      </c>
      <c r="C456" s="16"/>
      <c r="D456" s="16"/>
      <c r="E456" s="16"/>
      <c r="F456" s="16"/>
      <c r="G456" s="16"/>
    </row>
    <row r="457" spans="1:7" x14ac:dyDescent="0.25">
      <c r="A457" s="16" t="s">
        <v>225</v>
      </c>
      <c r="B457" s="16" t="s">
        <v>224</v>
      </c>
      <c r="C457" s="16">
        <v>15</v>
      </c>
      <c r="D457" s="16" t="s">
        <v>74</v>
      </c>
      <c r="E457" s="17"/>
      <c r="F457" s="16" t="str">
        <f>IF(ISBLANK(E457),"", PRODUCT(C457,E457))</f>
        <v/>
      </c>
      <c r="G457" s="18"/>
    </row>
    <row r="458" spans="1:7" x14ac:dyDescent="0.25">
      <c r="E458" s="15" t="s">
        <v>38</v>
      </c>
      <c r="F458" s="15" t="str">
        <f>IF(F457="","",ROUND(SUM(F457:F457),2))</f>
        <v/>
      </c>
      <c r="G458" s="14" t="str">
        <f>IF(F457="","Neužpildytos visos objektų kainos","")</f>
        <v>Neužpildytos visos objektų kainos</v>
      </c>
    </row>
    <row r="459" spans="1:7" x14ac:dyDescent="0.25">
      <c r="C459" s="15" t="s">
        <v>39</v>
      </c>
      <c r="D459" s="18"/>
      <c r="E459" s="15" t="s">
        <v>40</v>
      </c>
      <c r="F459" s="15" t="str">
        <f>IF(OR(F458="",D459=""),"", ROUND(PRODUCT(D459,F458)/100,2))</f>
        <v/>
      </c>
      <c r="G459" s="14" t="str">
        <f>IF(D459="", "Nurodykite taikomą PVM dydį", "")</f>
        <v>Nurodykite taikomą PVM dydį</v>
      </c>
    </row>
    <row r="460" spans="1:7" x14ac:dyDescent="0.25">
      <c r="E460" s="15" t="s">
        <v>41</v>
      </c>
      <c r="F460" s="15">
        <f>IF(ISBLANK(F459), "", ROUND(SUM(F458:F459),2))</f>
        <v>0</v>
      </c>
    </row>
    <row r="464" spans="1:7" x14ac:dyDescent="0.25">
      <c r="A464" s="13" t="s">
        <v>226</v>
      </c>
      <c r="B464" s="13" t="s">
        <v>227</v>
      </c>
    </row>
    <row r="466" spans="1:7" x14ac:dyDescent="0.25">
      <c r="A466" s="13" t="s">
        <v>26</v>
      </c>
    </row>
    <row r="467" spans="1:7" ht="45" x14ac:dyDescent="0.25">
      <c r="A467" s="23" t="s">
        <v>27</v>
      </c>
      <c r="B467" s="23" t="s">
        <v>28</v>
      </c>
      <c r="C467" s="23" t="s">
        <v>29</v>
      </c>
      <c r="D467" s="23" t="s">
        <v>30</v>
      </c>
      <c r="E467" s="23" t="s">
        <v>31</v>
      </c>
      <c r="F467" s="23" t="s">
        <v>32</v>
      </c>
      <c r="G467" s="23" t="s">
        <v>33</v>
      </c>
    </row>
    <row r="468" spans="1:7" x14ac:dyDescent="0.25">
      <c r="A468" s="15" t="s">
        <v>228</v>
      </c>
      <c r="B468" s="15" t="s">
        <v>229</v>
      </c>
      <c r="C468" s="16"/>
      <c r="D468" s="16"/>
      <c r="E468" s="16"/>
      <c r="F468" s="16"/>
      <c r="G468" s="16"/>
    </row>
    <row r="469" spans="1:7" ht="30" x14ac:dyDescent="0.25">
      <c r="A469" s="16" t="s">
        <v>230</v>
      </c>
      <c r="B469" s="16" t="s">
        <v>229</v>
      </c>
      <c r="C469" s="16">
        <v>2000</v>
      </c>
      <c r="D469" s="16" t="s">
        <v>47</v>
      </c>
      <c r="E469" s="17">
        <v>0.58699999999999997</v>
      </c>
      <c r="F469" s="16">
        <f>IF(ISBLANK(E469),"", PRODUCT(C469,E469))</f>
        <v>1174</v>
      </c>
      <c r="G469" s="32" t="s">
        <v>534</v>
      </c>
    </row>
    <row r="470" spans="1:7" x14ac:dyDescent="0.25">
      <c r="E470" s="15" t="s">
        <v>38</v>
      </c>
      <c r="F470" s="15">
        <f>IF(F469="","",ROUND(SUM(F469:F469),2))</f>
        <v>1174</v>
      </c>
      <c r="G470" s="14" t="str">
        <f>IF(F469="","Neužpildytos visos objektų kainos","")</f>
        <v/>
      </c>
    </row>
    <row r="471" spans="1:7" x14ac:dyDescent="0.25">
      <c r="C471" s="15" t="s">
        <v>39</v>
      </c>
      <c r="D471" s="18">
        <v>5</v>
      </c>
      <c r="E471" s="15" t="s">
        <v>40</v>
      </c>
      <c r="F471" s="15">
        <f>IF(OR(F470="",D471=""),"", ROUND(PRODUCT(D471,F470)/100,2))</f>
        <v>58.7</v>
      </c>
      <c r="G471" s="14" t="str">
        <f>IF(D471="", "Nurodykite taikomą PVM dydį", "")</f>
        <v/>
      </c>
    </row>
    <row r="472" spans="1:7" x14ac:dyDescent="0.25">
      <c r="E472" s="15" t="s">
        <v>41</v>
      </c>
      <c r="F472" s="15">
        <f>IF(ISBLANK(F471), "", ROUND(SUM(F470:F471),2))</f>
        <v>1232.7</v>
      </c>
    </row>
    <row r="476" spans="1:7" x14ac:dyDescent="0.25">
      <c r="A476" s="13" t="s">
        <v>231</v>
      </c>
      <c r="B476" s="13" t="s">
        <v>232</v>
      </c>
    </row>
    <row r="478" spans="1:7" x14ac:dyDescent="0.25">
      <c r="A478" s="13" t="s">
        <v>26</v>
      </c>
    </row>
    <row r="479" spans="1:7" ht="45" x14ac:dyDescent="0.25">
      <c r="A479" s="23" t="s">
        <v>27</v>
      </c>
      <c r="B479" s="23" t="s">
        <v>28</v>
      </c>
      <c r="C479" s="23" t="s">
        <v>29</v>
      </c>
      <c r="D479" s="23" t="s">
        <v>30</v>
      </c>
      <c r="E479" s="23" t="s">
        <v>31</v>
      </c>
      <c r="F479" s="23" t="s">
        <v>32</v>
      </c>
      <c r="G479" s="23" t="s">
        <v>33</v>
      </c>
    </row>
    <row r="480" spans="1:7" x14ac:dyDescent="0.25">
      <c r="A480" s="15" t="s">
        <v>233</v>
      </c>
      <c r="B480" s="15" t="s">
        <v>234</v>
      </c>
      <c r="C480" s="16"/>
      <c r="D480" s="16"/>
      <c r="E480" s="16"/>
      <c r="F480" s="16"/>
      <c r="G480" s="16"/>
    </row>
    <row r="481" spans="1:7" ht="30" x14ac:dyDescent="0.25">
      <c r="A481" s="16" t="s">
        <v>235</v>
      </c>
      <c r="B481" s="16" t="s">
        <v>234</v>
      </c>
      <c r="C481" s="16">
        <v>50</v>
      </c>
      <c r="D481" s="16" t="s">
        <v>47</v>
      </c>
      <c r="E481" s="17">
        <v>77</v>
      </c>
      <c r="F481" s="16">
        <f>IF(ISBLANK(E481),"", PRODUCT(C481,E481))</f>
        <v>3850</v>
      </c>
      <c r="G481" s="32" t="s">
        <v>563</v>
      </c>
    </row>
    <row r="482" spans="1:7" x14ac:dyDescent="0.25">
      <c r="E482" s="15" t="s">
        <v>38</v>
      </c>
      <c r="F482" s="15">
        <f>IF(F481="","",ROUND(SUM(F481:F481),2))</f>
        <v>3850</v>
      </c>
      <c r="G482" s="14" t="str">
        <f>IF(F481="","Neužpildytos visos objektų kainos","")</f>
        <v/>
      </c>
    </row>
    <row r="483" spans="1:7" x14ac:dyDescent="0.25">
      <c r="C483" s="15" t="s">
        <v>39</v>
      </c>
      <c r="D483" s="18">
        <v>5</v>
      </c>
      <c r="E483" s="15" t="s">
        <v>40</v>
      </c>
      <c r="F483" s="15">
        <f>IF(OR(F482="",D483=""),"", ROUND(PRODUCT(D483,F482)/100,2))</f>
        <v>192.5</v>
      </c>
      <c r="G483" s="14" t="str">
        <f>IF(D483="", "Nurodykite taikomą PVM dydį", "")</f>
        <v/>
      </c>
    </row>
    <row r="484" spans="1:7" x14ac:dyDescent="0.25">
      <c r="E484" s="15" t="s">
        <v>41</v>
      </c>
      <c r="F484" s="15">
        <f>IF(ISBLANK(F483), "", ROUND(SUM(F482:F483),2))</f>
        <v>4042.5</v>
      </c>
    </row>
    <row r="488" spans="1:7" x14ac:dyDescent="0.25">
      <c r="A488" s="13" t="s">
        <v>236</v>
      </c>
      <c r="B488" s="13" t="s">
        <v>237</v>
      </c>
    </row>
    <row r="490" spans="1:7" x14ac:dyDescent="0.25">
      <c r="A490" s="13" t="s">
        <v>26</v>
      </c>
    </row>
    <row r="491" spans="1:7" ht="45" x14ac:dyDescent="0.25">
      <c r="A491" s="23" t="s">
        <v>27</v>
      </c>
      <c r="B491" s="23" t="s">
        <v>28</v>
      </c>
      <c r="C491" s="23" t="s">
        <v>29</v>
      </c>
      <c r="D491" s="23" t="s">
        <v>30</v>
      </c>
      <c r="E491" s="23" t="s">
        <v>31</v>
      </c>
      <c r="F491" s="23" t="s">
        <v>32</v>
      </c>
      <c r="G491" s="23" t="s">
        <v>33</v>
      </c>
    </row>
    <row r="492" spans="1:7" x14ac:dyDescent="0.25">
      <c r="A492" s="15" t="s">
        <v>238</v>
      </c>
      <c r="B492" s="15" t="s">
        <v>239</v>
      </c>
      <c r="C492" s="16"/>
      <c r="D492" s="16"/>
      <c r="E492" s="16"/>
      <c r="F492" s="16"/>
      <c r="G492" s="16"/>
    </row>
    <row r="493" spans="1:7" x14ac:dyDescent="0.25">
      <c r="A493" s="16" t="s">
        <v>240</v>
      </c>
      <c r="B493" s="16" t="s">
        <v>241</v>
      </c>
      <c r="C493" s="16">
        <v>60</v>
      </c>
      <c r="D493" s="16" t="s">
        <v>63</v>
      </c>
      <c r="E493" s="17"/>
      <c r="F493" s="16" t="str">
        <f>IF(ISBLANK(E493),"", PRODUCT(C493,E493))</f>
        <v/>
      </c>
      <c r="G493" s="18"/>
    </row>
    <row r="494" spans="1:7" x14ac:dyDescent="0.25">
      <c r="E494" s="15" t="s">
        <v>38</v>
      </c>
      <c r="F494" s="15" t="str">
        <f>IF(F493="","",ROUND(SUM(F493:F493),2))</f>
        <v/>
      </c>
      <c r="G494" s="14" t="str">
        <f>IF(F493="","Neužpildytos visos objektų kainos","")</f>
        <v>Neužpildytos visos objektų kainos</v>
      </c>
    </row>
    <row r="495" spans="1:7" x14ac:dyDescent="0.25">
      <c r="C495" s="15" t="s">
        <v>39</v>
      </c>
      <c r="D495" s="18"/>
      <c r="E495" s="15" t="s">
        <v>40</v>
      </c>
      <c r="F495" s="15" t="str">
        <f>IF(OR(F494="",D495=""),"", ROUND(PRODUCT(D495,F494)/100,2))</f>
        <v/>
      </c>
      <c r="G495" s="14" t="str">
        <f>IF(D495="", "Nurodykite taikomą PVM dydį", "")</f>
        <v>Nurodykite taikomą PVM dydį</v>
      </c>
    </row>
    <row r="496" spans="1:7" x14ac:dyDescent="0.25">
      <c r="E496" s="15" t="s">
        <v>41</v>
      </c>
      <c r="F496" s="15">
        <f>IF(ISBLANK(F495), "", ROUND(SUM(F494:F495),2))</f>
        <v>0</v>
      </c>
    </row>
    <row r="500" spans="1:7" x14ac:dyDescent="0.25">
      <c r="A500" s="13" t="s">
        <v>242</v>
      </c>
      <c r="B500" s="13" t="s">
        <v>243</v>
      </c>
    </row>
    <row r="502" spans="1:7" x14ac:dyDescent="0.25">
      <c r="A502" s="13" t="s">
        <v>26</v>
      </c>
    </row>
    <row r="503" spans="1:7" ht="45" x14ac:dyDescent="0.25">
      <c r="A503" s="23" t="s">
        <v>27</v>
      </c>
      <c r="B503" s="23" t="s">
        <v>28</v>
      </c>
      <c r="C503" s="23" t="s">
        <v>29</v>
      </c>
      <c r="D503" s="23" t="s">
        <v>30</v>
      </c>
      <c r="E503" s="23" t="s">
        <v>31</v>
      </c>
      <c r="F503" s="23" t="s">
        <v>32</v>
      </c>
      <c r="G503" s="23" t="s">
        <v>33</v>
      </c>
    </row>
    <row r="504" spans="1:7" x14ac:dyDescent="0.25">
      <c r="A504" s="15" t="s">
        <v>244</v>
      </c>
      <c r="B504" s="15" t="s">
        <v>245</v>
      </c>
      <c r="C504" s="16"/>
      <c r="D504" s="16"/>
      <c r="E504" s="16"/>
      <c r="F504" s="16"/>
      <c r="G504" s="16"/>
    </row>
    <row r="505" spans="1:7" x14ac:dyDescent="0.25">
      <c r="A505" s="16" t="s">
        <v>246</v>
      </c>
      <c r="B505" s="16" t="s">
        <v>245</v>
      </c>
      <c r="C505" s="16">
        <v>70</v>
      </c>
      <c r="D505" s="16" t="s">
        <v>74</v>
      </c>
      <c r="E505" s="17"/>
      <c r="F505" s="16" t="str">
        <f>IF(ISBLANK(E505),"", PRODUCT(C505,E505))</f>
        <v/>
      </c>
      <c r="G505" s="18"/>
    </row>
    <row r="506" spans="1:7" x14ac:dyDescent="0.25">
      <c r="E506" s="15" t="s">
        <v>38</v>
      </c>
      <c r="F506" s="15" t="str">
        <f>IF(F505="","",ROUND(SUM(F505:F505),2))</f>
        <v/>
      </c>
      <c r="G506" s="14" t="str">
        <f>IF(F505="","Neužpildytos visos objektų kainos","")</f>
        <v>Neužpildytos visos objektų kainos</v>
      </c>
    </row>
    <row r="507" spans="1:7" x14ac:dyDescent="0.25">
      <c r="C507" s="15" t="s">
        <v>39</v>
      </c>
      <c r="D507" s="18"/>
      <c r="E507" s="15" t="s">
        <v>40</v>
      </c>
      <c r="F507" s="15" t="str">
        <f>IF(OR(F506="",D507=""),"", ROUND(PRODUCT(D507,F506)/100,2))</f>
        <v/>
      </c>
      <c r="G507" s="14" t="str">
        <f>IF(D507="", "Nurodykite taikomą PVM dydį", "")</f>
        <v>Nurodykite taikomą PVM dydį</v>
      </c>
    </row>
    <row r="508" spans="1:7" x14ac:dyDescent="0.25">
      <c r="E508" s="15" t="s">
        <v>41</v>
      </c>
      <c r="F508" s="15">
        <f>IF(ISBLANK(F507), "", ROUND(SUM(F506:F507),2))</f>
        <v>0</v>
      </c>
    </row>
    <row r="512" spans="1:7" x14ac:dyDescent="0.25">
      <c r="A512" s="13" t="s">
        <v>247</v>
      </c>
      <c r="B512" s="13" t="s">
        <v>248</v>
      </c>
    </row>
    <row r="514" spans="1:7" x14ac:dyDescent="0.25">
      <c r="A514" s="13" t="s">
        <v>26</v>
      </c>
    </row>
    <row r="515" spans="1:7" ht="45" x14ac:dyDescent="0.25">
      <c r="A515" s="23" t="s">
        <v>27</v>
      </c>
      <c r="B515" s="23" t="s">
        <v>28</v>
      </c>
      <c r="C515" s="23" t="s">
        <v>29</v>
      </c>
      <c r="D515" s="23" t="s">
        <v>30</v>
      </c>
      <c r="E515" s="23" t="s">
        <v>31</v>
      </c>
      <c r="F515" s="23" t="s">
        <v>32</v>
      </c>
      <c r="G515" s="23" t="s">
        <v>33</v>
      </c>
    </row>
    <row r="516" spans="1:7" x14ac:dyDescent="0.25">
      <c r="A516" s="15" t="s">
        <v>249</v>
      </c>
      <c r="B516" s="15" t="s">
        <v>250</v>
      </c>
      <c r="C516" s="16"/>
      <c r="D516" s="16"/>
      <c r="E516" s="16"/>
      <c r="F516" s="16"/>
      <c r="G516" s="16"/>
    </row>
    <row r="517" spans="1:7" x14ac:dyDescent="0.25">
      <c r="A517" s="16" t="s">
        <v>251</v>
      </c>
      <c r="B517" s="16" t="s">
        <v>250</v>
      </c>
      <c r="C517" s="16">
        <v>200</v>
      </c>
      <c r="D517" s="16" t="s">
        <v>63</v>
      </c>
      <c r="E517" s="17"/>
      <c r="F517" s="16" t="str">
        <f>IF(ISBLANK(E517),"", PRODUCT(C517,E517))</f>
        <v/>
      </c>
      <c r="G517" s="18"/>
    </row>
    <row r="518" spans="1:7" x14ac:dyDescent="0.25">
      <c r="E518" s="15" t="s">
        <v>38</v>
      </c>
      <c r="F518" s="15" t="str">
        <f>IF(F517="","",ROUND(SUM(F517:F517),2))</f>
        <v/>
      </c>
      <c r="G518" s="14" t="str">
        <f>IF(F517="","Neužpildytos visos objektų kainos","")</f>
        <v>Neužpildytos visos objektų kainos</v>
      </c>
    </row>
    <row r="519" spans="1:7" x14ac:dyDescent="0.25">
      <c r="C519" s="15" t="s">
        <v>39</v>
      </c>
      <c r="D519" s="18"/>
      <c r="E519" s="15" t="s">
        <v>40</v>
      </c>
      <c r="F519" s="15" t="str">
        <f>IF(OR(F518="",D519=""),"", ROUND(PRODUCT(D519,F518)/100,2))</f>
        <v/>
      </c>
      <c r="G519" s="14" t="str">
        <f>IF(D519="", "Nurodykite taikomą PVM dydį", "")</f>
        <v>Nurodykite taikomą PVM dydį</v>
      </c>
    </row>
    <row r="520" spans="1:7" x14ac:dyDescent="0.25">
      <c r="E520" s="15" t="s">
        <v>41</v>
      </c>
      <c r="F520" s="15">
        <f>IF(ISBLANK(F519), "", ROUND(SUM(F518:F519),2))</f>
        <v>0</v>
      </c>
    </row>
    <row r="524" spans="1:7" x14ac:dyDescent="0.25">
      <c r="A524" s="13" t="s">
        <v>252</v>
      </c>
      <c r="B524" s="13" t="s">
        <v>253</v>
      </c>
    </row>
    <row r="526" spans="1:7" x14ac:dyDescent="0.25">
      <c r="A526" s="13" t="s">
        <v>26</v>
      </c>
    </row>
    <row r="527" spans="1:7" ht="45" x14ac:dyDescent="0.25">
      <c r="A527" s="23" t="s">
        <v>27</v>
      </c>
      <c r="B527" s="23" t="s">
        <v>28</v>
      </c>
      <c r="C527" s="23" t="s">
        <v>29</v>
      </c>
      <c r="D527" s="23" t="s">
        <v>30</v>
      </c>
      <c r="E527" s="23" t="s">
        <v>31</v>
      </c>
      <c r="F527" s="23" t="s">
        <v>32</v>
      </c>
      <c r="G527" s="23" t="s">
        <v>33</v>
      </c>
    </row>
    <row r="528" spans="1:7" x14ac:dyDescent="0.25">
      <c r="A528" s="15" t="s">
        <v>254</v>
      </c>
      <c r="B528" s="15" t="s">
        <v>255</v>
      </c>
      <c r="C528" s="16"/>
      <c r="D528" s="16"/>
      <c r="E528" s="16"/>
      <c r="F528" s="16"/>
      <c r="G528" s="16"/>
    </row>
    <row r="529" spans="1:7" x14ac:dyDescent="0.25">
      <c r="A529" s="16" t="s">
        <v>256</v>
      </c>
      <c r="B529" s="16" t="s">
        <v>255</v>
      </c>
      <c r="C529" s="16">
        <v>180</v>
      </c>
      <c r="D529" s="16" t="s">
        <v>141</v>
      </c>
      <c r="E529" s="17">
        <v>23</v>
      </c>
      <c r="F529" s="16">
        <f>IF(ISBLANK(E529),"", PRODUCT(C529,E529))</f>
        <v>4140</v>
      </c>
      <c r="G529" s="18" t="s">
        <v>564</v>
      </c>
    </row>
    <row r="530" spans="1:7" x14ac:dyDescent="0.25">
      <c r="E530" s="15" t="s">
        <v>38</v>
      </c>
      <c r="F530" s="15">
        <f>IF(F529="","",ROUND(SUM(F529:F529),2))</f>
        <v>4140</v>
      </c>
      <c r="G530" s="14" t="str">
        <f>IF(F529="","Neužpildytos visos objektų kainos","")</f>
        <v/>
      </c>
    </row>
    <row r="531" spans="1:7" x14ac:dyDescent="0.25">
      <c r="C531" s="15" t="s">
        <v>39</v>
      </c>
      <c r="D531" s="18">
        <v>5</v>
      </c>
      <c r="E531" s="15" t="s">
        <v>40</v>
      </c>
      <c r="F531" s="15">
        <f>IF(OR(F530="",D531=""),"", ROUND(PRODUCT(D531,F530)/100,2))</f>
        <v>207</v>
      </c>
      <c r="G531" s="14" t="str">
        <f>IF(D531="", "Nurodykite taikomą PVM dydį", "")</f>
        <v/>
      </c>
    </row>
    <row r="532" spans="1:7" x14ac:dyDescent="0.25">
      <c r="E532" s="15" t="s">
        <v>41</v>
      </c>
      <c r="F532" s="15">
        <f>IF(ISBLANK(F531), "", ROUND(SUM(F530:F531),2))</f>
        <v>4347</v>
      </c>
    </row>
    <row r="536" spans="1:7" x14ac:dyDescent="0.25">
      <c r="A536" s="13" t="s">
        <v>257</v>
      </c>
      <c r="B536" s="13" t="s">
        <v>258</v>
      </c>
    </row>
    <row r="538" spans="1:7" x14ac:dyDescent="0.25">
      <c r="A538" s="13" t="s">
        <v>26</v>
      </c>
    </row>
    <row r="539" spans="1:7" ht="45" x14ac:dyDescent="0.25">
      <c r="A539" s="23" t="s">
        <v>27</v>
      </c>
      <c r="B539" s="23" t="s">
        <v>28</v>
      </c>
      <c r="C539" s="23" t="s">
        <v>29</v>
      </c>
      <c r="D539" s="23" t="s">
        <v>30</v>
      </c>
      <c r="E539" s="23" t="s">
        <v>31</v>
      </c>
      <c r="F539" s="23" t="s">
        <v>32</v>
      </c>
      <c r="G539" s="23" t="s">
        <v>33</v>
      </c>
    </row>
    <row r="540" spans="1:7" ht="30" x14ac:dyDescent="0.25">
      <c r="A540" s="15" t="s">
        <v>259</v>
      </c>
      <c r="B540" s="22" t="s">
        <v>260</v>
      </c>
      <c r="C540" s="16"/>
      <c r="D540" s="16"/>
      <c r="E540" s="16"/>
      <c r="F540" s="16"/>
      <c r="G540" s="16"/>
    </row>
    <row r="541" spans="1:7" ht="30" x14ac:dyDescent="0.25">
      <c r="A541" s="16" t="s">
        <v>261</v>
      </c>
      <c r="B541" s="26" t="s">
        <v>262</v>
      </c>
      <c r="C541" s="16">
        <v>50</v>
      </c>
      <c r="D541" s="16" t="s">
        <v>47</v>
      </c>
      <c r="E541" s="17">
        <v>42.36</v>
      </c>
      <c r="F541" s="16">
        <f>IF(ISBLANK(E541),"", PRODUCT(C541,E541))</f>
        <v>2118</v>
      </c>
      <c r="G541" s="32" t="s">
        <v>565</v>
      </c>
    </row>
    <row r="542" spans="1:7" x14ac:dyDescent="0.25">
      <c r="E542" s="15" t="s">
        <v>38</v>
      </c>
      <c r="F542" s="15">
        <f>IF(F541="","",ROUND(SUM(F541:F541),2))</f>
        <v>2118</v>
      </c>
      <c r="G542" s="14" t="str">
        <f>IF(F541="","Neužpildytos visos objektų kainos","")</f>
        <v/>
      </c>
    </row>
    <row r="543" spans="1:7" x14ac:dyDescent="0.25">
      <c r="C543" s="15" t="s">
        <v>39</v>
      </c>
      <c r="D543" s="18">
        <v>5</v>
      </c>
      <c r="E543" s="15" t="s">
        <v>40</v>
      </c>
      <c r="F543" s="15">
        <f>IF(OR(F542="",D543=""),"", ROUND(PRODUCT(D543,F542)/100,2))</f>
        <v>105.9</v>
      </c>
      <c r="G543" s="14" t="str">
        <f>IF(D543="", "Nurodykite taikomą PVM dydį", "")</f>
        <v/>
      </c>
    </row>
    <row r="544" spans="1:7" x14ac:dyDescent="0.25">
      <c r="E544" s="15" t="s">
        <v>41</v>
      </c>
      <c r="F544" s="15">
        <f>IF(ISBLANK(F543), "", ROUND(SUM(F542:F543),2))</f>
        <v>2223.9</v>
      </c>
    </row>
    <row r="548" spans="1:7" x14ac:dyDescent="0.25">
      <c r="A548" s="13" t="s">
        <v>263</v>
      </c>
      <c r="B548" s="13" t="s">
        <v>264</v>
      </c>
    </row>
    <row r="550" spans="1:7" x14ac:dyDescent="0.25">
      <c r="A550" s="13" t="s">
        <v>26</v>
      </c>
    </row>
    <row r="551" spans="1:7" ht="45" x14ac:dyDescent="0.25">
      <c r="A551" s="23" t="s">
        <v>27</v>
      </c>
      <c r="B551" s="23" t="s">
        <v>28</v>
      </c>
      <c r="C551" s="23" t="s">
        <v>29</v>
      </c>
      <c r="D551" s="23" t="s">
        <v>30</v>
      </c>
      <c r="E551" s="23" t="s">
        <v>31</v>
      </c>
      <c r="F551" s="23" t="s">
        <v>32</v>
      </c>
      <c r="G551" s="23" t="s">
        <v>33</v>
      </c>
    </row>
    <row r="552" spans="1:7" x14ac:dyDescent="0.25">
      <c r="A552" s="15" t="s">
        <v>265</v>
      </c>
      <c r="B552" s="15" t="s">
        <v>266</v>
      </c>
      <c r="C552" s="16"/>
      <c r="D552" s="16"/>
      <c r="E552" s="16"/>
      <c r="F552" s="16"/>
      <c r="G552" s="16"/>
    </row>
    <row r="553" spans="1:7" x14ac:dyDescent="0.25">
      <c r="A553" s="16" t="s">
        <v>267</v>
      </c>
      <c r="B553" s="16" t="s">
        <v>266</v>
      </c>
      <c r="C553" s="16">
        <v>30</v>
      </c>
      <c r="D553" s="16" t="s">
        <v>47</v>
      </c>
      <c r="E553" s="17"/>
      <c r="F553" s="16" t="str">
        <f>IF(ISBLANK(E553),"", PRODUCT(C553,E553))</f>
        <v/>
      </c>
      <c r="G553" s="18"/>
    </row>
    <row r="554" spans="1:7" x14ac:dyDescent="0.25">
      <c r="E554" s="15" t="s">
        <v>38</v>
      </c>
      <c r="F554" s="15" t="str">
        <f>IF(F553="","",ROUND(SUM(F553:F553),2))</f>
        <v/>
      </c>
      <c r="G554" s="14" t="str">
        <f>IF(F553="","Neužpildytos visos objektų kainos","")</f>
        <v>Neužpildytos visos objektų kainos</v>
      </c>
    </row>
    <row r="555" spans="1:7" x14ac:dyDescent="0.25">
      <c r="C555" s="15" t="s">
        <v>39</v>
      </c>
      <c r="D555" s="18"/>
      <c r="E555" s="15" t="s">
        <v>40</v>
      </c>
      <c r="F555" s="15" t="str">
        <f>IF(OR(F554="",D555=""),"", ROUND(PRODUCT(D555,F554)/100,2))</f>
        <v/>
      </c>
      <c r="G555" s="14" t="str">
        <f>IF(D555="", "Nurodykite taikomą PVM dydį", "")</f>
        <v>Nurodykite taikomą PVM dydį</v>
      </c>
    </row>
    <row r="556" spans="1:7" x14ac:dyDescent="0.25">
      <c r="E556" s="15" t="s">
        <v>41</v>
      </c>
      <c r="F556" s="15">
        <f>IF(ISBLANK(F555), "", ROUND(SUM(F554:F555),2))</f>
        <v>0</v>
      </c>
    </row>
    <row r="560" spans="1:7" x14ac:dyDescent="0.25">
      <c r="A560" s="13" t="s">
        <v>268</v>
      </c>
      <c r="B560" s="13" t="s">
        <v>269</v>
      </c>
    </row>
    <row r="562" spans="1:7" x14ac:dyDescent="0.25">
      <c r="A562" s="13" t="s">
        <v>26</v>
      </c>
    </row>
    <row r="563" spans="1:7" ht="45" x14ac:dyDescent="0.25">
      <c r="A563" s="23" t="s">
        <v>27</v>
      </c>
      <c r="B563" s="23" t="s">
        <v>28</v>
      </c>
      <c r="C563" s="23" t="s">
        <v>29</v>
      </c>
      <c r="D563" s="23" t="s">
        <v>30</v>
      </c>
      <c r="E563" s="23" t="s">
        <v>31</v>
      </c>
      <c r="F563" s="23" t="s">
        <v>32</v>
      </c>
      <c r="G563" s="23" t="s">
        <v>33</v>
      </c>
    </row>
    <row r="564" spans="1:7" x14ac:dyDescent="0.25">
      <c r="A564" s="15" t="s">
        <v>270</v>
      </c>
      <c r="B564" s="15" t="s">
        <v>271</v>
      </c>
      <c r="C564" s="16"/>
      <c r="D564" s="16"/>
      <c r="E564" s="16"/>
      <c r="F564" s="16"/>
      <c r="G564" s="16"/>
    </row>
    <row r="565" spans="1:7" ht="45" x14ac:dyDescent="0.25">
      <c r="A565" s="16" t="s">
        <v>272</v>
      </c>
      <c r="B565" s="16" t="s">
        <v>271</v>
      </c>
      <c r="C565" s="16">
        <v>10</v>
      </c>
      <c r="D565" s="16" t="s">
        <v>80</v>
      </c>
      <c r="E565" s="17">
        <v>98.63</v>
      </c>
      <c r="F565" s="16">
        <f>IF(ISBLANK(E565),"", PRODUCT(C565,E565))</f>
        <v>986.3</v>
      </c>
      <c r="G565" s="32" t="s">
        <v>566</v>
      </c>
    </row>
    <row r="566" spans="1:7" x14ac:dyDescent="0.25">
      <c r="E566" s="15" t="s">
        <v>38</v>
      </c>
      <c r="F566" s="15">
        <f>IF(F565="","",ROUND(SUM(F565:F565),2))</f>
        <v>986.3</v>
      </c>
      <c r="G566" s="14" t="str">
        <f>IF(F565="","Neužpildytos visos objektų kainos","")</f>
        <v/>
      </c>
    </row>
    <row r="567" spans="1:7" x14ac:dyDescent="0.25">
      <c r="C567" s="15" t="s">
        <v>39</v>
      </c>
      <c r="D567" s="18">
        <v>5</v>
      </c>
      <c r="E567" s="15" t="s">
        <v>40</v>
      </c>
      <c r="F567" s="15">
        <f>IF(OR(F566="",D567=""),"", ROUND(PRODUCT(D567,F566)/100,2))</f>
        <v>49.32</v>
      </c>
      <c r="G567" s="14" t="str">
        <f>IF(D567="", "Nurodykite taikomą PVM dydį", "")</f>
        <v/>
      </c>
    </row>
    <row r="568" spans="1:7" x14ac:dyDescent="0.25">
      <c r="E568" s="15" t="s">
        <v>41</v>
      </c>
      <c r="F568" s="15">
        <f>IF(ISBLANK(F567), "", ROUND(SUM(F566:F567),2))</f>
        <v>1035.6199999999999</v>
      </c>
    </row>
    <row r="572" spans="1:7" x14ac:dyDescent="0.25">
      <c r="A572" s="13" t="s">
        <v>273</v>
      </c>
      <c r="B572" s="13" t="s">
        <v>274</v>
      </c>
    </row>
    <row r="574" spans="1:7" x14ac:dyDescent="0.25">
      <c r="A574" s="13" t="s">
        <v>26</v>
      </c>
    </row>
    <row r="575" spans="1:7" ht="45" x14ac:dyDescent="0.25">
      <c r="A575" s="23" t="s">
        <v>27</v>
      </c>
      <c r="B575" s="23" t="s">
        <v>28</v>
      </c>
      <c r="C575" s="23" t="s">
        <v>29</v>
      </c>
      <c r="D575" s="23" t="s">
        <v>30</v>
      </c>
      <c r="E575" s="23" t="s">
        <v>31</v>
      </c>
      <c r="F575" s="23" t="s">
        <v>32</v>
      </c>
      <c r="G575" s="23" t="s">
        <v>33</v>
      </c>
    </row>
    <row r="576" spans="1:7" x14ac:dyDescent="0.25">
      <c r="A576" s="15" t="s">
        <v>275</v>
      </c>
      <c r="B576" s="15" t="s">
        <v>276</v>
      </c>
      <c r="C576" s="16"/>
      <c r="D576" s="16"/>
      <c r="E576" s="16"/>
      <c r="F576" s="16"/>
      <c r="G576" s="16"/>
    </row>
    <row r="577" spans="1:7" x14ac:dyDescent="0.25">
      <c r="A577" s="16" t="s">
        <v>277</v>
      </c>
      <c r="B577" s="16" t="s">
        <v>276</v>
      </c>
      <c r="C577" s="16">
        <v>100</v>
      </c>
      <c r="D577" s="16" t="s">
        <v>63</v>
      </c>
      <c r="E577" s="17"/>
      <c r="F577" s="16" t="str">
        <f>IF(ISBLANK(E577),"", PRODUCT(C577,E577))</f>
        <v/>
      </c>
      <c r="G577" s="18"/>
    </row>
    <row r="578" spans="1:7" x14ac:dyDescent="0.25">
      <c r="E578" s="15" t="s">
        <v>38</v>
      </c>
      <c r="F578" s="15" t="str">
        <f>IF(F577="","",ROUND(SUM(F577:F577),2))</f>
        <v/>
      </c>
      <c r="G578" s="14" t="str">
        <f>IF(F577="","Neužpildytos visos objektų kainos","")</f>
        <v>Neužpildytos visos objektų kainos</v>
      </c>
    </row>
    <row r="579" spans="1:7" x14ac:dyDescent="0.25">
      <c r="C579" s="15" t="s">
        <v>39</v>
      </c>
      <c r="D579" s="18"/>
      <c r="E579" s="15" t="s">
        <v>40</v>
      </c>
      <c r="F579" s="15" t="str">
        <f>IF(OR(F578="",D579=""),"", ROUND(PRODUCT(D579,F578)/100,2))</f>
        <v/>
      </c>
      <c r="G579" s="14" t="str">
        <f>IF(D579="", "Nurodykite taikomą PVM dydį", "")</f>
        <v>Nurodykite taikomą PVM dydį</v>
      </c>
    </row>
    <row r="580" spans="1:7" x14ac:dyDescent="0.25">
      <c r="E580" s="15" t="s">
        <v>41</v>
      </c>
      <c r="F580" s="15">
        <f>IF(ISBLANK(F579), "", ROUND(SUM(F578:F579),2))</f>
        <v>0</v>
      </c>
    </row>
    <row r="584" spans="1:7" x14ac:dyDescent="0.25">
      <c r="A584" s="13" t="s">
        <v>278</v>
      </c>
      <c r="B584" s="13" t="s">
        <v>279</v>
      </c>
    </row>
    <row r="586" spans="1:7" x14ac:dyDescent="0.25">
      <c r="A586" s="13" t="s">
        <v>26</v>
      </c>
    </row>
    <row r="587" spans="1:7" ht="45" x14ac:dyDescent="0.25">
      <c r="A587" s="23" t="s">
        <v>27</v>
      </c>
      <c r="B587" s="23" t="s">
        <v>28</v>
      </c>
      <c r="C587" s="23" t="s">
        <v>29</v>
      </c>
      <c r="D587" s="23" t="s">
        <v>30</v>
      </c>
      <c r="E587" s="23" t="s">
        <v>31</v>
      </c>
      <c r="F587" s="23" t="s">
        <v>32</v>
      </c>
      <c r="G587" s="23" t="s">
        <v>33</v>
      </c>
    </row>
    <row r="588" spans="1:7" x14ac:dyDescent="0.25">
      <c r="A588" s="15" t="s">
        <v>280</v>
      </c>
      <c r="B588" s="15" t="s">
        <v>281</v>
      </c>
      <c r="C588" s="16"/>
      <c r="D588" s="16"/>
      <c r="E588" s="16"/>
      <c r="F588" s="16"/>
      <c r="G588" s="16"/>
    </row>
    <row r="589" spans="1:7" x14ac:dyDescent="0.25">
      <c r="A589" s="16" t="s">
        <v>282</v>
      </c>
      <c r="B589" s="16" t="s">
        <v>283</v>
      </c>
      <c r="C589" s="16">
        <v>200</v>
      </c>
      <c r="D589" s="16" t="s">
        <v>63</v>
      </c>
      <c r="E589" s="17"/>
      <c r="F589" s="16" t="str">
        <f>IF(ISBLANK(E589),"", PRODUCT(C589,E589))</f>
        <v/>
      </c>
      <c r="G589" s="18"/>
    </row>
    <row r="590" spans="1:7" x14ac:dyDescent="0.25">
      <c r="E590" s="15" t="s">
        <v>38</v>
      </c>
      <c r="F590" s="15" t="str">
        <f>IF(F589="","",ROUND(SUM(F589:F589),2))</f>
        <v/>
      </c>
      <c r="G590" s="14" t="str">
        <f>IF(F589="","Neužpildytos visos objektų kainos","")</f>
        <v>Neužpildytos visos objektų kainos</v>
      </c>
    </row>
    <row r="591" spans="1:7" x14ac:dyDescent="0.25">
      <c r="C591" s="15" t="s">
        <v>39</v>
      </c>
      <c r="D591" s="18"/>
      <c r="E591" s="15" t="s">
        <v>40</v>
      </c>
      <c r="F591" s="15" t="str">
        <f>IF(OR(F590="",D591=""),"", ROUND(PRODUCT(D591,F590)/100,2))</f>
        <v/>
      </c>
      <c r="G591" s="14" t="str">
        <f>IF(D591="", "Nurodykite taikomą PVM dydį", "")</f>
        <v>Nurodykite taikomą PVM dydį</v>
      </c>
    </row>
    <row r="592" spans="1:7" x14ac:dyDescent="0.25">
      <c r="E592" s="15" t="s">
        <v>41</v>
      </c>
      <c r="F592" s="15">
        <f>IF(ISBLANK(F591), "", ROUND(SUM(F590:F591),2))</f>
        <v>0</v>
      </c>
    </row>
    <row r="596" spans="1:7" x14ac:dyDescent="0.25">
      <c r="A596" s="13" t="s">
        <v>284</v>
      </c>
      <c r="B596" s="13" t="s">
        <v>285</v>
      </c>
    </row>
    <row r="598" spans="1:7" x14ac:dyDescent="0.25">
      <c r="A598" s="13" t="s">
        <v>26</v>
      </c>
    </row>
    <row r="599" spans="1:7" ht="45" x14ac:dyDescent="0.25">
      <c r="A599" s="23" t="s">
        <v>27</v>
      </c>
      <c r="B599" s="23" t="s">
        <v>28</v>
      </c>
      <c r="C599" s="23" t="s">
        <v>29</v>
      </c>
      <c r="D599" s="23" t="s">
        <v>30</v>
      </c>
      <c r="E599" s="23" t="s">
        <v>31</v>
      </c>
      <c r="F599" s="23" t="s">
        <v>32</v>
      </c>
      <c r="G599" s="23" t="s">
        <v>33</v>
      </c>
    </row>
    <row r="600" spans="1:7" x14ac:dyDescent="0.25">
      <c r="A600" s="15" t="s">
        <v>286</v>
      </c>
      <c r="B600" s="15" t="s">
        <v>287</v>
      </c>
      <c r="C600" s="16"/>
      <c r="D600" s="16"/>
      <c r="E600" s="16"/>
      <c r="F600" s="16"/>
      <c r="G600" s="16"/>
    </row>
    <row r="601" spans="1:7" ht="30" x14ac:dyDescent="0.25">
      <c r="A601" s="16" t="s">
        <v>288</v>
      </c>
      <c r="B601" s="16" t="s">
        <v>287</v>
      </c>
      <c r="C601" s="16">
        <v>300</v>
      </c>
      <c r="D601" s="16" t="s">
        <v>47</v>
      </c>
      <c r="E601" s="17">
        <v>12.63</v>
      </c>
      <c r="F601" s="16">
        <f>IF(ISBLANK(E601),"", PRODUCT(C601,E601))</f>
        <v>3789.0000000000005</v>
      </c>
      <c r="G601" s="32" t="s">
        <v>535</v>
      </c>
    </row>
    <row r="602" spans="1:7" x14ac:dyDescent="0.25">
      <c r="E602" s="15" t="s">
        <v>38</v>
      </c>
      <c r="F602" s="15">
        <f>IF(F601="","",ROUND(SUM(F601:F601),2))</f>
        <v>3789</v>
      </c>
      <c r="G602" s="14" t="str">
        <f>IF(F601="","Neužpildytos visos objektų kainos","")</f>
        <v/>
      </c>
    </row>
    <row r="603" spans="1:7" x14ac:dyDescent="0.25">
      <c r="C603" s="15" t="s">
        <v>39</v>
      </c>
      <c r="D603" s="18">
        <v>5</v>
      </c>
      <c r="E603" s="15" t="s">
        <v>40</v>
      </c>
      <c r="F603" s="15">
        <f>IF(OR(F602="",D603=""),"", ROUND(PRODUCT(D603,F602)/100,2))</f>
        <v>189.45</v>
      </c>
      <c r="G603" s="14" t="str">
        <f>IF(D603="", "Nurodykite taikomą PVM dydį", "")</f>
        <v/>
      </c>
    </row>
    <row r="604" spans="1:7" x14ac:dyDescent="0.25">
      <c r="E604" s="15" t="s">
        <v>41</v>
      </c>
      <c r="F604" s="15">
        <f>IF(ISBLANK(F603), "", ROUND(SUM(F602:F603),2))</f>
        <v>3978.45</v>
      </c>
    </row>
    <row r="608" spans="1:7" x14ac:dyDescent="0.25">
      <c r="A608" s="13" t="s">
        <v>289</v>
      </c>
      <c r="B608" s="13" t="s">
        <v>290</v>
      </c>
    </row>
    <row r="610" spans="1:7" x14ac:dyDescent="0.25">
      <c r="A610" s="13" t="s">
        <v>26</v>
      </c>
    </row>
    <row r="611" spans="1:7" ht="45" x14ac:dyDescent="0.25">
      <c r="A611" s="23" t="s">
        <v>27</v>
      </c>
      <c r="B611" s="23" t="s">
        <v>28</v>
      </c>
      <c r="C611" s="23" t="s">
        <v>29</v>
      </c>
      <c r="D611" s="23" t="s">
        <v>30</v>
      </c>
      <c r="E611" s="23" t="s">
        <v>31</v>
      </c>
      <c r="F611" s="23" t="s">
        <v>32</v>
      </c>
      <c r="G611" s="23" t="s">
        <v>33</v>
      </c>
    </row>
    <row r="612" spans="1:7" x14ac:dyDescent="0.25">
      <c r="A612" s="15" t="s">
        <v>291</v>
      </c>
      <c r="B612" s="22" t="s">
        <v>292</v>
      </c>
      <c r="C612" s="16"/>
      <c r="D612" s="16"/>
      <c r="E612" s="16"/>
      <c r="F612" s="16"/>
      <c r="G612" s="16"/>
    </row>
    <row r="613" spans="1:7" ht="30" x14ac:dyDescent="0.25">
      <c r="A613" s="16" t="s">
        <v>293</v>
      </c>
      <c r="B613" s="26" t="s">
        <v>292</v>
      </c>
      <c r="C613" s="16">
        <v>480</v>
      </c>
      <c r="D613" s="16" t="s">
        <v>63</v>
      </c>
      <c r="E613" s="17">
        <v>0.13500000000000001</v>
      </c>
      <c r="F613" s="16">
        <f>IF(ISBLANK(E613),"", PRODUCT(C613,E613))</f>
        <v>64.800000000000011</v>
      </c>
      <c r="G613" s="32" t="s">
        <v>536</v>
      </c>
    </row>
    <row r="614" spans="1:7" x14ac:dyDescent="0.25">
      <c r="E614" s="15" t="s">
        <v>38</v>
      </c>
      <c r="F614" s="15">
        <f>IF(F613="","",ROUND(SUM(F613:F613),2))</f>
        <v>64.8</v>
      </c>
      <c r="G614" s="14" t="str">
        <f>IF(F613="","Neužpildytos visos objektų kainos","")</f>
        <v/>
      </c>
    </row>
    <row r="615" spans="1:7" x14ac:dyDescent="0.25">
      <c r="C615" s="15" t="s">
        <v>39</v>
      </c>
      <c r="D615" s="18">
        <v>5</v>
      </c>
      <c r="E615" s="15" t="s">
        <v>40</v>
      </c>
      <c r="F615" s="15">
        <f>IF(OR(F614="",D615=""),"", ROUND(PRODUCT(D615,F614)/100,2))</f>
        <v>3.24</v>
      </c>
      <c r="G615" s="14" t="str">
        <f>IF(D615="", "Nurodykite taikomą PVM dydį", "")</f>
        <v/>
      </c>
    </row>
    <row r="616" spans="1:7" x14ac:dyDescent="0.25">
      <c r="E616" s="15" t="s">
        <v>41</v>
      </c>
      <c r="F616" s="15">
        <f>IF(ISBLANK(F615), "", ROUND(SUM(F614:F615),2))</f>
        <v>68.040000000000006</v>
      </c>
    </row>
    <row r="620" spans="1:7" x14ac:dyDescent="0.25">
      <c r="A620" s="13" t="s">
        <v>294</v>
      </c>
      <c r="B620" s="13" t="s">
        <v>295</v>
      </c>
    </row>
    <row r="622" spans="1:7" x14ac:dyDescent="0.25">
      <c r="A622" s="13" t="s">
        <v>26</v>
      </c>
    </row>
    <row r="623" spans="1:7" ht="45" x14ac:dyDescent="0.25">
      <c r="A623" s="23" t="s">
        <v>27</v>
      </c>
      <c r="B623" s="23" t="s">
        <v>28</v>
      </c>
      <c r="C623" s="23" t="s">
        <v>29</v>
      </c>
      <c r="D623" s="23" t="s">
        <v>30</v>
      </c>
      <c r="E623" s="23" t="s">
        <v>31</v>
      </c>
      <c r="F623" s="23" t="s">
        <v>32</v>
      </c>
      <c r="G623" s="23" t="s">
        <v>33</v>
      </c>
    </row>
    <row r="624" spans="1:7" x14ac:dyDescent="0.25">
      <c r="A624" s="15" t="s">
        <v>296</v>
      </c>
      <c r="B624" s="15" t="s">
        <v>297</v>
      </c>
      <c r="C624" s="16"/>
      <c r="D624" s="16"/>
      <c r="E624" s="16"/>
      <c r="F624" s="16"/>
      <c r="G624" s="16"/>
    </row>
    <row r="625" spans="1:7" x14ac:dyDescent="0.25">
      <c r="A625" s="16" t="s">
        <v>298</v>
      </c>
      <c r="B625" s="16" t="s">
        <v>297</v>
      </c>
      <c r="C625" s="16">
        <v>100</v>
      </c>
      <c r="D625" s="16" t="s">
        <v>37</v>
      </c>
      <c r="E625" s="17"/>
      <c r="F625" s="16" t="str">
        <f>IF(ISBLANK(E625),"", PRODUCT(C625,E625))</f>
        <v/>
      </c>
      <c r="G625" s="18"/>
    </row>
    <row r="626" spans="1:7" x14ac:dyDescent="0.25">
      <c r="E626" s="15" t="s">
        <v>38</v>
      </c>
      <c r="F626" s="15" t="str">
        <f>IF(F625="","",ROUND(SUM(F625:F625),2))</f>
        <v/>
      </c>
      <c r="G626" s="14" t="str">
        <f>IF(F625="","Neužpildytos visos objektų kainos","")</f>
        <v>Neužpildytos visos objektų kainos</v>
      </c>
    </row>
    <row r="627" spans="1:7" x14ac:dyDescent="0.25">
      <c r="C627" s="15" t="s">
        <v>39</v>
      </c>
      <c r="D627" s="18"/>
      <c r="E627" s="15" t="s">
        <v>40</v>
      </c>
      <c r="F627" s="15" t="str">
        <f>IF(OR(F626="",D627=""),"", ROUND(PRODUCT(D627,F626)/100,2))</f>
        <v/>
      </c>
      <c r="G627" s="14" t="str">
        <f>IF(D627="", "Nurodykite taikomą PVM dydį", "")</f>
        <v>Nurodykite taikomą PVM dydį</v>
      </c>
    </row>
    <row r="628" spans="1:7" x14ac:dyDescent="0.25">
      <c r="E628" s="15" t="s">
        <v>41</v>
      </c>
      <c r="F628" s="15">
        <f>IF(ISBLANK(F627), "", ROUND(SUM(F626:F627),2))</f>
        <v>0</v>
      </c>
    </row>
    <row r="632" spans="1:7" x14ac:dyDescent="0.25">
      <c r="A632" s="13" t="s">
        <v>299</v>
      </c>
      <c r="B632" s="13" t="s">
        <v>300</v>
      </c>
    </row>
    <row r="634" spans="1:7" x14ac:dyDescent="0.25">
      <c r="A634" s="13" t="s">
        <v>26</v>
      </c>
    </row>
    <row r="635" spans="1:7" ht="45" x14ac:dyDescent="0.25">
      <c r="A635" s="23" t="s">
        <v>27</v>
      </c>
      <c r="B635" s="23" t="s">
        <v>28</v>
      </c>
      <c r="C635" s="23" t="s">
        <v>29</v>
      </c>
      <c r="D635" s="23" t="s">
        <v>30</v>
      </c>
      <c r="E635" s="23" t="s">
        <v>31</v>
      </c>
      <c r="F635" s="23" t="s">
        <v>32</v>
      </c>
      <c r="G635" s="23" t="s">
        <v>33</v>
      </c>
    </row>
    <row r="636" spans="1:7" x14ac:dyDescent="0.25">
      <c r="A636" s="15" t="s">
        <v>301</v>
      </c>
      <c r="B636" s="15" t="s">
        <v>302</v>
      </c>
      <c r="C636" s="16"/>
      <c r="D636" s="16"/>
      <c r="E636" s="16"/>
      <c r="F636" s="16"/>
      <c r="G636" s="16"/>
    </row>
    <row r="637" spans="1:7" x14ac:dyDescent="0.25">
      <c r="A637" s="16" t="s">
        <v>303</v>
      </c>
      <c r="B637" s="16" t="s">
        <v>302</v>
      </c>
      <c r="C637" s="16">
        <v>1</v>
      </c>
      <c r="D637" s="16" t="s">
        <v>74</v>
      </c>
      <c r="E637" s="17"/>
      <c r="F637" s="16" t="str">
        <f>IF(ISBLANK(E637),"", PRODUCT(C637,E637))</f>
        <v/>
      </c>
      <c r="G637" s="18"/>
    </row>
    <row r="638" spans="1:7" x14ac:dyDescent="0.25">
      <c r="E638" s="15" t="s">
        <v>38</v>
      </c>
      <c r="F638" s="15" t="str">
        <f>IF(F637="","",ROUND(SUM(F637:F637),2))</f>
        <v/>
      </c>
      <c r="G638" s="14" t="str">
        <f>IF(F637="","Neužpildytos visos objektų kainos","")</f>
        <v>Neužpildytos visos objektų kainos</v>
      </c>
    </row>
    <row r="639" spans="1:7" x14ac:dyDescent="0.25">
      <c r="C639" s="15" t="s">
        <v>39</v>
      </c>
      <c r="D639" s="18"/>
      <c r="E639" s="15" t="s">
        <v>40</v>
      </c>
      <c r="F639" s="15" t="str">
        <f>IF(OR(F638="",D639=""),"", ROUND(PRODUCT(D639,F638)/100,2))</f>
        <v/>
      </c>
      <c r="G639" s="14" t="str">
        <f>IF(D639="", "Nurodykite taikomą PVM dydį", "")</f>
        <v>Nurodykite taikomą PVM dydį</v>
      </c>
    </row>
    <row r="640" spans="1:7" x14ac:dyDescent="0.25">
      <c r="E640" s="15" t="s">
        <v>41</v>
      </c>
      <c r="F640" s="15">
        <f>IF(ISBLANK(F639), "", ROUND(SUM(F638:F639),2))</f>
        <v>0</v>
      </c>
    </row>
    <row r="644" spans="1:7" ht="75" x14ac:dyDescent="0.25">
      <c r="A644" s="13" t="s">
        <v>304</v>
      </c>
      <c r="B644" s="27" t="s">
        <v>305</v>
      </c>
    </row>
    <row r="646" spans="1:7" x14ac:dyDescent="0.25">
      <c r="A646" s="13" t="s">
        <v>26</v>
      </c>
    </row>
    <row r="647" spans="1:7" ht="45" x14ac:dyDescent="0.25">
      <c r="A647" s="23" t="s">
        <v>27</v>
      </c>
      <c r="B647" s="23" t="s">
        <v>28</v>
      </c>
      <c r="C647" s="23" t="s">
        <v>29</v>
      </c>
      <c r="D647" s="23" t="s">
        <v>30</v>
      </c>
      <c r="E647" s="23" t="s">
        <v>31</v>
      </c>
      <c r="F647" s="23" t="s">
        <v>32</v>
      </c>
      <c r="G647" s="23" t="s">
        <v>33</v>
      </c>
    </row>
    <row r="648" spans="1:7" ht="60" x14ac:dyDescent="0.25">
      <c r="A648" s="15" t="s">
        <v>306</v>
      </c>
      <c r="B648" s="22" t="s">
        <v>307</v>
      </c>
      <c r="C648" s="16"/>
      <c r="D648" s="16"/>
      <c r="E648" s="16"/>
      <c r="F648" s="16"/>
      <c r="G648" s="16"/>
    </row>
    <row r="649" spans="1:7" ht="60" x14ac:dyDescent="0.25">
      <c r="A649" s="16" t="s">
        <v>308</v>
      </c>
      <c r="B649" s="26" t="s">
        <v>309</v>
      </c>
      <c r="C649" s="16">
        <v>200</v>
      </c>
      <c r="D649" s="16" t="s">
        <v>92</v>
      </c>
      <c r="E649" s="17">
        <v>1.9350000000000001</v>
      </c>
      <c r="F649" s="16">
        <f>IF(ISBLANK(E649),"", PRODUCT(C649,E649))</f>
        <v>387</v>
      </c>
      <c r="G649" s="32" t="s">
        <v>537</v>
      </c>
    </row>
    <row r="650" spans="1:7" x14ac:dyDescent="0.25">
      <c r="E650" s="15" t="s">
        <v>38</v>
      </c>
      <c r="F650" s="15">
        <f>IF(F649="","",ROUND(SUM(F649:F649),2))</f>
        <v>387</v>
      </c>
      <c r="G650" s="14" t="str">
        <f>IF(F649="","Neužpildytos visos objektų kainos","")</f>
        <v/>
      </c>
    </row>
    <row r="651" spans="1:7" x14ac:dyDescent="0.25">
      <c r="C651" s="15" t="s">
        <v>39</v>
      </c>
      <c r="D651" s="18">
        <v>5</v>
      </c>
      <c r="E651" s="15" t="s">
        <v>40</v>
      </c>
      <c r="F651" s="15">
        <f>IF(OR(F650="",D651=""),"", ROUND(PRODUCT(D651,F650)/100,2))</f>
        <v>19.350000000000001</v>
      </c>
      <c r="G651" s="14" t="str">
        <f>IF(D651="", "Nurodykite taikomą PVM dydį", "")</f>
        <v/>
      </c>
    </row>
    <row r="652" spans="1:7" x14ac:dyDescent="0.25">
      <c r="E652" s="15" t="s">
        <v>41</v>
      </c>
      <c r="F652" s="15">
        <f>IF(ISBLANK(F651), "", ROUND(SUM(F650:F651),2))</f>
        <v>406.35</v>
      </c>
    </row>
    <row r="656" spans="1:7" x14ac:dyDescent="0.25">
      <c r="A656" s="13" t="s">
        <v>310</v>
      </c>
      <c r="B656" s="13" t="s">
        <v>311</v>
      </c>
    </row>
    <row r="658" spans="1:7" x14ac:dyDescent="0.25">
      <c r="A658" s="13" t="s">
        <v>26</v>
      </c>
    </row>
    <row r="659" spans="1:7" ht="45" x14ac:dyDescent="0.25">
      <c r="A659" s="22" t="s">
        <v>27</v>
      </c>
      <c r="B659" s="22" t="s">
        <v>28</v>
      </c>
      <c r="C659" s="22" t="s">
        <v>29</v>
      </c>
      <c r="D659" s="22" t="s">
        <v>30</v>
      </c>
      <c r="E659" s="22" t="s">
        <v>31</v>
      </c>
      <c r="F659" s="22" t="s">
        <v>32</v>
      </c>
      <c r="G659" s="22" t="s">
        <v>33</v>
      </c>
    </row>
    <row r="660" spans="1:7" ht="59.25" customHeight="1" x14ac:dyDescent="0.25">
      <c r="A660" s="15" t="s">
        <v>312</v>
      </c>
      <c r="B660" s="22" t="s">
        <v>313</v>
      </c>
      <c r="C660" s="16"/>
      <c r="D660" s="16"/>
      <c r="E660" s="16"/>
      <c r="F660" s="16"/>
      <c r="G660" s="16"/>
    </row>
    <row r="661" spans="1:7" ht="60" x14ac:dyDescent="0.25">
      <c r="A661" s="16" t="s">
        <v>314</v>
      </c>
      <c r="B661" s="26" t="s">
        <v>313</v>
      </c>
      <c r="C661" s="16">
        <v>30</v>
      </c>
      <c r="D661" s="16" t="s">
        <v>92</v>
      </c>
      <c r="E661" s="17">
        <v>6.16</v>
      </c>
      <c r="F661" s="16">
        <f>IF(ISBLANK(E661),"", PRODUCT(C661,E661))</f>
        <v>184.8</v>
      </c>
      <c r="G661" s="32" t="s">
        <v>538</v>
      </c>
    </row>
    <row r="662" spans="1:7" x14ac:dyDescent="0.25">
      <c r="E662" s="15" t="s">
        <v>38</v>
      </c>
      <c r="F662" s="15">
        <f>IF(F661="","",ROUND(SUM(F661:F661),2))</f>
        <v>184.8</v>
      </c>
      <c r="G662" s="14" t="str">
        <f>IF(F661="","Neužpildytos visos objektų kainos","")</f>
        <v/>
      </c>
    </row>
    <row r="663" spans="1:7" x14ac:dyDescent="0.25">
      <c r="C663" s="15" t="s">
        <v>39</v>
      </c>
      <c r="D663" s="18">
        <v>5</v>
      </c>
      <c r="E663" s="15" t="s">
        <v>40</v>
      </c>
      <c r="F663" s="15">
        <f>IF(OR(F662="",D663=""),"", ROUND(PRODUCT(D663,F662)/100,2))</f>
        <v>9.24</v>
      </c>
      <c r="G663" s="14" t="str">
        <f>IF(D663="", "Nurodykite taikomą PVM dydį", "")</f>
        <v/>
      </c>
    </row>
    <row r="664" spans="1:7" x14ac:dyDescent="0.25">
      <c r="E664" s="15" t="s">
        <v>41</v>
      </c>
      <c r="F664" s="15">
        <f>IF(ISBLANK(F663), "", ROUND(SUM(F662:F663),2))</f>
        <v>194.04</v>
      </c>
    </row>
    <row r="668" spans="1:7" x14ac:dyDescent="0.25">
      <c r="A668" s="13" t="s">
        <v>315</v>
      </c>
      <c r="B668" s="13" t="s">
        <v>316</v>
      </c>
    </row>
    <row r="670" spans="1:7" x14ac:dyDescent="0.25">
      <c r="A670" s="13" t="s">
        <v>26</v>
      </c>
    </row>
    <row r="671" spans="1:7" ht="45" x14ac:dyDescent="0.25">
      <c r="A671" s="23" t="s">
        <v>27</v>
      </c>
      <c r="B671" s="23" t="s">
        <v>28</v>
      </c>
      <c r="C671" s="23" t="s">
        <v>29</v>
      </c>
      <c r="D671" s="23" t="s">
        <v>30</v>
      </c>
      <c r="E671" s="23" t="s">
        <v>31</v>
      </c>
      <c r="F671" s="23" t="s">
        <v>32</v>
      </c>
      <c r="G671" s="23" t="s">
        <v>33</v>
      </c>
    </row>
    <row r="672" spans="1:7" ht="60" x14ac:dyDescent="0.25">
      <c r="A672" s="15" t="s">
        <v>317</v>
      </c>
      <c r="B672" s="22" t="s">
        <v>318</v>
      </c>
      <c r="C672" s="16"/>
      <c r="D672" s="16"/>
      <c r="E672" s="16"/>
      <c r="F672" s="16"/>
      <c r="G672" s="16"/>
    </row>
    <row r="673" spans="1:7" ht="60" x14ac:dyDescent="0.25">
      <c r="A673" s="16" t="s">
        <v>319</v>
      </c>
      <c r="B673" s="26" t="s">
        <v>318</v>
      </c>
      <c r="C673" s="16">
        <v>250</v>
      </c>
      <c r="D673" s="16" t="s">
        <v>92</v>
      </c>
      <c r="E673" s="17"/>
      <c r="F673" s="16" t="str">
        <f>IF(ISBLANK(E673),"", PRODUCT(C673,E673))</f>
        <v/>
      </c>
      <c r="G673" s="18"/>
    </row>
    <row r="674" spans="1:7" x14ac:dyDescent="0.25">
      <c r="E674" s="15" t="s">
        <v>38</v>
      </c>
      <c r="F674" s="15" t="str">
        <f>IF(F673="","",ROUND(SUM(F673:F673),2))</f>
        <v/>
      </c>
      <c r="G674" s="14" t="str">
        <f>IF(F673="","Neužpildytos visos objektų kainos","")</f>
        <v>Neužpildytos visos objektų kainos</v>
      </c>
    </row>
    <row r="675" spans="1:7" x14ac:dyDescent="0.25">
      <c r="C675" s="15" t="s">
        <v>39</v>
      </c>
      <c r="D675" s="18"/>
      <c r="E675" s="15" t="s">
        <v>40</v>
      </c>
      <c r="F675" s="15" t="str">
        <f>IF(OR(F674="",D675=""),"", ROUND(PRODUCT(D675,F674)/100,2))</f>
        <v/>
      </c>
      <c r="G675" s="14" t="str">
        <f>IF(D675="", "Nurodykite taikomą PVM dydį", "")</f>
        <v>Nurodykite taikomą PVM dydį</v>
      </c>
    </row>
    <row r="676" spans="1:7" x14ac:dyDescent="0.25">
      <c r="E676" s="15" t="s">
        <v>41</v>
      </c>
      <c r="F676" s="15">
        <f>IF(ISBLANK(F675), "", ROUND(SUM(F674:F675),2))</f>
        <v>0</v>
      </c>
    </row>
    <row r="680" spans="1:7" ht="105" x14ac:dyDescent="0.25">
      <c r="A680" s="13" t="s">
        <v>320</v>
      </c>
      <c r="B680" s="27" t="s">
        <v>321</v>
      </c>
    </row>
    <row r="682" spans="1:7" x14ac:dyDescent="0.25">
      <c r="A682" s="13" t="s">
        <v>26</v>
      </c>
    </row>
    <row r="683" spans="1:7" ht="45" x14ac:dyDescent="0.25">
      <c r="A683" s="23" t="s">
        <v>27</v>
      </c>
      <c r="B683" s="23" t="s">
        <v>28</v>
      </c>
      <c r="C683" s="23" t="s">
        <v>29</v>
      </c>
      <c r="D683" s="23" t="s">
        <v>30</v>
      </c>
      <c r="E683" s="23" t="s">
        <v>31</v>
      </c>
      <c r="F683" s="23" t="s">
        <v>32</v>
      </c>
      <c r="G683" s="23" t="s">
        <v>33</v>
      </c>
    </row>
    <row r="684" spans="1:7" ht="80.25" customHeight="1" x14ac:dyDescent="0.25">
      <c r="A684" s="15" t="s">
        <v>322</v>
      </c>
      <c r="B684" s="22" t="s">
        <v>323</v>
      </c>
      <c r="C684" s="16"/>
      <c r="D684" s="16"/>
      <c r="E684" s="16"/>
      <c r="F684" s="16"/>
      <c r="G684" s="16"/>
    </row>
    <row r="685" spans="1:7" ht="79.5" customHeight="1" x14ac:dyDescent="0.25">
      <c r="A685" s="16" t="s">
        <v>324</v>
      </c>
      <c r="B685" s="26" t="s">
        <v>323</v>
      </c>
      <c r="C685" s="16">
        <v>450</v>
      </c>
      <c r="D685" s="16" t="s">
        <v>92</v>
      </c>
      <c r="E685" s="17"/>
      <c r="F685" s="16" t="str">
        <f>IF(ISBLANK(E685),"", PRODUCT(C685,E685))</f>
        <v/>
      </c>
      <c r="G685" s="18"/>
    </row>
    <row r="686" spans="1:7" ht="80.25" customHeight="1" x14ac:dyDescent="0.25">
      <c r="A686" s="16" t="s">
        <v>325</v>
      </c>
      <c r="B686" s="26" t="s">
        <v>326</v>
      </c>
      <c r="C686" s="16"/>
      <c r="D686" s="16"/>
      <c r="E686" s="16"/>
      <c r="F686" s="16"/>
      <c r="G686" s="16"/>
    </row>
    <row r="687" spans="1:7" x14ac:dyDescent="0.25">
      <c r="E687" s="15" t="s">
        <v>38</v>
      </c>
      <c r="F687" s="15" t="str">
        <f>IF((COUNT(C685:C686)&lt;&gt;COUNT(F685:F686)),"", ROUND(SUM(F685:F686),2))</f>
        <v/>
      </c>
      <c r="G687" s="14" t="str">
        <f>IF((COUNT(C685:C686)&lt;&gt;COUNT(F685:F686)),"Neužpildytos visų objektų kainos", "")</f>
        <v>Neužpildytos visų objektų kainos</v>
      </c>
    </row>
    <row r="688" spans="1:7" x14ac:dyDescent="0.25">
      <c r="C688" s="15" t="s">
        <v>39</v>
      </c>
      <c r="D688" s="18"/>
      <c r="E688" s="15" t="s">
        <v>40</v>
      </c>
      <c r="F688" s="15" t="str">
        <f>IF(OR(F687="",D688=""),"", ROUND(PRODUCT(D688,F687)/100,2))</f>
        <v/>
      </c>
      <c r="G688" s="14" t="str">
        <f>IF(D688="", "Nurodykite taikomą PVM dydį", "")</f>
        <v>Nurodykite taikomą PVM dydį</v>
      </c>
    </row>
    <row r="689" spans="1:7" x14ac:dyDescent="0.25">
      <c r="E689" s="15" t="s">
        <v>41</v>
      </c>
      <c r="F689" s="15">
        <f>IF(ISBLANK(F688), "", ROUND(SUM(F687:F688),2))</f>
        <v>0</v>
      </c>
    </row>
    <row r="693" spans="1:7" ht="105" x14ac:dyDescent="0.25">
      <c r="A693" s="13" t="s">
        <v>327</v>
      </c>
      <c r="B693" s="27" t="s">
        <v>328</v>
      </c>
    </row>
    <row r="695" spans="1:7" x14ac:dyDescent="0.25">
      <c r="A695" s="13" t="s">
        <v>26</v>
      </c>
    </row>
    <row r="696" spans="1:7" ht="45" x14ac:dyDescent="0.25">
      <c r="A696" s="23" t="s">
        <v>27</v>
      </c>
      <c r="B696" s="23" t="s">
        <v>28</v>
      </c>
      <c r="C696" s="23" t="s">
        <v>29</v>
      </c>
      <c r="D696" s="23" t="s">
        <v>30</v>
      </c>
      <c r="E696" s="23" t="s">
        <v>31</v>
      </c>
      <c r="F696" s="23" t="s">
        <v>32</v>
      </c>
      <c r="G696" s="23" t="s">
        <v>33</v>
      </c>
    </row>
    <row r="697" spans="1:7" ht="80.25" customHeight="1" x14ac:dyDescent="0.25">
      <c r="A697" s="15" t="s">
        <v>329</v>
      </c>
      <c r="B697" s="22" t="s">
        <v>330</v>
      </c>
      <c r="C697" s="16"/>
      <c r="D697" s="16"/>
      <c r="E697" s="16"/>
      <c r="F697" s="16"/>
      <c r="G697" s="16"/>
    </row>
    <row r="698" spans="1:7" ht="85.5" customHeight="1" x14ac:dyDescent="0.25">
      <c r="A698" s="16" t="s">
        <v>331</v>
      </c>
      <c r="B698" s="26" t="s">
        <v>330</v>
      </c>
      <c r="C698" s="16">
        <v>300</v>
      </c>
      <c r="D698" s="16" t="s">
        <v>92</v>
      </c>
      <c r="E698" s="17"/>
      <c r="F698" s="16" t="str">
        <f>IF(ISBLANK(E698),"", PRODUCT(C698,E698))</f>
        <v/>
      </c>
      <c r="G698" s="18"/>
    </row>
    <row r="699" spans="1:7" ht="75" x14ac:dyDescent="0.25">
      <c r="A699" s="16" t="s">
        <v>332</v>
      </c>
      <c r="B699" s="26" t="s">
        <v>326</v>
      </c>
      <c r="C699" s="16"/>
      <c r="D699" s="16"/>
      <c r="E699" s="16"/>
      <c r="F699" s="16"/>
      <c r="G699" s="16"/>
    </row>
    <row r="700" spans="1:7" x14ac:dyDescent="0.25">
      <c r="E700" s="15" t="s">
        <v>38</v>
      </c>
      <c r="F700" s="15" t="str">
        <f>IF((COUNT(C698:C699)&lt;&gt;COUNT(F698:F699)),"", ROUND(SUM(F698:F699),2))</f>
        <v/>
      </c>
      <c r="G700" s="14" t="str">
        <f>IF((COUNT(C698:C699)&lt;&gt;COUNT(F698:F699)),"Neužpildytos visų objektų kainos", "")</f>
        <v>Neužpildytos visų objektų kainos</v>
      </c>
    </row>
    <row r="701" spans="1:7" x14ac:dyDescent="0.25">
      <c r="C701" s="15" t="s">
        <v>39</v>
      </c>
      <c r="D701" s="18"/>
      <c r="E701" s="15" t="s">
        <v>40</v>
      </c>
      <c r="F701" s="15" t="str">
        <f>IF(OR(F700="",D701=""),"", ROUND(PRODUCT(D701,F700)/100,2))</f>
        <v/>
      </c>
      <c r="G701" s="14" t="str">
        <f>IF(D701="", "Nurodykite taikomą PVM dydį", "")</f>
        <v>Nurodykite taikomą PVM dydį</v>
      </c>
    </row>
    <row r="702" spans="1:7" x14ac:dyDescent="0.25">
      <c r="E702" s="15" t="s">
        <v>41</v>
      </c>
      <c r="F702" s="15">
        <f>IF(ISBLANK(F701), "", ROUND(SUM(F700:F701),2))</f>
        <v>0</v>
      </c>
    </row>
    <row r="706" spans="1:7" ht="105" x14ac:dyDescent="0.25">
      <c r="A706" s="13" t="s">
        <v>333</v>
      </c>
      <c r="B706" s="27" t="s">
        <v>334</v>
      </c>
    </row>
    <row r="708" spans="1:7" x14ac:dyDescent="0.25">
      <c r="A708" s="13" t="s">
        <v>26</v>
      </c>
    </row>
    <row r="709" spans="1:7" ht="45" x14ac:dyDescent="0.25">
      <c r="A709" s="23" t="s">
        <v>27</v>
      </c>
      <c r="B709" s="23" t="s">
        <v>28</v>
      </c>
      <c r="C709" s="23" t="s">
        <v>29</v>
      </c>
      <c r="D709" s="23" t="s">
        <v>30</v>
      </c>
      <c r="E709" s="23" t="s">
        <v>31</v>
      </c>
      <c r="F709" s="23" t="s">
        <v>32</v>
      </c>
      <c r="G709" s="23" t="s">
        <v>33</v>
      </c>
    </row>
    <row r="710" spans="1:7" ht="86.25" customHeight="1" x14ac:dyDescent="0.25">
      <c r="A710" s="15" t="s">
        <v>335</v>
      </c>
      <c r="B710" s="22" t="s">
        <v>336</v>
      </c>
      <c r="C710" s="16"/>
      <c r="D710" s="16"/>
      <c r="E710" s="16"/>
      <c r="F710" s="16"/>
      <c r="G710" s="16"/>
    </row>
    <row r="711" spans="1:7" ht="79.5" customHeight="1" x14ac:dyDescent="0.25">
      <c r="A711" s="16" t="s">
        <v>337</v>
      </c>
      <c r="B711" s="26" t="s">
        <v>336</v>
      </c>
      <c r="C711" s="16">
        <v>300</v>
      </c>
      <c r="D711" s="16" t="s">
        <v>92</v>
      </c>
      <c r="E711" s="17"/>
      <c r="F711" s="16" t="str">
        <f>IF(ISBLANK(E711),"", PRODUCT(C711,E711))</f>
        <v/>
      </c>
      <c r="G711" s="18"/>
    </row>
    <row r="712" spans="1:7" ht="79.5" customHeight="1" x14ac:dyDescent="0.25">
      <c r="A712" s="16" t="s">
        <v>338</v>
      </c>
      <c r="B712" s="26" t="s">
        <v>326</v>
      </c>
      <c r="C712" s="16"/>
      <c r="D712" s="16"/>
      <c r="E712" s="16"/>
      <c r="F712" s="16"/>
      <c r="G712" s="16"/>
    </row>
    <row r="713" spans="1:7" x14ac:dyDescent="0.25">
      <c r="E713" s="15" t="s">
        <v>38</v>
      </c>
      <c r="F713" s="15" t="str">
        <f>IF((COUNT(C711:C712)&lt;&gt;COUNT(F711:F712)),"", ROUND(SUM(F711:F712),2))</f>
        <v/>
      </c>
      <c r="G713" s="14" t="str">
        <f>IF((COUNT(C711:C712)&lt;&gt;COUNT(F711:F712)),"Neužpildytos visų objektų kainos", "")</f>
        <v>Neužpildytos visų objektų kainos</v>
      </c>
    </row>
    <row r="714" spans="1:7" x14ac:dyDescent="0.25">
      <c r="C714" s="15" t="s">
        <v>39</v>
      </c>
      <c r="D714" s="18"/>
      <c r="E714" s="15" t="s">
        <v>40</v>
      </c>
      <c r="F714" s="15" t="str">
        <f>IF(OR(F713="",D714=""),"", ROUND(PRODUCT(D714,F713)/100,2))</f>
        <v/>
      </c>
      <c r="G714" s="14" t="str">
        <f>IF(D714="", "Nurodykite taikomą PVM dydį", "")</f>
        <v>Nurodykite taikomą PVM dydį</v>
      </c>
    </row>
    <row r="715" spans="1:7" x14ac:dyDescent="0.25">
      <c r="E715" s="15" t="s">
        <v>41</v>
      </c>
      <c r="F715" s="15">
        <f>IF(ISBLANK(F714), "", ROUND(SUM(F713:F714),2))</f>
        <v>0</v>
      </c>
    </row>
    <row r="719" spans="1:7" x14ac:dyDescent="0.25">
      <c r="A719" s="13" t="s">
        <v>339</v>
      </c>
      <c r="B719" s="13" t="s">
        <v>340</v>
      </c>
    </row>
    <row r="721" spans="1:7" x14ac:dyDescent="0.25">
      <c r="A721" s="13" t="s">
        <v>26</v>
      </c>
    </row>
    <row r="722" spans="1:7" ht="45" x14ac:dyDescent="0.25">
      <c r="A722" s="23" t="s">
        <v>27</v>
      </c>
      <c r="B722" s="23" t="s">
        <v>28</v>
      </c>
      <c r="C722" s="23" t="s">
        <v>29</v>
      </c>
      <c r="D722" s="23" t="s">
        <v>30</v>
      </c>
      <c r="E722" s="23" t="s">
        <v>31</v>
      </c>
      <c r="F722" s="23" t="s">
        <v>32</v>
      </c>
      <c r="G722" s="23" t="s">
        <v>33</v>
      </c>
    </row>
    <row r="723" spans="1:7" x14ac:dyDescent="0.25">
      <c r="A723" s="15" t="s">
        <v>341</v>
      </c>
      <c r="B723" s="15" t="s">
        <v>342</v>
      </c>
      <c r="C723" s="16"/>
      <c r="D723" s="16"/>
      <c r="E723" s="16"/>
      <c r="F723" s="16"/>
      <c r="G723" s="16"/>
    </row>
    <row r="724" spans="1:7" x14ac:dyDescent="0.25">
      <c r="A724" s="16" t="s">
        <v>343</v>
      </c>
      <c r="B724" s="16" t="s">
        <v>344</v>
      </c>
      <c r="C724" s="16">
        <v>30</v>
      </c>
      <c r="D724" s="16" t="s">
        <v>47</v>
      </c>
      <c r="E724" s="17"/>
      <c r="F724" s="16" t="str">
        <f>IF(ISBLANK(E724),"", PRODUCT(C724,E724))</f>
        <v/>
      </c>
      <c r="G724" s="18"/>
    </row>
    <row r="725" spans="1:7" x14ac:dyDescent="0.25">
      <c r="E725" s="15" t="s">
        <v>38</v>
      </c>
      <c r="F725" s="15" t="str">
        <f>IF(F724="","",ROUND(SUM(F724:F724),2))</f>
        <v/>
      </c>
      <c r="G725" s="14" t="str">
        <f>IF(F724="","Neužpildytos visos objektų kainos","")</f>
        <v>Neužpildytos visos objektų kainos</v>
      </c>
    </row>
    <row r="726" spans="1:7" x14ac:dyDescent="0.25">
      <c r="C726" s="15" t="s">
        <v>39</v>
      </c>
      <c r="D726" s="18"/>
      <c r="E726" s="15" t="s">
        <v>40</v>
      </c>
      <c r="F726" s="15" t="str">
        <f>IF(OR(F725="",D726=""),"", ROUND(PRODUCT(D726,F725)/100,2))</f>
        <v/>
      </c>
      <c r="G726" s="14" t="str">
        <f>IF(D726="", "Nurodykite taikomą PVM dydį", "")</f>
        <v>Nurodykite taikomą PVM dydį</v>
      </c>
    </row>
    <row r="727" spans="1:7" x14ac:dyDescent="0.25">
      <c r="E727" s="15" t="s">
        <v>41</v>
      </c>
      <c r="F727" s="15">
        <f>IF(ISBLANK(F726), "", ROUND(SUM(F725:F726),2))</f>
        <v>0</v>
      </c>
    </row>
    <row r="731" spans="1:7" x14ac:dyDescent="0.25">
      <c r="A731" s="13" t="s">
        <v>345</v>
      </c>
      <c r="B731" s="13" t="s">
        <v>346</v>
      </c>
    </row>
    <row r="733" spans="1:7" x14ac:dyDescent="0.25">
      <c r="A733" s="13" t="s">
        <v>26</v>
      </c>
    </row>
    <row r="734" spans="1:7" ht="45" x14ac:dyDescent="0.25">
      <c r="A734" s="23" t="s">
        <v>27</v>
      </c>
      <c r="B734" s="23" t="s">
        <v>28</v>
      </c>
      <c r="C734" s="23" t="s">
        <v>29</v>
      </c>
      <c r="D734" s="23" t="s">
        <v>30</v>
      </c>
      <c r="E734" s="23" t="s">
        <v>31</v>
      </c>
      <c r="F734" s="23" t="s">
        <v>32</v>
      </c>
      <c r="G734" s="23" t="s">
        <v>33</v>
      </c>
    </row>
    <row r="735" spans="1:7" x14ac:dyDescent="0.25">
      <c r="A735" s="15" t="s">
        <v>347</v>
      </c>
      <c r="B735" s="22" t="s">
        <v>348</v>
      </c>
      <c r="C735" s="16"/>
      <c r="D735" s="16"/>
      <c r="E735" s="16"/>
      <c r="F735" s="16"/>
      <c r="G735" s="16"/>
    </row>
    <row r="736" spans="1:7" ht="30" x14ac:dyDescent="0.25">
      <c r="A736" s="16" t="s">
        <v>349</v>
      </c>
      <c r="B736" s="26" t="s">
        <v>348</v>
      </c>
      <c r="C736" s="16">
        <v>2800</v>
      </c>
      <c r="D736" s="16" t="s">
        <v>92</v>
      </c>
      <c r="E736" s="17">
        <v>1.33</v>
      </c>
      <c r="F736" s="16">
        <f>IF(ISBLANK(E736),"", PRODUCT(C736,E736))</f>
        <v>3724</v>
      </c>
      <c r="G736" s="32" t="s">
        <v>539</v>
      </c>
    </row>
    <row r="737" spans="1:7" x14ac:dyDescent="0.25">
      <c r="E737" s="15" t="s">
        <v>38</v>
      </c>
      <c r="F737" s="15">
        <f>IF(F736="","",ROUND(SUM(F736:F736),2))</f>
        <v>3724</v>
      </c>
      <c r="G737" s="14" t="str">
        <f>IF(F736="","Neužpildytos visos objektų kainos","")</f>
        <v/>
      </c>
    </row>
    <row r="738" spans="1:7" x14ac:dyDescent="0.25">
      <c r="C738" s="15" t="s">
        <v>39</v>
      </c>
      <c r="D738" s="18">
        <v>5</v>
      </c>
      <c r="E738" s="15" t="s">
        <v>40</v>
      </c>
      <c r="F738" s="15">
        <f>IF(OR(F737="",D738=""),"", ROUND(PRODUCT(D738,F737)/100,2))</f>
        <v>186.2</v>
      </c>
      <c r="G738" s="14" t="str">
        <f>IF(D738="", "Nurodykite taikomą PVM dydį", "")</f>
        <v/>
      </c>
    </row>
    <row r="739" spans="1:7" x14ac:dyDescent="0.25">
      <c r="E739" s="15" t="s">
        <v>41</v>
      </c>
      <c r="F739" s="15">
        <f>IF(ISBLANK(F738), "", ROUND(SUM(F737:F738),2))</f>
        <v>3910.2</v>
      </c>
    </row>
    <row r="743" spans="1:7" x14ac:dyDescent="0.25">
      <c r="A743" s="13" t="s">
        <v>350</v>
      </c>
      <c r="B743" s="13" t="s">
        <v>351</v>
      </c>
    </row>
    <row r="745" spans="1:7" x14ac:dyDescent="0.25">
      <c r="A745" s="13" t="s">
        <v>26</v>
      </c>
    </row>
    <row r="746" spans="1:7" ht="45" x14ac:dyDescent="0.25">
      <c r="A746" s="23" t="s">
        <v>27</v>
      </c>
      <c r="B746" s="23" t="s">
        <v>28</v>
      </c>
      <c r="C746" s="23" t="s">
        <v>29</v>
      </c>
      <c r="D746" s="23" t="s">
        <v>30</v>
      </c>
      <c r="E746" s="23" t="s">
        <v>31</v>
      </c>
      <c r="F746" s="23" t="s">
        <v>32</v>
      </c>
      <c r="G746" s="23" t="s">
        <v>33</v>
      </c>
    </row>
    <row r="747" spans="1:7" x14ac:dyDescent="0.25">
      <c r="A747" s="15" t="s">
        <v>352</v>
      </c>
      <c r="B747" s="15" t="s">
        <v>353</v>
      </c>
      <c r="C747" s="16"/>
      <c r="D747" s="16"/>
      <c r="E747" s="16"/>
      <c r="F747" s="16"/>
      <c r="G747" s="16"/>
    </row>
    <row r="748" spans="1:7" x14ac:dyDescent="0.25">
      <c r="A748" s="16" t="s">
        <v>354</v>
      </c>
      <c r="B748" s="16" t="s">
        <v>353</v>
      </c>
      <c r="C748" s="16">
        <v>112</v>
      </c>
      <c r="D748" s="16" t="s">
        <v>63</v>
      </c>
      <c r="E748" s="17"/>
      <c r="F748" s="16" t="str">
        <f>IF(ISBLANK(E748),"", PRODUCT(C748,E748))</f>
        <v/>
      </c>
      <c r="G748" s="18"/>
    </row>
    <row r="749" spans="1:7" x14ac:dyDescent="0.25">
      <c r="E749" s="15" t="s">
        <v>38</v>
      </c>
      <c r="F749" s="15" t="str">
        <f>IF(F748="","",ROUND(SUM(F748:F748),2))</f>
        <v/>
      </c>
      <c r="G749" s="14" t="str">
        <f>IF(F748="","Neužpildytos visos objektų kainos","")</f>
        <v>Neužpildytos visos objektų kainos</v>
      </c>
    </row>
    <row r="750" spans="1:7" x14ac:dyDescent="0.25">
      <c r="C750" s="15" t="s">
        <v>39</v>
      </c>
      <c r="D750" s="18"/>
      <c r="E750" s="15" t="s">
        <v>40</v>
      </c>
      <c r="F750" s="15" t="str">
        <f>IF(OR(F749="",D750=""),"", ROUND(PRODUCT(D750,F749)/100,2))</f>
        <v/>
      </c>
      <c r="G750" s="14" t="str">
        <f>IF(D750="", "Nurodykite taikomą PVM dydį", "")</f>
        <v>Nurodykite taikomą PVM dydį</v>
      </c>
    </row>
    <row r="751" spans="1:7" x14ac:dyDescent="0.25">
      <c r="E751" s="15" t="s">
        <v>41</v>
      </c>
      <c r="F751" s="15">
        <f>IF(ISBLANK(F750), "", ROUND(SUM(F749:F750),2))</f>
        <v>0</v>
      </c>
    </row>
    <row r="755" spans="1:7" x14ac:dyDescent="0.25">
      <c r="A755" s="13" t="s">
        <v>355</v>
      </c>
      <c r="B755" s="13" t="s">
        <v>356</v>
      </c>
    </row>
    <row r="757" spans="1:7" x14ac:dyDescent="0.25">
      <c r="A757" s="13" t="s">
        <v>26</v>
      </c>
    </row>
    <row r="758" spans="1:7" ht="45" x14ac:dyDescent="0.25">
      <c r="A758" s="23" t="s">
        <v>27</v>
      </c>
      <c r="B758" s="23" t="s">
        <v>28</v>
      </c>
      <c r="C758" s="23" t="s">
        <v>29</v>
      </c>
      <c r="D758" s="23" t="s">
        <v>30</v>
      </c>
      <c r="E758" s="23" t="s">
        <v>31</v>
      </c>
      <c r="F758" s="23" t="s">
        <v>32</v>
      </c>
      <c r="G758" s="23" t="s">
        <v>33</v>
      </c>
    </row>
    <row r="759" spans="1:7" ht="30" x14ac:dyDescent="0.25">
      <c r="A759" s="15" t="s">
        <v>357</v>
      </c>
      <c r="B759" s="22" t="s">
        <v>358</v>
      </c>
      <c r="C759" s="16"/>
      <c r="D759" s="16"/>
      <c r="E759" s="16"/>
      <c r="F759" s="16"/>
      <c r="G759" s="16"/>
    </row>
    <row r="760" spans="1:7" ht="30" x14ac:dyDescent="0.25">
      <c r="A760" s="16" t="s">
        <v>359</v>
      </c>
      <c r="B760" s="26" t="s">
        <v>358</v>
      </c>
      <c r="C760" s="16">
        <v>112</v>
      </c>
      <c r="D760" s="16" t="s">
        <v>63</v>
      </c>
      <c r="E760" s="17"/>
      <c r="F760" s="16" t="str">
        <f>IF(ISBLANK(E760),"", PRODUCT(C760,E760))</f>
        <v/>
      </c>
      <c r="G760" s="18"/>
    </row>
    <row r="761" spans="1:7" x14ac:dyDescent="0.25">
      <c r="E761" s="15" t="s">
        <v>38</v>
      </c>
      <c r="F761" s="15" t="str">
        <f>IF(F760="","",ROUND(SUM(F760:F760),2))</f>
        <v/>
      </c>
      <c r="G761" s="14" t="str">
        <f>IF(F760="","Neužpildytos visos objektų kainos","")</f>
        <v>Neužpildytos visos objektų kainos</v>
      </c>
    </row>
    <row r="762" spans="1:7" x14ac:dyDescent="0.25">
      <c r="C762" s="15" t="s">
        <v>39</v>
      </c>
      <c r="D762" s="18"/>
      <c r="E762" s="15" t="s">
        <v>40</v>
      </c>
      <c r="F762" s="15" t="str">
        <f>IF(OR(F761="",D762=""),"", ROUND(PRODUCT(D762,F761)/100,2))</f>
        <v/>
      </c>
      <c r="G762" s="14" t="str">
        <f>IF(D762="", "Nurodykite taikomą PVM dydį", "")</f>
        <v>Nurodykite taikomą PVM dydį</v>
      </c>
    </row>
    <row r="763" spans="1:7" x14ac:dyDescent="0.25">
      <c r="E763" s="15" t="s">
        <v>41</v>
      </c>
      <c r="F763" s="15">
        <f>IF(ISBLANK(F762), "", ROUND(SUM(F761:F762),2))</f>
        <v>0</v>
      </c>
    </row>
    <row r="767" spans="1:7" x14ac:dyDescent="0.25">
      <c r="A767" s="13" t="s">
        <v>360</v>
      </c>
      <c r="B767" s="13" t="s">
        <v>361</v>
      </c>
    </row>
    <row r="769" spans="1:7" x14ac:dyDescent="0.25">
      <c r="A769" s="13" t="s">
        <v>26</v>
      </c>
    </row>
    <row r="770" spans="1:7" ht="45" x14ac:dyDescent="0.25">
      <c r="A770" s="23" t="s">
        <v>27</v>
      </c>
      <c r="B770" s="23" t="s">
        <v>28</v>
      </c>
      <c r="C770" s="23" t="s">
        <v>29</v>
      </c>
      <c r="D770" s="23" t="s">
        <v>30</v>
      </c>
      <c r="E770" s="23" t="s">
        <v>31</v>
      </c>
      <c r="F770" s="23" t="s">
        <v>32</v>
      </c>
      <c r="G770" s="23" t="s">
        <v>33</v>
      </c>
    </row>
    <row r="771" spans="1:7" x14ac:dyDescent="0.25">
      <c r="A771" s="15" t="s">
        <v>362</v>
      </c>
      <c r="B771" s="15" t="s">
        <v>363</v>
      </c>
      <c r="C771" s="16"/>
      <c r="D771" s="16"/>
      <c r="E771" s="16"/>
      <c r="F771" s="16"/>
      <c r="G771" s="16"/>
    </row>
    <row r="772" spans="1:7" x14ac:dyDescent="0.25">
      <c r="A772" s="16" t="s">
        <v>364</v>
      </c>
      <c r="B772" s="16" t="s">
        <v>365</v>
      </c>
      <c r="C772" s="16">
        <v>50</v>
      </c>
      <c r="D772" s="16" t="s">
        <v>63</v>
      </c>
      <c r="E772" s="17"/>
      <c r="F772" s="16" t="str">
        <f>IF(ISBLANK(E772),"", PRODUCT(C772,E772))</f>
        <v/>
      </c>
      <c r="G772" s="18"/>
    </row>
    <row r="773" spans="1:7" x14ac:dyDescent="0.25">
      <c r="E773" s="15" t="s">
        <v>38</v>
      </c>
      <c r="F773" s="15" t="str">
        <f>IF(F772="","",ROUND(SUM(F772:F772),2))</f>
        <v/>
      </c>
      <c r="G773" s="14" t="str">
        <f>IF(F772="","Neužpildytos visos objektų kainos","")</f>
        <v>Neužpildytos visos objektų kainos</v>
      </c>
    </row>
    <row r="774" spans="1:7" x14ac:dyDescent="0.25">
      <c r="C774" s="15" t="s">
        <v>39</v>
      </c>
      <c r="D774" s="18"/>
      <c r="E774" s="15" t="s">
        <v>40</v>
      </c>
      <c r="F774" s="15" t="str">
        <f>IF(OR(F773="",D774=""),"", ROUND(PRODUCT(D774,F773)/100,2))</f>
        <v/>
      </c>
      <c r="G774" s="14" t="str">
        <f>IF(D774="", "Nurodykite taikomą PVM dydį", "")</f>
        <v>Nurodykite taikomą PVM dydį</v>
      </c>
    </row>
    <row r="775" spans="1:7" x14ac:dyDescent="0.25">
      <c r="E775" s="15" t="s">
        <v>41</v>
      </c>
      <c r="F775" s="15">
        <f>IF(ISBLANK(F774), "", ROUND(SUM(F773:F774),2))</f>
        <v>0</v>
      </c>
    </row>
    <row r="779" spans="1:7" x14ac:dyDescent="0.25">
      <c r="A779" s="13" t="s">
        <v>366</v>
      </c>
      <c r="B779" s="13" t="s">
        <v>367</v>
      </c>
    </row>
    <row r="781" spans="1:7" x14ac:dyDescent="0.25">
      <c r="A781" s="13" t="s">
        <v>26</v>
      </c>
    </row>
    <row r="782" spans="1:7" ht="45" x14ac:dyDescent="0.25">
      <c r="A782" s="23" t="s">
        <v>27</v>
      </c>
      <c r="B782" s="23" t="s">
        <v>28</v>
      </c>
      <c r="C782" s="23" t="s">
        <v>29</v>
      </c>
      <c r="D782" s="23" t="s">
        <v>30</v>
      </c>
      <c r="E782" s="23" t="s">
        <v>31</v>
      </c>
      <c r="F782" s="23" t="s">
        <v>32</v>
      </c>
      <c r="G782" s="23" t="s">
        <v>33</v>
      </c>
    </row>
    <row r="783" spans="1:7" x14ac:dyDescent="0.25">
      <c r="A783" s="15" t="s">
        <v>368</v>
      </c>
      <c r="B783" s="15" t="s">
        <v>369</v>
      </c>
      <c r="C783" s="16"/>
      <c r="D783" s="16"/>
      <c r="E783" s="16"/>
      <c r="F783" s="16"/>
      <c r="G783" s="16"/>
    </row>
    <row r="784" spans="1:7" x14ac:dyDescent="0.25">
      <c r="A784" s="16" t="s">
        <v>370</v>
      </c>
      <c r="B784" s="16" t="s">
        <v>371</v>
      </c>
      <c r="C784" s="16">
        <v>30</v>
      </c>
      <c r="D784" s="16" t="s">
        <v>372</v>
      </c>
      <c r="E784" s="17"/>
      <c r="F784" s="16" t="str">
        <f>IF(ISBLANK(E784),"", PRODUCT(C784,E784))</f>
        <v/>
      </c>
      <c r="G784" s="18"/>
    </row>
    <row r="785" spans="1:7" x14ac:dyDescent="0.25">
      <c r="E785" s="15" t="s">
        <v>38</v>
      </c>
      <c r="F785" s="15" t="str">
        <f>IF(F784="","",ROUND(SUM(F784:F784),2))</f>
        <v/>
      </c>
      <c r="G785" s="14" t="str">
        <f>IF(F784="","Neužpildytos visos objektų kainos","")</f>
        <v>Neužpildytos visos objektų kainos</v>
      </c>
    </row>
    <row r="786" spans="1:7" x14ac:dyDescent="0.25">
      <c r="C786" s="15" t="s">
        <v>39</v>
      </c>
      <c r="D786" s="18"/>
      <c r="E786" s="15" t="s">
        <v>40</v>
      </c>
      <c r="F786" s="15" t="str">
        <f>IF(OR(F785="",D786=""),"", ROUND(PRODUCT(D786,F785)/100,2))</f>
        <v/>
      </c>
      <c r="G786" s="14" t="str">
        <f>IF(D786="", "Nurodykite taikomą PVM dydį", "")</f>
        <v>Nurodykite taikomą PVM dydį</v>
      </c>
    </row>
    <row r="787" spans="1:7" x14ac:dyDescent="0.25">
      <c r="E787" s="15" t="s">
        <v>41</v>
      </c>
      <c r="F787" s="15">
        <f>IF(ISBLANK(F786), "", ROUND(SUM(F785:F786),2))</f>
        <v>0</v>
      </c>
    </row>
    <row r="791" spans="1:7" x14ac:dyDescent="0.25">
      <c r="A791" s="13" t="s">
        <v>373</v>
      </c>
      <c r="B791" s="13" t="s">
        <v>374</v>
      </c>
    </row>
    <row r="793" spans="1:7" x14ac:dyDescent="0.25">
      <c r="A793" s="13" t="s">
        <v>26</v>
      </c>
    </row>
    <row r="794" spans="1:7" ht="45" x14ac:dyDescent="0.25">
      <c r="A794" s="23" t="s">
        <v>27</v>
      </c>
      <c r="B794" s="23" t="s">
        <v>28</v>
      </c>
      <c r="C794" s="23" t="s">
        <v>29</v>
      </c>
      <c r="D794" s="23" t="s">
        <v>30</v>
      </c>
      <c r="E794" s="23" t="s">
        <v>31</v>
      </c>
      <c r="F794" s="23" t="s">
        <v>32</v>
      </c>
      <c r="G794" s="23" t="s">
        <v>33</v>
      </c>
    </row>
    <row r="795" spans="1:7" x14ac:dyDescent="0.25">
      <c r="A795" s="15" t="s">
        <v>375</v>
      </c>
      <c r="B795" s="15" t="s">
        <v>376</v>
      </c>
      <c r="C795" s="16"/>
      <c r="D795" s="16"/>
      <c r="E795" s="16"/>
      <c r="F795" s="16"/>
      <c r="G795" s="16"/>
    </row>
    <row r="796" spans="1:7" x14ac:dyDescent="0.25">
      <c r="A796" s="16" t="s">
        <v>377</v>
      </c>
      <c r="B796" s="16" t="s">
        <v>376</v>
      </c>
      <c r="C796" s="16">
        <v>90</v>
      </c>
      <c r="D796" s="16" t="s">
        <v>63</v>
      </c>
      <c r="E796" s="17"/>
      <c r="F796" s="16" t="str">
        <f>IF(ISBLANK(E796),"", PRODUCT(C796,E796))</f>
        <v/>
      </c>
      <c r="G796" s="18"/>
    </row>
    <row r="797" spans="1:7" x14ac:dyDescent="0.25">
      <c r="E797" s="15" t="s">
        <v>38</v>
      </c>
      <c r="F797" s="15" t="str">
        <f>IF(F796="","",ROUND(SUM(F796:F796),2))</f>
        <v/>
      </c>
      <c r="G797" s="14" t="str">
        <f>IF(F796="","Neužpildytos visos objektų kainos","")</f>
        <v>Neužpildytos visos objektų kainos</v>
      </c>
    </row>
    <row r="798" spans="1:7" x14ac:dyDescent="0.25">
      <c r="C798" s="15" t="s">
        <v>39</v>
      </c>
      <c r="D798" s="18"/>
      <c r="E798" s="15" t="s">
        <v>40</v>
      </c>
      <c r="F798" s="15" t="str">
        <f>IF(OR(F797="",D798=""),"", ROUND(PRODUCT(D798,F797)/100,2))</f>
        <v/>
      </c>
      <c r="G798" s="14" t="str">
        <f>IF(D798="", "Nurodykite taikomą PVM dydį", "")</f>
        <v>Nurodykite taikomą PVM dydį</v>
      </c>
    </row>
    <row r="799" spans="1:7" x14ac:dyDescent="0.25">
      <c r="E799" s="15" t="s">
        <v>41</v>
      </c>
      <c r="F799" s="15">
        <f>IF(ISBLANK(F798), "", ROUND(SUM(F797:F798),2))</f>
        <v>0</v>
      </c>
    </row>
    <row r="803" spans="1:7" x14ac:dyDescent="0.25">
      <c r="A803" s="13" t="s">
        <v>378</v>
      </c>
      <c r="B803" s="13" t="s">
        <v>379</v>
      </c>
    </row>
    <row r="805" spans="1:7" x14ac:dyDescent="0.25">
      <c r="A805" s="13" t="s">
        <v>26</v>
      </c>
    </row>
    <row r="806" spans="1:7" ht="45" x14ac:dyDescent="0.25">
      <c r="A806" s="23" t="s">
        <v>27</v>
      </c>
      <c r="B806" s="23" t="s">
        <v>28</v>
      </c>
      <c r="C806" s="23" t="s">
        <v>29</v>
      </c>
      <c r="D806" s="23" t="s">
        <v>30</v>
      </c>
      <c r="E806" s="23" t="s">
        <v>31</v>
      </c>
      <c r="F806" s="23" t="s">
        <v>32</v>
      </c>
      <c r="G806" s="23" t="s">
        <v>33</v>
      </c>
    </row>
    <row r="807" spans="1:7" x14ac:dyDescent="0.25">
      <c r="A807" s="15" t="s">
        <v>380</v>
      </c>
      <c r="B807" s="15" t="s">
        <v>381</v>
      </c>
      <c r="C807" s="16"/>
      <c r="D807" s="16"/>
      <c r="E807" s="16"/>
      <c r="F807" s="16"/>
      <c r="G807" s="16"/>
    </row>
    <row r="808" spans="1:7" ht="30" x14ac:dyDescent="0.25">
      <c r="A808" s="16" t="s">
        <v>382</v>
      </c>
      <c r="B808" s="16" t="s">
        <v>381</v>
      </c>
      <c r="C808" s="16">
        <v>300</v>
      </c>
      <c r="D808" s="16" t="s">
        <v>47</v>
      </c>
      <c r="E808" s="17">
        <v>15.23</v>
      </c>
      <c r="F808" s="16">
        <f>IF(ISBLANK(E808),"", PRODUCT(C808,E808))</f>
        <v>4569</v>
      </c>
      <c r="G808" s="32" t="s">
        <v>567</v>
      </c>
    </row>
    <row r="809" spans="1:7" x14ac:dyDescent="0.25">
      <c r="E809" s="15" t="s">
        <v>38</v>
      </c>
      <c r="F809" s="15">
        <f>IF(F808="","",ROUND(SUM(F808:F808),2))</f>
        <v>4569</v>
      </c>
      <c r="G809" s="14" t="str">
        <f>IF(F808="","Neužpildytos visos objektų kainos","")</f>
        <v/>
      </c>
    </row>
    <row r="810" spans="1:7" x14ac:dyDescent="0.25">
      <c r="C810" s="15" t="s">
        <v>39</v>
      </c>
      <c r="D810" s="18">
        <v>5</v>
      </c>
      <c r="E810" s="15" t="s">
        <v>40</v>
      </c>
      <c r="F810" s="15">
        <f>IF(OR(F809="",D810=""),"", ROUND(PRODUCT(D810,F809)/100,2))</f>
        <v>228.45</v>
      </c>
      <c r="G810" s="14" t="str">
        <f>IF(D810="", "Nurodykite taikomą PVM dydį", "")</f>
        <v/>
      </c>
    </row>
    <row r="811" spans="1:7" x14ac:dyDescent="0.25">
      <c r="E811" s="15" t="s">
        <v>41</v>
      </c>
      <c r="F811" s="15">
        <f>IF(ISBLANK(F810), "", ROUND(SUM(F809:F810),2))</f>
        <v>4797.45</v>
      </c>
    </row>
    <row r="815" spans="1:7" x14ac:dyDescent="0.25">
      <c r="A815" s="13" t="s">
        <v>383</v>
      </c>
      <c r="B815" s="13" t="s">
        <v>384</v>
      </c>
    </row>
    <row r="817" spans="1:7" x14ac:dyDescent="0.25">
      <c r="A817" s="13" t="s">
        <v>26</v>
      </c>
    </row>
    <row r="818" spans="1:7" ht="45" x14ac:dyDescent="0.25">
      <c r="A818" s="23" t="s">
        <v>27</v>
      </c>
      <c r="B818" s="23" t="s">
        <v>28</v>
      </c>
      <c r="C818" s="23" t="s">
        <v>29</v>
      </c>
      <c r="D818" s="23" t="s">
        <v>30</v>
      </c>
      <c r="E818" s="23" t="s">
        <v>31</v>
      </c>
      <c r="F818" s="23" t="s">
        <v>32</v>
      </c>
      <c r="G818" s="23" t="s">
        <v>33</v>
      </c>
    </row>
    <row r="819" spans="1:7" x14ac:dyDescent="0.25">
      <c r="A819" s="15" t="s">
        <v>385</v>
      </c>
      <c r="B819" s="15" t="s">
        <v>386</v>
      </c>
      <c r="C819" s="16"/>
      <c r="D819" s="16"/>
      <c r="E819" s="16"/>
      <c r="F819" s="16"/>
      <c r="G819" s="16"/>
    </row>
    <row r="820" spans="1:7" ht="30" x14ac:dyDescent="0.25">
      <c r="A820" s="16" t="s">
        <v>387</v>
      </c>
      <c r="B820" s="16" t="s">
        <v>386</v>
      </c>
      <c r="C820" s="16">
        <v>30</v>
      </c>
      <c r="D820" s="16" t="s">
        <v>92</v>
      </c>
      <c r="E820" s="17">
        <v>365</v>
      </c>
      <c r="F820" s="16">
        <f>IF(ISBLANK(E820),"", PRODUCT(C820,E820))</f>
        <v>10950</v>
      </c>
      <c r="G820" s="32" t="s">
        <v>568</v>
      </c>
    </row>
    <row r="821" spans="1:7" x14ac:dyDescent="0.25">
      <c r="E821" s="15" t="s">
        <v>38</v>
      </c>
      <c r="F821" s="15">
        <f>IF(F820="","",ROUND(SUM(F820:F820),2))</f>
        <v>10950</v>
      </c>
      <c r="G821" s="14" t="str">
        <f>IF(F820="","Neužpildytos visos objektų kainos","")</f>
        <v/>
      </c>
    </row>
    <row r="822" spans="1:7" x14ac:dyDescent="0.25">
      <c r="C822" s="15" t="s">
        <v>39</v>
      </c>
      <c r="D822" s="18">
        <v>5</v>
      </c>
      <c r="E822" s="15" t="s">
        <v>40</v>
      </c>
      <c r="F822" s="15">
        <f>IF(OR(F821="",D822=""),"", ROUND(PRODUCT(D822,F821)/100,2))</f>
        <v>547.5</v>
      </c>
      <c r="G822" s="14" t="str">
        <f>IF(D822="", "Nurodykite taikomą PVM dydį", "")</f>
        <v/>
      </c>
    </row>
    <row r="823" spans="1:7" x14ac:dyDescent="0.25">
      <c r="E823" s="15" t="s">
        <v>41</v>
      </c>
      <c r="F823" s="15">
        <f>IF(ISBLANK(F822), "", ROUND(SUM(F821:F822),2))</f>
        <v>11497.5</v>
      </c>
    </row>
    <row r="827" spans="1:7" x14ac:dyDescent="0.25">
      <c r="A827" s="13" t="s">
        <v>388</v>
      </c>
      <c r="B827" s="13" t="s">
        <v>389</v>
      </c>
    </row>
    <row r="829" spans="1:7" x14ac:dyDescent="0.25">
      <c r="A829" s="13" t="s">
        <v>26</v>
      </c>
    </row>
    <row r="830" spans="1:7" ht="45" x14ac:dyDescent="0.25">
      <c r="A830" s="23" t="s">
        <v>27</v>
      </c>
      <c r="B830" s="23" t="s">
        <v>28</v>
      </c>
      <c r="C830" s="23" t="s">
        <v>29</v>
      </c>
      <c r="D830" s="23" t="s">
        <v>30</v>
      </c>
      <c r="E830" s="23" t="s">
        <v>31</v>
      </c>
      <c r="F830" s="23" t="s">
        <v>32</v>
      </c>
      <c r="G830" s="23" t="s">
        <v>33</v>
      </c>
    </row>
    <row r="831" spans="1:7" ht="30" x14ac:dyDescent="0.25">
      <c r="A831" s="15" t="s">
        <v>390</v>
      </c>
      <c r="B831" s="22" t="s">
        <v>391</v>
      </c>
      <c r="C831" s="16"/>
      <c r="D831" s="16"/>
      <c r="E831" s="16"/>
      <c r="F831" s="16"/>
      <c r="G831" s="16"/>
    </row>
    <row r="832" spans="1:7" ht="30" x14ac:dyDescent="0.25">
      <c r="A832" s="16" t="s">
        <v>392</v>
      </c>
      <c r="B832" s="26" t="s">
        <v>391</v>
      </c>
      <c r="C832" s="16">
        <v>2</v>
      </c>
      <c r="D832" s="16" t="s">
        <v>92</v>
      </c>
      <c r="E832" s="17"/>
      <c r="F832" s="16" t="str">
        <f>IF(ISBLANK(E832),"", PRODUCT(C832,E832))</f>
        <v/>
      </c>
      <c r="G832" s="18"/>
    </row>
    <row r="833" spans="1:7" x14ac:dyDescent="0.25">
      <c r="E833" s="15" t="s">
        <v>38</v>
      </c>
      <c r="F833" s="15" t="str">
        <f>IF(F832="","",ROUND(SUM(F832:F832),2))</f>
        <v/>
      </c>
      <c r="G833" s="14" t="str">
        <f>IF(F832="","Neužpildytos visos objektų kainos","")</f>
        <v>Neužpildytos visos objektų kainos</v>
      </c>
    </row>
    <row r="834" spans="1:7" x14ac:dyDescent="0.25">
      <c r="C834" s="15" t="s">
        <v>39</v>
      </c>
      <c r="D834" s="18"/>
      <c r="E834" s="15" t="s">
        <v>40</v>
      </c>
      <c r="F834" s="15" t="str">
        <f>IF(OR(F833="",D834=""),"", ROUND(PRODUCT(D834,F833)/100,2))</f>
        <v/>
      </c>
      <c r="G834" s="14" t="str">
        <f>IF(D834="", "Nurodykite taikomą PVM dydį", "")</f>
        <v>Nurodykite taikomą PVM dydį</v>
      </c>
    </row>
    <row r="835" spans="1:7" x14ac:dyDescent="0.25">
      <c r="E835" s="15" t="s">
        <v>41</v>
      </c>
      <c r="F835" s="15">
        <f>IF(ISBLANK(F834), "", ROUND(SUM(F833:F834),2))</f>
        <v>0</v>
      </c>
    </row>
    <row r="839" spans="1:7" x14ac:dyDescent="0.25">
      <c r="A839" s="13" t="s">
        <v>393</v>
      </c>
      <c r="B839" s="13" t="s">
        <v>394</v>
      </c>
    </row>
    <row r="841" spans="1:7" x14ac:dyDescent="0.25">
      <c r="A841" s="13" t="s">
        <v>26</v>
      </c>
    </row>
    <row r="842" spans="1:7" ht="45" x14ac:dyDescent="0.25">
      <c r="A842" s="23" t="s">
        <v>27</v>
      </c>
      <c r="B842" s="23" t="s">
        <v>28</v>
      </c>
      <c r="C842" s="23" t="s">
        <v>29</v>
      </c>
      <c r="D842" s="23" t="s">
        <v>30</v>
      </c>
      <c r="E842" s="23" t="s">
        <v>31</v>
      </c>
      <c r="F842" s="23" t="s">
        <v>32</v>
      </c>
      <c r="G842" s="23" t="s">
        <v>33</v>
      </c>
    </row>
    <row r="843" spans="1:7" x14ac:dyDescent="0.25">
      <c r="A843" s="15" t="s">
        <v>395</v>
      </c>
      <c r="B843" s="22" t="s">
        <v>396</v>
      </c>
      <c r="C843" s="16"/>
      <c r="D843" s="16"/>
      <c r="E843" s="16"/>
      <c r="F843" s="16"/>
      <c r="G843" s="16"/>
    </row>
    <row r="844" spans="1:7" x14ac:dyDescent="0.25">
      <c r="A844" s="16" t="s">
        <v>397</v>
      </c>
      <c r="B844" s="26" t="s">
        <v>396</v>
      </c>
      <c r="C844" s="16">
        <v>3</v>
      </c>
      <c r="D844" s="16" t="s">
        <v>92</v>
      </c>
      <c r="E844" s="17"/>
      <c r="F844" s="16" t="str">
        <f>IF(ISBLANK(E844),"", PRODUCT(C844,E844))</f>
        <v/>
      </c>
      <c r="G844" s="18"/>
    </row>
    <row r="845" spans="1:7" x14ac:dyDescent="0.25">
      <c r="E845" s="15" t="s">
        <v>38</v>
      </c>
      <c r="F845" s="15" t="str">
        <f>IF(F844="","",ROUND(SUM(F844:F844),2))</f>
        <v/>
      </c>
      <c r="G845" s="14" t="str">
        <f>IF(F844="","Neužpildytos visos objektų kainos","")</f>
        <v>Neužpildytos visos objektų kainos</v>
      </c>
    </row>
    <row r="846" spans="1:7" x14ac:dyDescent="0.25">
      <c r="C846" s="15" t="s">
        <v>39</v>
      </c>
      <c r="D846" s="18"/>
      <c r="E846" s="15" t="s">
        <v>40</v>
      </c>
      <c r="F846" s="15" t="str">
        <f>IF(OR(F845="",D846=""),"", ROUND(PRODUCT(D846,F845)/100,2))</f>
        <v/>
      </c>
      <c r="G846" s="14" t="str">
        <f>IF(D846="", "Nurodykite taikomą PVM dydį", "")</f>
        <v>Nurodykite taikomą PVM dydį</v>
      </c>
    </row>
    <row r="847" spans="1:7" x14ac:dyDescent="0.25">
      <c r="E847" s="15" t="s">
        <v>41</v>
      </c>
      <c r="F847" s="15">
        <f>IF(ISBLANK(F846), "", ROUND(SUM(F845:F846),2))</f>
        <v>0</v>
      </c>
    </row>
    <row r="851" spans="1:7" x14ac:dyDescent="0.25">
      <c r="A851" s="13" t="s">
        <v>398</v>
      </c>
      <c r="B851" s="13" t="s">
        <v>399</v>
      </c>
    </row>
    <row r="853" spans="1:7" x14ac:dyDescent="0.25">
      <c r="A853" s="13" t="s">
        <v>26</v>
      </c>
    </row>
    <row r="854" spans="1:7" ht="45" x14ac:dyDescent="0.25">
      <c r="A854" s="23" t="s">
        <v>27</v>
      </c>
      <c r="B854" s="23" t="s">
        <v>28</v>
      </c>
      <c r="C854" s="23" t="s">
        <v>29</v>
      </c>
      <c r="D854" s="23" t="s">
        <v>30</v>
      </c>
      <c r="E854" s="23" t="s">
        <v>31</v>
      </c>
      <c r="F854" s="23" t="s">
        <v>32</v>
      </c>
      <c r="G854" s="23" t="s">
        <v>33</v>
      </c>
    </row>
    <row r="855" spans="1:7" ht="30" x14ac:dyDescent="0.25">
      <c r="A855" s="15" t="s">
        <v>400</v>
      </c>
      <c r="B855" s="22" t="s">
        <v>401</v>
      </c>
      <c r="C855" s="16"/>
      <c r="D855" s="16"/>
      <c r="E855" s="16"/>
      <c r="F855" s="16"/>
      <c r="G855" s="16"/>
    </row>
    <row r="856" spans="1:7" ht="30" x14ac:dyDescent="0.25">
      <c r="A856" s="16" t="s">
        <v>402</v>
      </c>
      <c r="B856" s="26" t="s">
        <v>401</v>
      </c>
      <c r="C856" s="16">
        <v>3</v>
      </c>
      <c r="D856" s="16" t="s">
        <v>92</v>
      </c>
      <c r="E856" s="17"/>
      <c r="F856" s="16" t="str">
        <f>IF(ISBLANK(E856),"", PRODUCT(C856,E856))</f>
        <v/>
      </c>
      <c r="G856" s="18"/>
    </row>
    <row r="857" spans="1:7" x14ac:dyDescent="0.25">
      <c r="E857" s="15" t="s">
        <v>38</v>
      </c>
      <c r="F857" s="15" t="str">
        <f>IF(F856="","",ROUND(SUM(F856:F856),2))</f>
        <v/>
      </c>
      <c r="G857" s="14" t="str">
        <f>IF(F856="","Neužpildytos visos objektų kainos","")</f>
        <v>Neužpildytos visos objektų kainos</v>
      </c>
    </row>
    <row r="858" spans="1:7" x14ac:dyDescent="0.25">
      <c r="C858" s="15" t="s">
        <v>39</v>
      </c>
      <c r="D858" s="18"/>
      <c r="E858" s="15" t="s">
        <v>40</v>
      </c>
      <c r="F858" s="15" t="str">
        <f>IF(OR(F857="",D858=""),"", ROUND(PRODUCT(D858,F857)/100,2))</f>
        <v/>
      </c>
      <c r="G858" s="14" t="str">
        <f>IF(D858="", "Nurodykite taikomą PVM dydį", "")</f>
        <v>Nurodykite taikomą PVM dydį</v>
      </c>
    </row>
    <row r="859" spans="1:7" x14ac:dyDescent="0.25">
      <c r="E859" s="15" t="s">
        <v>41</v>
      </c>
      <c r="F859" s="15">
        <f>IF(ISBLANK(F858), "", ROUND(SUM(F857:F858),2))</f>
        <v>0</v>
      </c>
    </row>
    <row r="863" spans="1:7" x14ac:dyDescent="0.25">
      <c r="A863" s="13" t="s">
        <v>403</v>
      </c>
      <c r="B863" s="13" t="s">
        <v>404</v>
      </c>
    </row>
    <row r="865" spans="1:7" x14ac:dyDescent="0.25">
      <c r="A865" s="13" t="s">
        <v>26</v>
      </c>
    </row>
    <row r="866" spans="1:7" ht="45" x14ac:dyDescent="0.25">
      <c r="A866" s="23" t="s">
        <v>27</v>
      </c>
      <c r="B866" s="23" t="s">
        <v>28</v>
      </c>
      <c r="C866" s="23" t="s">
        <v>29</v>
      </c>
      <c r="D866" s="23" t="s">
        <v>30</v>
      </c>
      <c r="E866" s="23" t="s">
        <v>31</v>
      </c>
      <c r="F866" s="23" t="s">
        <v>32</v>
      </c>
      <c r="G866" s="23" t="s">
        <v>33</v>
      </c>
    </row>
    <row r="867" spans="1:7" x14ac:dyDescent="0.25">
      <c r="A867" s="15" t="s">
        <v>405</v>
      </c>
      <c r="B867" s="22" t="s">
        <v>406</v>
      </c>
      <c r="C867" s="16"/>
      <c r="D867" s="16"/>
      <c r="E867" s="16"/>
      <c r="F867" s="16"/>
      <c r="G867" s="16"/>
    </row>
    <row r="868" spans="1:7" ht="30" x14ac:dyDescent="0.25">
      <c r="A868" s="16" t="s">
        <v>407</v>
      </c>
      <c r="B868" s="26" t="s">
        <v>406</v>
      </c>
      <c r="C868" s="16">
        <v>4</v>
      </c>
      <c r="D868" s="16" t="s">
        <v>92</v>
      </c>
      <c r="E868" s="17">
        <v>28</v>
      </c>
      <c r="F868" s="16">
        <f>IF(ISBLANK(E868),"", PRODUCT(C868,E868))</f>
        <v>112</v>
      </c>
      <c r="G868" s="32" t="s">
        <v>540</v>
      </c>
    </row>
    <row r="869" spans="1:7" x14ac:dyDescent="0.25">
      <c r="E869" s="15" t="s">
        <v>38</v>
      </c>
      <c r="F869" s="15">
        <f>IF(F868="","",ROUND(SUM(F868:F868),2))</f>
        <v>112</v>
      </c>
      <c r="G869" s="14" t="str">
        <f>IF(F868="","Neužpildytos visos objektų kainos","")</f>
        <v/>
      </c>
    </row>
    <row r="870" spans="1:7" x14ac:dyDescent="0.25">
      <c r="C870" s="15" t="s">
        <v>39</v>
      </c>
      <c r="D870" s="18">
        <v>5</v>
      </c>
      <c r="E870" s="15" t="s">
        <v>40</v>
      </c>
      <c r="F870" s="15">
        <f>IF(OR(F869="",D870=""),"", ROUND(PRODUCT(D870,F869)/100,2))</f>
        <v>5.6</v>
      </c>
      <c r="G870" s="14" t="str">
        <f>IF(D870="", "Nurodykite taikomą PVM dydį", "")</f>
        <v/>
      </c>
    </row>
    <row r="871" spans="1:7" x14ac:dyDescent="0.25">
      <c r="E871" s="15" t="s">
        <v>41</v>
      </c>
      <c r="F871" s="15">
        <f>IF(ISBLANK(F870), "", ROUND(SUM(F869:F870),2))</f>
        <v>117.6</v>
      </c>
    </row>
    <row r="875" spans="1:7" x14ac:dyDescent="0.25">
      <c r="A875" s="13" t="s">
        <v>408</v>
      </c>
      <c r="B875" s="13" t="s">
        <v>409</v>
      </c>
    </row>
    <row r="877" spans="1:7" x14ac:dyDescent="0.25">
      <c r="A877" s="13" t="s">
        <v>26</v>
      </c>
    </row>
    <row r="878" spans="1:7" ht="45" x14ac:dyDescent="0.25">
      <c r="A878" s="23" t="s">
        <v>27</v>
      </c>
      <c r="B878" s="23" t="s">
        <v>28</v>
      </c>
      <c r="C878" s="23" t="s">
        <v>29</v>
      </c>
      <c r="D878" s="23" t="s">
        <v>30</v>
      </c>
      <c r="E878" s="23" t="s">
        <v>31</v>
      </c>
      <c r="F878" s="23" t="s">
        <v>32</v>
      </c>
      <c r="G878" s="23" t="s">
        <v>33</v>
      </c>
    </row>
    <row r="879" spans="1:7" x14ac:dyDescent="0.25">
      <c r="A879" s="15" t="s">
        <v>410</v>
      </c>
      <c r="B879" s="22" t="s">
        <v>411</v>
      </c>
      <c r="C879" s="16"/>
      <c r="D879" s="16"/>
      <c r="E879" s="16"/>
      <c r="F879" s="16"/>
      <c r="G879" s="16"/>
    </row>
    <row r="880" spans="1:7" x14ac:dyDescent="0.25">
      <c r="A880" s="16" t="s">
        <v>412</v>
      </c>
      <c r="B880" s="26" t="s">
        <v>411</v>
      </c>
      <c r="C880" s="16">
        <v>4</v>
      </c>
      <c r="D880" s="16" t="s">
        <v>92</v>
      </c>
      <c r="E880" s="17"/>
      <c r="F880" s="16" t="str">
        <f>IF(ISBLANK(E880),"", PRODUCT(C880,E880))</f>
        <v/>
      </c>
      <c r="G880" s="18"/>
    </row>
    <row r="881" spans="1:7" x14ac:dyDescent="0.25">
      <c r="E881" s="15" t="s">
        <v>38</v>
      </c>
      <c r="F881" s="15" t="str">
        <f>IF(F880="","",ROUND(SUM(F880:F880),2))</f>
        <v/>
      </c>
      <c r="G881" s="14" t="str">
        <f>IF(F880="","Neužpildytos visos objektų kainos","")</f>
        <v>Neužpildytos visos objektų kainos</v>
      </c>
    </row>
    <row r="882" spans="1:7" x14ac:dyDescent="0.25">
      <c r="C882" s="15" t="s">
        <v>39</v>
      </c>
      <c r="D882" s="18"/>
      <c r="E882" s="15" t="s">
        <v>40</v>
      </c>
      <c r="F882" s="15" t="str">
        <f>IF(OR(F881="",D882=""),"", ROUND(PRODUCT(D882,F881)/100,2))</f>
        <v/>
      </c>
      <c r="G882" s="14" t="str">
        <f>IF(D882="", "Nurodykite taikomą PVM dydį", "")</f>
        <v>Nurodykite taikomą PVM dydį</v>
      </c>
    </row>
    <row r="883" spans="1:7" x14ac:dyDescent="0.25">
      <c r="E883" s="15" t="s">
        <v>41</v>
      </c>
      <c r="F883" s="15">
        <f>IF(ISBLANK(F882), "", ROUND(SUM(F881:F882),2))</f>
        <v>0</v>
      </c>
    </row>
    <row r="887" spans="1:7" x14ac:dyDescent="0.25">
      <c r="A887" s="13" t="s">
        <v>413</v>
      </c>
      <c r="B887" s="13" t="s">
        <v>414</v>
      </c>
    </row>
    <row r="889" spans="1:7" x14ac:dyDescent="0.25">
      <c r="A889" s="13" t="s">
        <v>26</v>
      </c>
    </row>
    <row r="890" spans="1:7" ht="45" x14ac:dyDescent="0.25">
      <c r="A890" s="23" t="s">
        <v>27</v>
      </c>
      <c r="B890" s="23" t="s">
        <v>28</v>
      </c>
      <c r="C890" s="23" t="s">
        <v>29</v>
      </c>
      <c r="D890" s="23" t="s">
        <v>30</v>
      </c>
      <c r="E890" s="23" t="s">
        <v>31</v>
      </c>
      <c r="F890" s="23" t="s">
        <v>32</v>
      </c>
      <c r="G890" s="23" t="s">
        <v>33</v>
      </c>
    </row>
    <row r="891" spans="1:7" ht="30" x14ac:dyDescent="0.25">
      <c r="A891" s="15" t="s">
        <v>415</v>
      </c>
      <c r="B891" s="22" t="s">
        <v>416</v>
      </c>
      <c r="C891" s="16"/>
      <c r="D891" s="16"/>
      <c r="E891" s="16"/>
      <c r="F891" s="16"/>
      <c r="G891" s="16"/>
    </row>
    <row r="892" spans="1:7" ht="30" x14ac:dyDescent="0.25">
      <c r="A892" s="16" t="s">
        <v>417</v>
      </c>
      <c r="B892" s="26" t="s">
        <v>416</v>
      </c>
      <c r="C892" s="16">
        <v>2</v>
      </c>
      <c r="D892" s="16" t="s">
        <v>92</v>
      </c>
      <c r="E892" s="17"/>
      <c r="F892" s="16" t="str">
        <f>IF(ISBLANK(E892),"", PRODUCT(C892,E892))</f>
        <v/>
      </c>
      <c r="G892" s="18"/>
    </row>
    <row r="893" spans="1:7" x14ac:dyDescent="0.25">
      <c r="E893" s="15" t="s">
        <v>38</v>
      </c>
      <c r="F893" s="15" t="str">
        <f>IF(F892="","",ROUND(SUM(F892:F892),2))</f>
        <v/>
      </c>
      <c r="G893" s="14" t="str">
        <f>IF(F892="","Neužpildytos visos objektų kainos","")</f>
        <v>Neužpildytos visos objektų kainos</v>
      </c>
    </row>
    <row r="894" spans="1:7" x14ac:dyDescent="0.25">
      <c r="C894" s="15" t="s">
        <v>39</v>
      </c>
      <c r="D894" s="18"/>
      <c r="E894" s="15" t="s">
        <v>40</v>
      </c>
      <c r="F894" s="15" t="str">
        <f>IF(OR(F893="",D894=""),"", ROUND(PRODUCT(D894,F893)/100,2))</f>
        <v/>
      </c>
      <c r="G894" s="14" t="str">
        <f>IF(D894="", "Nurodykite taikomą PVM dydį", "")</f>
        <v>Nurodykite taikomą PVM dydį</v>
      </c>
    </row>
    <row r="895" spans="1:7" x14ac:dyDescent="0.25">
      <c r="E895" s="15" t="s">
        <v>41</v>
      </c>
      <c r="F895" s="15">
        <f>IF(ISBLANK(F894), "", ROUND(SUM(F893:F894),2))</f>
        <v>0</v>
      </c>
    </row>
    <row r="899" spans="1:7" x14ac:dyDescent="0.25">
      <c r="A899" s="13" t="s">
        <v>418</v>
      </c>
      <c r="B899" s="13" t="s">
        <v>419</v>
      </c>
    </row>
    <row r="901" spans="1:7" x14ac:dyDescent="0.25">
      <c r="A901" s="13" t="s">
        <v>26</v>
      </c>
    </row>
    <row r="902" spans="1:7" ht="45" x14ac:dyDescent="0.25">
      <c r="A902" s="23" t="s">
        <v>27</v>
      </c>
      <c r="B902" s="23" t="s">
        <v>28</v>
      </c>
      <c r="C902" s="23" t="s">
        <v>29</v>
      </c>
      <c r="D902" s="23" t="s">
        <v>30</v>
      </c>
      <c r="E902" s="23" t="s">
        <v>31</v>
      </c>
      <c r="F902" s="23" t="s">
        <v>32</v>
      </c>
      <c r="G902" s="23" t="s">
        <v>33</v>
      </c>
    </row>
    <row r="903" spans="1:7" ht="30" x14ac:dyDescent="0.25">
      <c r="A903" s="15" t="s">
        <v>420</v>
      </c>
      <c r="B903" s="22" t="s">
        <v>421</v>
      </c>
      <c r="C903" s="16"/>
      <c r="D903" s="16"/>
      <c r="E903" s="16"/>
      <c r="F903" s="16"/>
      <c r="G903" s="16"/>
    </row>
    <row r="904" spans="1:7" ht="30" x14ac:dyDescent="0.25">
      <c r="A904" s="16" t="s">
        <v>422</v>
      </c>
      <c r="B904" s="26" t="s">
        <v>421</v>
      </c>
      <c r="C904" s="16">
        <v>4</v>
      </c>
      <c r="D904" s="16" t="s">
        <v>92</v>
      </c>
      <c r="E904" s="17"/>
      <c r="F904" s="16" t="str">
        <f>IF(ISBLANK(E904),"", PRODUCT(C904,E904))</f>
        <v/>
      </c>
      <c r="G904" s="18"/>
    </row>
    <row r="905" spans="1:7" x14ac:dyDescent="0.25">
      <c r="E905" s="15" t="s">
        <v>38</v>
      </c>
      <c r="F905" s="15" t="str">
        <f>IF(F904="","",ROUND(SUM(F904:F904),2))</f>
        <v/>
      </c>
      <c r="G905" s="14" t="str">
        <f>IF(F904="","Neužpildytos visos objektų kainos","")</f>
        <v>Neužpildytos visos objektų kainos</v>
      </c>
    </row>
    <row r="906" spans="1:7" x14ac:dyDescent="0.25">
      <c r="C906" s="15" t="s">
        <v>39</v>
      </c>
      <c r="D906" s="18"/>
      <c r="E906" s="15" t="s">
        <v>40</v>
      </c>
      <c r="F906" s="15" t="str">
        <f>IF(OR(F905="",D906=""),"", ROUND(PRODUCT(D906,F905)/100,2))</f>
        <v/>
      </c>
      <c r="G906" s="14" t="str">
        <f>IF(D906="", "Nurodykite taikomą PVM dydį", "")</f>
        <v>Nurodykite taikomą PVM dydį</v>
      </c>
    </row>
    <row r="907" spans="1:7" x14ac:dyDescent="0.25">
      <c r="E907" s="15" t="s">
        <v>41</v>
      </c>
      <c r="F907" s="15">
        <f>IF(ISBLANK(F906), "", ROUND(SUM(F905:F906),2))</f>
        <v>0</v>
      </c>
    </row>
    <row r="911" spans="1:7" x14ac:dyDescent="0.25">
      <c r="A911" s="13" t="s">
        <v>423</v>
      </c>
      <c r="B911" s="13" t="s">
        <v>424</v>
      </c>
    </row>
    <row r="913" spans="1:7" x14ac:dyDescent="0.25">
      <c r="A913" s="13" t="s">
        <v>26</v>
      </c>
    </row>
    <row r="914" spans="1:7" ht="45" x14ac:dyDescent="0.25">
      <c r="A914" s="23" t="s">
        <v>27</v>
      </c>
      <c r="B914" s="23" t="s">
        <v>28</v>
      </c>
      <c r="C914" s="23" t="s">
        <v>29</v>
      </c>
      <c r="D914" s="23" t="s">
        <v>30</v>
      </c>
      <c r="E914" s="23" t="s">
        <v>31</v>
      </c>
      <c r="F914" s="23" t="s">
        <v>32</v>
      </c>
      <c r="G914" s="23" t="s">
        <v>33</v>
      </c>
    </row>
    <row r="915" spans="1:7" x14ac:dyDescent="0.25">
      <c r="A915" s="15" t="s">
        <v>425</v>
      </c>
      <c r="B915" s="22" t="s">
        <v>426</v>
      </c>
      <c r="C915" s="16"/>
      <c r="D915" s="16"/>
      <c r="E915" s="16"/>
      <c r="F915" s="16"/>
      <c r="G915" s="16"/>
    </row>
    <row r="916" spans="1:7" x14ac:dyDescent="0.25">
      <c r="A916" s="16" t="s">
        <v>427</v>
      </c>
      <c r="B916" s="26" t="s">
        <v>426</v>
      </c>
      <c r="C916" s="16">
        <v>4</v>
      </c>
      <c r="D916" s="16" t="s">
        <v>92</v>
      </c>
      <c r="E916" s="17"/>
      <c r="F916" s="16" t="str">
        <f>IF(ISBLANK(E916),"", PRODUCT(C916,E916))</f>
        <v/>
      </c>
      <c r="G916" s="18"/>
    </row>
    <row r="917" spans="1:7" x14ac:dyDescent="0.25">
      <c r="E917" s="15" t="s">
        <v>38</v>
      </c>
      <c r="F917" s="15" t="str">
        <f>IF(F916="","",ROUND(SUM(F916:F916),2))</f>
        <v/>
      </c>
      <c r="G917" s="14" t="str">
        <f>IF(F916="","Neužpildytos visos objektų kainos","")</f>
        <v>Neužpildytos visos objektų kainos</v>
      </c>
    </row>
    <row r="918" spans="1:7" x14ac:dyDescent="0.25">
      <c r="C918" s="15" t="s">
        <v>39</v>
      </c>
      <c r="D918" s="18"/>
      <c r="E918" s="15" t="s">
        <v>40</v>
      </c>
      <c r="F918" s="15" t="str">
        <f>IF(OR(F917="",D918=""),"", ROUND(PRODUCT(D918,F917)/100,2))</f>
        <v/>
      </c>
      <c r="G918" s="14" t="str">
        <f>IF(D918="", "Nurodykite taikomą PVM dydį", "")</f>
        <v>Nurodykite taikomą PVM dydį</v>
      </c>
    </row>
    <row r="919" spans="1:7" x14ac:dyDescent="0.25">
      <c r="E919" s="15" t="s">
        <v>41</v>
      </c>
      <c r="F919" s="15">
        <f>IF(ISBLANK(F918), "", ROUND(SUM(F917:F918),2))</f>
        <v>0</v>
      </c>
    </row>
    <row r="923" spans="1:7" x14ac:dyDescent="0.25">
      <c r="A923" s="13" t="s">
        <v>428</v>
      </c>
      <c r="B923" s="13" t="s">
        <v>429</v>
      </c>
    </row>
    <row r="925" spans="1:7" x14ac:dyDescent="0.25">
      <c r="A925" s="13" t="s">
        <v>26</v>
      </c>
    </row>
    <row r="926" spans="1:7" ht="45" x14ac:dyDescent="0.25">
      <c r="A926" s="23" t="s">
        <v>27</v>
      </c>
      <c r="B926" s="23" t="s">
        <v>28</v>
      </c>
      <c r="C926" s="23" t="s">
        <v>29</v>
      </c>
      <c r="D926" s="23" t="s">
        <v>30</v>
      </c>
      <c r="E926" s="23" t="s">
        <v>31</v>
      </c>
      <c r="F926" s="23" t="s">
        <v>32</v>
      </c>
      <c r="G926" s="23" t="s">
        <v>33</v>
      </c>
    </row>
    <row r="927" spans="1:7" x14ac:dyDescent="0.25">
      <c r="A927" s="15" t="s">
        <v>430</v>
      </c>
      <c r="B927" s="15" t="s">
        <v>431</v>
      </c>
      <c r="C927" s="16"/>
      <c r="D927" s="16"/>
      <c r="E927" s="16"/>
      <c r="F927" s="16"/>
      <c r="G927" s="16"/>
    </row>
    <row r="928" spans="1:7" x14ac:dyDescent="0.25">
      <c r="A928" s="16" t="s">
        <v>432</v>
      </c>
      <c r="B928" s="16" t="s">
        <v>431</v>
      </c>
      <c r="C928" s="16">
        <v>4</v>
      </c>
      <c r="D928" s="16" t="s">
        <v>92</v>
      </c>
      <c r="E928" s="17"/>
      <c r="F928" s="16" t="str">
        <f>IF(ISBLANK(E928),"", PRODUCT(C928,E928))</f>
        <v/>
      </c>
      <c r="G928" s="18"/>
    </row>
    <row r="929" spans="1:7" x14ac:dyDescent="0.25">
      <c r="E929" s="15" t="s">
        <v>38</v>
      </c>
      <c r="F929" s="15" t="str">
        <f>IF(F928="","",ROUND(SUM(F928:F928),2))</f>
        <v/>
      </c>
      <c r="G929" s="14" t="str">
        <f>IF(F928="","Neužpildytos visos objektų kainos","")</f>
        <v>Neužpildytos visos objektų kainos</v>
      </c>
    </row>
    <row r="930" spans="1:7" x14ac:dyDescent="0.25">
      <c r="C930" s="15" t="s">
        <v>39</v>
      </c>
      <c r="D930" s="18"/>
      <c r="E930" s="15" t="s">
        <v>40</v>
      </c>
      <c r="F930" s="15" t="str">
        <f>IF(OR(F929="",D930=""),"", ROUND(PRODUCT(D930,F929)/100,2))</f>
        <v/>
      </c>
      <c r="G930" s="14" t="str">
        <f>IF(D930="", "Nurodykite taikomą PVM dydį", "")</f>
        <v>Nurodykite taikomą PVM dydį</v>
      </c>
    </row>
    <row r="931" spans="1:7" x14ac:dyDescent="0.25">
      <c r="E931" s="15" t="s">
        <v>41</v>
      </c>
      <c r="F931" s="15">
        <f>IF(ISBLANK(F930), "", ROUND(SUM(F929:F930),2))</f>
        <v>0</v>
      </c>
    </row>
    <row r="935" spans="1:7" x14ac:dyDescent="0.25">
      <c r="A935" s="13" t="s">
        <v>433</v>
      </c>
      <c r="B935" s="13" t="s">
        <v>434</v>
      </c>
    </row>
    <row r="937" spans="1:7" x14ac:dyDescent="0.25">
      <c r="A937" s="13" t="s">
        <v>26</v>
      </c>
    </row>
    <row r="938" spans="1:7" ht="45" x14ac:dyDescent="0.25">
      <c r="A938" s="23" t="s">
        <v>27</v>
      </c>
      <c r="B938" s="23" t="s">
        <v>28</v>
      </c>
      <c r="C938" s="23" t="s">
        <v>29</v>
      </c>
      <c r="D938" s="23" t="s">
        <v>30</v>
      </c>
      <c r="E938" s="23" t="s">
        <v>31</v>
      </c>
      <c r="F938" s="23" t="s">
        <v>32</v>
      </c>
      <c r="G938" s="23" t="s">
        <v>33</v>
      </c>
    </row>
    <row r="939" spans="1:7" ht="30" x14ac:dyDescent="0.25">
      <c r="A939" s="15" t="s">
        <v>435</v>
      </c>
      <c r="B939" s="22" t="s">
        <v>436</v>
      </c>
      <c r="C939" s="16"/>
      <c r="D939" s="16"/>
      <c r="E939" s="16"/>
      <c r="F939" s="16"/>
      <c r="G939" s="16"/>
    </row>
    <row r="940" spans="1:7" ht="30" x14ac:dyDescent="0.25">
      <c r="A940" s="16" t="s">
        <v>437</v>
      </c>
      <c r="B940" s="26" t="s">
        <v>436</v>
      </c>
      <c r="C940" s="16">
        <v>4</v>
      </c>
      <c r="D940" s="16" t="s">
        <v>92</v>
      </c>
      <c r="E940" s="17">
        <v>28</v>
      </c>
      <c r="F940" s="16">
        <f>IF(ISBLANK(E940),"", PRODUCT(C940,E940))</f>
        <v>112</v>
      </c>
      <c r="G940" s="33" t="s">
        <v>541</v>
      </c>
    </row>
    <row r="941" spans="1:7" x14ac:dyDescent="0.25">
      <c r="E941" s="15" t="s">
        <v>38</v>
      </c>
      <c r="F941" s="15">
        <f>IF(F940="","",ROUND(SUM(F940:F940),2))</f>
        <v>112</v>
      </c>
      <c r="G941" s="14" t="str">
        <f>IF(F940="","Neužpildytos visos objektų kainos","")</f>
        <v/>
      </c>
    </row>
    <row r="942" spans="1:7" x14ac:dyDescent="0.25">
      <c r="C942" s="15" t="s">
        <v>39</v>
      </c>
      <c r="D942" s="18">
        <v>5</v>
      </c>
      <c r="E942" s="15" t="s">
        <v>40</v>
      </c>
      <c r="F942" s="15">
        <f>IF(OR(F941="",D942=""),"", ROUND(PRODUCT(D942,F941)/100,2))</f>
        <v>5.6</v>
      </c>
      <c r="G942" s="14" t="str">
        <f>IF(D942="", "Nurodykite taikomą PVM dydį", "")</f>
        <v/>
      </c>
    </row>
    <row r="943" spans="1:7" x14ac:dyDescent="0.25">
      <c r="E943" s="15" t="s">
        <v>41</v>
      </c>
      <c r="F943" s="15">
        <f>IF(ISBLANK(F942), "", ROUND(SUM(F941:F942),2))</f>
        <v>117.6</v>
      </c>
    </row>
    <row r="947" spans="1:7" x14ac:dyDescent="0.25">
      <c r="A947" s="13" t="s">
        <v>438</v>
      </c>
      <c r="B947" s="13" t="s">
        <v>439</v>
      </c>
    </row>
    <row r="949" spans="1:7" x14ac:dyDescent="0.25">
      <c r="A949" s="13" t="s">
        <v>26</v>
      </c>
    </row>
    <row r="950" spans="1:7" ht="45" x14ac:dyDescent="0.25">
      <c r="A950" s="23" t="s">
        <v>27</v>
      </c>
      <c r="B950" s="23" t="s">
        <v>28</v>
      </c>
      <c r="C950" s="23" t="s">
        <v>29</v>
      </c>
      <c r="D950" s="23" t="s">
        <v>30</v>
      </c>
      <c r="E950" s="23" t="s">
        <v>31</v>
      </c>
      <c r="F950" s="23" t="s">
        <v>32</v>
      </c>
      <c r="G950" s="23" t="s">
        <v>33</v>
      </c>
    </row>
    <row r="951" spans="1:7" x14ac:dyDescent="0.25">
      <c r="A951" s="15" t="s">
        <v>440</v>
      </c>
      <c r="B951" s="15" t="s">
        <v>441</v>
      </c>
      <c r="C951" s="16"/>
      <c r="D951" s="16"/>
      <c r="E951" s="16"/>
      <c r="F951" s="16"/>
      <c r="G951" s="16"/>
    </row>
    <row r="952" spans="1:7" ht="30" x14ac:dyDescent="0.25">
      <c r="A952" s="16" t="s">
        <v>442</v>
      </c>
      <c r="B952" s="16" t="s">
        <v>441</v>
      </c>
      <c r="C952" s="16">
        <v>4</v>
      </c>
      <c r="D952" s="16" t="s">
        <v>92</v>
      </c>
      <c r="E952" s="17">
        <v>28</v>
      </c>
      <c r="F952" s="16">
        <f>IF(ISBLANK(E952),"", PRODUCT(C952,E952))</f>
        <v>112</v>
      </c>
      <c r="G952" s="33" t="s">
        <v>542</v>
      </c>
    </row>
    <row r="953" spans="1:7" x14ac:dyDescent="0.25">
      <c r="E953" s="15" t="s">
        <v>38</v>
      </c>
      <c r="F953" s="15">
        <f>IF(F952="","",ROUND(SUM(F952:F952),2))</f>
        <v>112</v>
      </c>
      <c r="G953" s="14" t="str">
        <f>IF(F952="","Neužpildytos visos objektų kainos","")</f>
        <v/>
      </c>
    </row>
    <row r="954" spans="1:7" x14ac:dyDescent="0.25">
      <c r="C954" s="15" t="s">
        <v>39</v>
      </c>
      <c r="D954" s="18">
        <v>5</v>
      </c>
      <c r="E954" s="15" t="s">
        <v>40</v>
      </c>
      <c r="F954" s="15">
        <f>IF(OR(F953="",D954=""),"", ROUND(PRODUCT(D954,F953)/100,2))</f>
        <v>5.6</v>
      </c>
      <c r="G954" s="14" t="str">
        <f>IF(D954="", "Nurodykite taikomą PVM dydį", "")</f>
        <v/>
      </c>
    </row>
    <row r="955" spans="1:7" x14ac:dyDescent="0.25">
      <c r="E955" s="15" t="s">
        <v>41</v>
      </c>
      <c r="F955" s="15">
        <f>IF(ISBLANK(F954), "", ROUND(SUM(F953:F954),2))</f>
        <v>117.6</v>
      </c>
    </row>
    <row r="959" spans="1:7" x14ac:dyDescent="0.25">
      <c r="A959" s="13" t="s">
        <v>443</v>
      </c>
      <c r="B959" s="13" t="s">
        <v>444</v>
      </c>
    </row>
    <row r="961" spans="1:7" x14ac:dyDescent="0.25">
      <c r="A961" s="13" t="s">
        <v>26</v>
      </c>
    </row>
    <row r="962" spans="1:7" ht="45" x14ac:dyDescent="0.25">
      <c r="A962" s="23" t="s">
        <v>27</v>
      </c>
      <c r="B962" s="23" t="s">
        <v>28</v>
      </c>
      <c r="C962" s="23" t="s">
        <v>29</v>
      </c>
      <c r="D962" s="23" t="s">
        <v>30</v>
      </c>
      <c r="E962" s="23" t="s">
        <v>31</v>
      </c>
      <c r="F962" s="23" t="s">
        <v>32</v>
      </c>
      <c r="G962" s="23" t="s">
        <v>33</v>
      </c>
    </row>
    <row r="963" spans="1:7" x14ac:dyDescent="0.25">
      <c r="A963" s="15" t="s">
        <v>445</v>
      </c>
      <c r="B963" s="15" t="s">
        <v>446</v>
      </c>
      <c r="C963" s="16"/>
      <c r="D963" s="16"/>
      <c r="E963" s="16"/>
      <c r="F963" s="16"/>
      <c r="G963" s="16"/>
    </row>
    <row r="964" spans="1:7" ht="30" x14ac:dyDescent="0.25">
      <c r="A964" s="16" t="s">
        <v>447</v>
      </c>
      <c r="B964" s="16" t="s">
        <v>446</v>
      </c>
      <c r="C964" s="16">
        <v>3</v>
      </c>
      <c r="D964" s="16" t="s">
        <v>92</v>
      </c>
      <c r="E964" s="17">
        <v>28</v>
      </c>
      <c r="F964" s="16">
        <f>IF(ISBLANK(E964),"", PRODUCT(C964,E964))</f>
        <v>84</v>
      </c>
      <c r="G964" s="33" t="s">
        <v>543</v>
      </c>
    </row>
    <row r="965" spans="1:7" x14ac:dyDescent="0.25">
      <c r="E965" s="15" t="s">
        <v>38</v>
      </c>
      <c r="F965" s="15">
        <f>IF(F964="","",ROUND(SUM(F964:F964),2))</f>
        <v>84</v>
      </c>
      <c r="G965" s="14" t="str">
        <f>IF(F964="","Neužpildytos visos objektų kainos","")</f>
        <v/>
      </c>
    </row>
    <row r="966" spans="1:7" x14ac:dyDescent="0.25">
      <c r="C966" s="15" t="s">
        <v>39</v>
      </c>
      <c r="D966" s="18">
        <v>5</v>
      </c>
      <c r="E966" s="15" t="s">
        <v>40</v>
      </c>
      <c r="F966" s="15">
        <f>IF(OR(F965="",D966=""),"", ROUND(PRODUCT(D966,F965)/100,2))</f>
        <v>4.2</v>
      </c>
      <c r="G966" s="14" t="str">
        <f>IF(D966="", "Nurodykite taikomą PVM dydį", "")</f>
        <v/>
      </c>
    </row>
    <row r="967" spans="1:7" x14ac:dyDescent="0.25">
      <c r="E967" s="15" t="s">
        <v>41</v>
      </c>
      <c r="F967" s="15">
        <f>IF(ISBLANK(F966), "", ROUND(SUM(F965:F966),2))</f>
        <v>88.2</v>
      </c>
    </row>
    <row r="971" spans="1:7" x14ac:dyDescent="0.25">
      <c r="A971" s="13" t="s">
        <v>448</v>
      </c>
      <c r="B971" s="13" t="s">
        <v>449</v>
      </c>
    </row>
    <row r="973" spans="1:7" x14ac:dyDescent="0.25">
      <c r="A973" s="13" t="s">
        <v>26</v>
      </c>
    </row>
    <row r="974" spans="1:7" ht="45" x14ac:dyDescent="0.25">
      <c r="A974" s="23" t="s">
        <v>27</v>
      </c>
      <c r="B974" s="23" t="s">
        <v>28</v>
      </c>
      <c r="C974" s="23" t="s">
        <v>29</v>
      </c>
      <c r="D974" s="23" t="s">
        <v>30</v>
      </c>
      <c r="E974" s="23" t="s">
        <v>31</v>
      </c>
      <c r="F974" s="23" t="s">
        <v>32</v>
      </c>
      <c r="G974" s="23" t="s">
        <v>33</v>
      </c>
    </row>
    <row r="975" spans="1:7" ht="30" x14ac:dyDescent="0.25">
      <c r="A975" s="15" t="s">
        <v>450</v>
      </c>
      <c r="B975" s="22" t="s">
        <v>451</v>
      </c>
      <c r="C975" s="16"/>
      <c r="D975" s="16"/>
      <c r="E975" s="16"/>
      <c r="F975" s="16"/>
      <c r="G975" s="16"/>
    </row>
    <row r="976" spans="1:7" ht="30" x14ac:dyDescent="0.25">
      <c r="A976" s="16" t="s">
        <v>452</v>
      </c>
      <c r="B976" s="26" t="s">
        <v>451</v>
      </c>
      <c r="C976" s="16">
        <v>4</v>
      </c>
      <c r="D976" s="16" t="s">
        <v>92</v>
      </c>
      <c r="E976" s="17">
        <v>28</v>
      </c>
      <c r="F976" s="16">
        <f>IF(ISBLANK(E976),"", PRODUCT(C976,E976))</f>
        <v>112</v>
      </c>
      <c r="G976" s="33" t="s">
        <v>544</v>
      </c>
    </row>
    <row r="977" spans="1:7" x14ac:dyDescent="0.25">
      <c r="E977" s="15" t="s">
        <v>38</v>
      </c>
      <c r="F977" s="15">
        <f>IF(F976="","",ROUND(SUM(F976:F976),2))</f>
        <v>112</v>
      </c>
      <c r="G977" s="14" t="str">
        <f>IF(F976="","Neužpildytos visos objektų kainos","")</f>
        <v/>
      </c>
    </row>
    <row r="978" spans="1:7" x14ac:dyDescent="0.25">
      <c r="C978" s="15" t="s">
        <v>39</v>
      </c>
      <c r="D978" s="18">
        <v>5</v>
      </c>
      <c r="E978" s="15" t="s">
        <v>40</v>
      </c>
      <c r="F978" s="15">
        <f>IF(OR(F977="",D978=""),"", ROUND(PRODUCT(D978,F977)/100,2))</f>
        <v>5.6</v>
      </c>
      <c r="G978" s="14" t="str">
        <f>IF(D978="", "Nurodykite taikomą PVM dydį", "")</f>
        <v/>
      </c>
    </row>
    <row r="979" spans="1:7" x14ac:dyDescent="0.25">
      <c r="E979" s="15" t="s">
        <v>41</v>
      </c>
      <c r="F979" s="15">
        <f>IF(ISBLANK(F978), "", ROUND(SUM(F977:F978),2))</f>
        <v>117.6</v>
      </c>
    </row>
    <row r="983" spans="1:7" x14ac:dyDescent="0.25">
      <c r="A983" s="13" t="s">
        <v>453</v>
      </c>
      <c r="B983" s="13" t="s">
        <v>454</v>
      </c>
    </row>
    <row r="985" spans="1:7" x14ac:dyDescent="0.25">
      <c r="A985" s="13" t="s">
        <v>26</v>
      </c>
    </row>
    <row r="986" spans="1:7" ht="45" x14ac:dyDescent="0.25">
      <c r="A986" s="23" t="s">
        <v>27</v>
      </c>
      <c r="B986" s="23" t="s">
        <v>28</v>
      </c>
      <c r="C986" s="23" t="s">
        <v>29</v>
      </c>
      <c r="D986" s="23" t="s">
        <v>30</v>
      </c>
      <c r="E986" s="23" t="s">
        <v>31</v>
      </c>
      <c r="F986" s="23" t="s">
        <v>32</v>
      </c>
      <c r="G986" s="23" t="s">
        <v>33</v>
      </c>
    </row>
    <row r="987" spans="1:7" x14ac:dyDescent="0.25">
      <c r="A987" s="15" t="s">
        <v>455</v>
      </c>
      <c r="B987" s="15" t="s">
        <v>456</v>
      </c>
      <c r="C987" s="16"/>
      <c r="D987" s="16"/>
      <c r="E987" s="16"/>
      <c r="F987" s="16"/>
      <c r="G987" s="16"/>
    </row>
    <row r="988" spans="1:7" x14ac:dyDescent="0.25">
      <c r="A988" s="16" t="s">
        <v>457</v>
      </c>
      <c r="B988" s="16" t="s">
        <v>456</v>
      </c>
      <c r="C988" s="16">
        <v>4</v>
      </c>
      <c r="D988" s="16" t="s">
        <v>92</v>
      </c>
      <c r="E988" s="17"/>
      <c r="F988" s="16" t="str">
        <f>IF(ISBLANK(E988),"", PRODUCT(C988,E988))</f>
        <v/>
      </c>
      <c r="G988" s="18"/>
    </row>
    <row r="989" spans="1:7" x14ac:dyDescent="0.25">
      <c r="E989" s="15" t="s">
        <v>38</v>
      </c>
      <c r="F989" s="15" t="str">
        <f>IF(F988="","",ROUND(SUM(F988:F988),2))</f>
        <v/>
      </c>
      <c r="G989" s="14" t="str">
        <f>IF(F988="","Neužpildytos visos objektų kainos","")</f>
        <v>Neužpildytos visos objektų kainos</v>
      </c>
    </row>
    <row r="990" spans="1:7" x14ac:dyDescent="0.25">
      <c r="C990" s="15" t="s">
        <v>39</v>
      </c>
      <c r="D990" s="18"/>
      <c r="E990" s="15" t="s">
        <v>40</v>
      </c>
      <c r="F990" s="15" t="str">
        <f>IF(OR(F989="",D990=""),"", ROUND(PRODUCT(D990,F989)/100,2))</f>
        <v/>
      </c>
      <c r="G990" s="14" t="str">
        <f>IF(D990="", "Nurodykite taikomą PVM dydį", "")</f>
        <v>Nurodykite taikomą PVM dydį</v>
      </c>
    </row>
    <row r="991" spans="1:7" x14ac:dyDescent="0.25">
      <c r="E991" s="15" t="s">
        <v>41</v>
      </c>
      <c r="F991" s="15">
        <f>IF(ISBLANK(F990), "", ROUND(SUM(F989:F990),2))</f>
        <v>0</v>
      </c>
    </row>
    <row r="995" spans="1:7" x14ac:dyDescent="0.25">
      <c r="A995" s="13" t="s">
        <v>458</v>
      </c>
      <c r="B995" s="13" t="s">
        <v>459</v>
      </c>
    </row>
    <row r="997" spans="1:7" x14ac:dyDescent="0.25">
      <c r="A997" s="13" t="s">
        <v>26</v>
      </c>
    </row>
    <row r="998" spans="1:7" ht="45" x14ac:dyDescent="0.25">
      <c r="A998" s="23" t="s">
        <v>27</v>
      </c>
      <c r="B998" s="23" t="s">
        <v>28</v>
      </c>
      <c r="C998" s="23" t="s">
        <v>29</v>
      </c>
      <c r="D998" s="23" t="s">
        <v>30</v>
      </c>
      <c r="E998" s="23" t="s">
        <v>31</v>
      </c>
      <c r="F998" s="23" t="s">
        <v>32</v>
      </c>
      <c r="G998" s="23" t="s">
        <v>33</v>
      </c>
    </row>
    <row r="999" spans="1:7" ht="30" x14ac:dyDescent="0.25">
      <c r="A999" s="15" t="s">
        <v>460</v>
      </c>
      <c r="B999" s="22" t="s">
        <v>461</v>
      </c>
      <c r="C999" s="16"/>
      <c r="D999" s="16"/>
      <c r="E999" s="16"/>
      <c r="F999" s="16"/>
      <c r="G999" s="16"/>
    </row>
    <row r="1000" spans="1:7" ht="30" x14ac:dyDescent="0.25">
      <c r="A1000" s="16" t="s">
        <v>462</v>
      </c>
      <c r="B1000" s="26" t="s">
        <v>461</v>
      </c>
      <c r="C1000" s="16">
        <v>4</v>
      </c>
      <c r="D1000" s="16" t="s">
        <v>92</v>
      </c>
      <c r="E1000" s="17"/>
      <c r="F1000" s="16" t="str">
        <f>IF(ISBLANK(E1000),"", PRODUCT(C1000,E1000))</f>
        <v/>
      </c>
      <c r="G1000" s="18"/>
    </row>
    <row r="1001" spans="1:7" x14ac:dyDescent="0.25">
      <c r="E1001" s="15" t="s">
        <v>38</v>
      </c>
      <c r="F1001" s="15" t="str">
        <f>IF(F1000="","",ROUND(SUM(F1000:F1000),2))</f>
        <v/>
      </c>
      <c r="G1001" s="14" t="str">
        <f>IF(F1000="","Neužpildytos visos objektų kainos","")</f>
        <v>Neužpildytos visos objektų kainos</v>
      </c>
    </row>
    <row r="1002" spans="1:7" x14ac:dyDescent="0.25">
      <c r="C1002" s="15" t="s">
        <v>39</v>
      </c>
      <c r="D1002" s="18"/>
      <c r="E1002" s="15" t="s">
        <v>40</v>
      </c>
      <c r="F1002" s="15" t="str">
        <f>IF(OR(F1001="",D1002=""),"", ROUND(PRODUCT(D1002,F1001)/100,2))</f>
        <v/>
      </c>
      <c r="G1002" s="14" t="str">
        <f>IF(D1002="", "Nurodykite taikomą PVM dydį", "")</f>
        <v>Nurodykite taikomą PVM dydį</v>
      </c>
    </row>
    <row r="1003" spans="1:7" x14ac:dyDescent="0.25">
      <c r="E1003" s="15" t="s">
        <v>41</v>
      </c>
      <c r="F1003" s="15">
        <f>IF(ISBLANK(F1002), "", ROUND(SUM(F1001:F1002),2))</f>
        <v>0</v>
      </c>
    </row>
    <row r="1007" spans="1:7" x14ac:dyDescent="0.25">
      <c r="A1007" s="13" t="s">
        <v>463</v>
      </c>
      <c r="B1007" s="13" t="s">
        <v>464</v>
      </c>
    </row>
    <row r="1009" spans="1:7" x14ac:dyDescent="0.25">
      <c r="A1009" s="13" t="s">
        <v>26</v>
      </c>
    </row>
    <row r="1010" spans="1:7" ht="45" x14ac:dyDescent="0.25">
      <c r="A1010" s="23" t="s">
        <v>27</v>
      </c>
      <c r="B1010" s="23" t="s">
        <v>28</v>
      </c>
      <c r="C1010" s="23" t="s">
        <v>29</v>
      </c>
      <c r="D1010" s="23" t="s">
        <v>30</v>
      </c>
      <c r="E1010" s="23" t="s">
        <v>31</v>
      </c>
      <c r="F1010" s="23" t="s">
        <v>32</v>
      </c>
      <c r="G1010" s="23" t="s">
        <v>33</v>
      </c>
    </row>
    <row r="1011" spans="1:7" x14ac:dyDescent="0.25">
      <c r="A1011" s="15" t="s">
        <v>465</v>
      </c>
      <c r="B1011" s="15" t="s">
        <v>466</v>
      </c>
      <c r="C1011" s="16"/>
      <c r="D1011" s="16"/>
      <c r="E1011" s="16"/>
      <c r="F1011" s="16"/>
      <c r="G1011" s="16"/>
    </row>
    <row r="1012" spans="1:7" x14ac:dyDescent="0.25">
      <c r="A1012" s="16" t="s">
        <v>467</v>
      </c>
      <c r="B1012" s="16" t="s">
        <v>466</v>
      </c>
      <c r="C1012" s="16">
        <v>4</v>
      </c>
      <c r="D1012" s="16" t="s">
        <v>92</v>
      </c>
      <c r="E1012" s="17"/>
      <c r="F1012" s="16" t="str">
        <f>IF(ISBLANK(E1012),"", PRODUCT(C1012,E1012))</f>
        <v/>
      </c>
      <c r="G1012" s="18"/>
    </row>
    <row r="1013" spans="1:7" x14ac:dyDescent="0.25">
      <c r="E1013" s="15" t="s">
        <v>38</v>
      </c>
      <c r="F1013" s="15" t="str">
        <f>IF(F1012="","",ROUND(SUM(F1012:F1012),2))</f>
        <v/>
      </c>
      <c r="G1013" s="14" t="str">
        <f>IF(F1012="","Neužpildytos visos objektų kainos","")</f>
        <v>Neužpildytos visos objektų kainos</v>
      </c>
    </row>
    <row r="1014" spans="1:7" x14ac:dyDescent="0.25">
      <c r="C1014" s="15" t="s">
        <v>39</v>
      </c>
      <c r="D1014" s="18"/>
      <c r="E1014" s="15" t="s">
        <v>40</v>
      </c>
      <c r="F1014" s="15" t="str">
        <f>IF(OR(F1013="",D1014=""),"", ROUND(PRODUCT(D1014,F1013)/100,2))</f>
        <v/>
      </c>
      <c r="G1014" s="14" t="str">
        <f>IF(D1014="", "Nurodykite taikomą PVM dydį", "")</f>
        <v>Nurodykite taikomą PVM dydį</v>
      </c>
    </row>
    <row r="1015" spans="1:7" x14ac:dyDescent="0.25">
      <c r="E1015" s="15" t="s">
        <v>41</v>
      </c>
      <c r="F1015" s="15">
        <f>IF(ISBLANK(F1014), "", ROUND(SUM(F1013:F1014),2))</f>
        <v>0</v>
      </c>
    </row>
    <row r="1019" spans="1:7" x14ac:dyDescent="0.25">
      <c r="A1019" s="13" t="s">
        <v>468</v>
      </c>
      <c r="B1019" s="13" t="s">
        <v>469</v>
      </c>
    </row>
    <row r="1021" spans="1:7" x14ac:dyDescent="0.25">
      <c r="A1021" s="13" t="s">
        <v>26</v>
      </c>
    </row>
    <row r="1022" spans="1:7" ht="45" x14ac:dyDescent="0.25">
      <c r="A1022" s="23" t="s">
        <v>27</v>
      </c>
      <c r="B1022" s="23" t="s">
        <v>28</v>
      </c>
      <c r="C1022" s="23" t="s">
        <v>29</v>
      </c>
      <c r="D1022" s="23" t="s">
        <v>30</v>
      </c>
      <c r="E1022" s="23" t="s">
        <v>31</v>
      </c>
      <c r="F1022" s="23" t="s">
        <v>32</v>
      </c>
      <c r="G1022" s="23" t="s">
        <v>33</v>
      </c>
    </row>
    <row r="1023" spans="1:7" ht="30" x14ac:dyDescent="0.25">
      <c r="A1023" s="15" t="s">
        <v>470</v>
      </c>
      <c r="B1023" s="22" t="s">
        <v>471</v>
      </c>
      <c r="C1023" s="16"/>
      <c r="D1023" s="16"/>
      <c r="E1023" s="16"/>
      <c r="F1023" s="16"/>
      <c r="G1023" s="16"/>
    </row>
    <row r="1024" spans="1:7" ht="30" x14ac:dyDescent="0.25">
      <c r="A1024" s="16" t="s">
        <v>472</v>
      </c>
      <c r="B1024" s="26" t="s">
        <v>471</v>
      </c>
      <c r="C1024" s="16">
        <v>4</v>
      </c>
      <c r="D1024" s="16" t="s">
        <v>92</v>
      </c>
      <c r="E1024" s="17"/>
      <c r="F1024" s="16" t="str">
        <f>IF(ISBLANK(E1024),"", PRODUCT(C1024,E1024))</f>
        <v/>
      </c>
      <c r="G1024" s="18"/>
    </row>
    <row r="1025" spans="1:7" x14ac:dyDescent="0.25">
      <c r="E1025" s="15" t="s">
        <v>38</v>
      </c>
      <c r="F1025" s="15" t="str">
        <f>IF(F1024="","",ROUND(SUM(F1024:F1024),2))</f>
        <v/>
      </c>
      <c r="G1025" s="14" t="str">
        <f>IF(F1024="","Neužpildytos visos objektų kainos","")</f>
        <v>Neužpildytos visos objektų kainos</v>
      </c>
    </row>
    <row r="1026" spans="1:7" x14ac:dyDescent="0.25">
      <c r="C1026" s="15" t="s">
        <v>39</v>
      </c>
      <c r="D1026" s="18"/>
      <c r="E1026" s="15" t="s">
        <v>40</v>
      </c>
      <c r="F1026" s="15" t="str">
        <f>IF(OR(F1025="",D1026=""),"", ROUND(PRODUCT(D1026,F1025)/100,2))</f>
        <v/>
      </c>
      <c r="G1026" s="14" t="str">
        <f>IF(D1026="", "Nurodykite taikomą PVM dydį", "")</f>
        <v>Nurodykite taikomą PVM dydį</v>
      </c>
    </row>
    <row r="1027" spans="1:7" x14ac:dyDescent="0.25">
      <c r="E1027" s="15" t="s">
        <v>41</v>
      </c>
      <c r="F1027" s="15">
        <f>IF(ISBLANK(F1026), "", ROUND(SUM(F1025:F1026),2))</f>
        <v>0</v>
      </c>
    </row>
    <row r="1031" spans="1:7" x14ac:dyDescent="0.25">
      <c r="A1031" s="13" t="s">
        <v>473</v>
      </c>
      <c r="B1031" s="13" t="s">
        <v>474</v>
      </c>
    </row>
    <row r="1033" spans="1:7" x14ac:dyDescent="0.25">
      <c r="A1033" s="13" t="s">
        <v>26</v>
      </c>
    </row>
    <row r="1034" spans="1:7" ht="45" x14ac:dyDescent="0.25">
      <c r="A1034" s="23" t="s">
        <v>27</v>
      </c>
      <c r="B1034" s="23" t="s">
        <v>28</v>
      </c>
      <c r="C1034" s="23" t="s">
        <v>29</v>
      </c>
      <c r="D1034" s="23" t="s">
        <v>30</v>
      </c>
      <c r="E1034" s="23" t="s">
        <v>31</v>
      </c>
      <c r="F1034" s="23" t="s">
        <v>32</v>
      </c>
      <c r="G1034" s="23" t="s">
        <v>33</v>
      </c>
    </row>
    <row r="1035" spans="1:7" x14ac:dyDescent="0.25">
      <c r="A1035" s="15" t="s">
        <v>475</v>
      </c>
      <c r="B1035" s="15" t="s">
        <v>476</v>
      </c>
      <c r="C1035" s="16"/>
      <c r="D1035" s="16"/>
      <c r="E1035" s="16"/>
      <c r="F1035" s="16"/>
      <c r="G1035" s="16"/>
    </row>
    <row r="1036" spans="1:7" x14ac:dyDescent="0.25">
      <c r="A1036" s="16" t="s">
        <v>477</v>
      </c>
      <c r="B1036" s="16" t="s">
        <v>476</v>
      </c>
      <c r="C1036" s="16">
        <v>4</v>
      </c>
      <c r="D1036" s="16" t="s">
        <v>92</v>
      </c>
      <c r="E1036" s="17"/>
      <c r="F1036" s="16" t="str">
        <f>IF(ISBLANK(E1036),"", PRODUCT(C1036,E1036))</f>
        <v/>
      </c>
      <c r="G1036" s="18"/>
    </row>
    <row r="1037" spans="1:7" x14ac:dyDescent="0.25">
      <c r="E1037" s="15" t="s">
        <v>38</v>
      </c>
      <c r="F1037" s="15" t="str">
        <f>IF(F1036="","",ROUND(SUM(F1036:F1036),2))</f>
        <v/>
      </c>
      <c r="G1037" s="14" t="str">
        <f>IF(F1036="","Neužpildytos visos objektų kainos","")</f>
        <v>Neužpildytos visos objektų kainos</v>
      </c>
    </row>
    <row r="1038" spans="1:7" x14ac:dyDescent="0.25">
      <c r="C1038" s="15" t="s">
        <v>39</v>
      </c>
      <c r="D1038" s="18"/>
      <c r="E1038" s="15" t="s">
        <v>40</v>
      </c>
      <c r="F1038" s="15" t="str">
        <f>IF(OR(F1037="",D1038=""),"", ROUND(PRODUCT(D1038,F1037)/100,2))</f>
        <v/>
      </c>
      <c r="G1038" s="14" t="str">
        <f>IF(D1038="", "Nurodykite taikomą PVM dydį", "")</f>
        <v>Nurodykite taikomą PVM dydį</v>
      </c>
    </row>
    <row r="1039" spans="1:7" x14ac:dyDescent="0.25">
      <c r="E1039" s="15" t="s">
        <v>41</v>
      </c>
      <c r="F1039" s="15">
        <f>IF(ISBLANK(F1038), "", ROUND(SUM(F1037:F1038),2))</f>
        <v>0</v>
      </c>
    </row>
    <row r="1043" spans="1:7" x14ac:dyDescent="0.25">
      <c r="A1043" s="13" t="s">
        <v>478</v>
      </c>
      <c r="B1043" s="13" t="s">
        <v>479</v>
      </c>
    </row>
    <row r="1045" spans="1:7" x14ac:dyDescent="0.25">
      <c r="A1045" s="13" t="s">
        <v>26</v>
      </c>
    </row>
    <row r="1046" spans="1:7" ht="45" x14ac:dyDescent="0.25">
      <c r="A1046" s="23" t="s">
        <v>27</v>
      </c>
      <c r="B1046" s="23" t="s">
        <v>28</v>
      </c>
      <c r="C1046" s="23" t="s">
        <v>29</v>
      </c>
      <c r="D1046" s="23" t="s">
        <v>30</v>
      </c>
      <c r="E1046" s="23" t="s">
        <v>31</v>
      </c>
      <c r="F1046" s="23" t="s">
        <v>32</v>
      </c>
      <c r="G1046" s="23" t="s">
        <v>33</v>
      </c>
    </row>
    <row r="1047" spans="1:7" ht="30" x14ac:dyDescent="0.25">
      <c r="A1047" s="15" t="s">
        <v>480</v>
      </c>
      <c r="B1047" s="22" t="s">
        <v>481</v>
      </c>
      <c r="C1047" s="16"/>
      <c r="D1047" s="16"/>
      <c r="E1047" s="16"/>
      <c r="F1047" s="16"/>
      <c r="G1047" s="16"/>
    </row>
    <row r="1048" spans="1:7" ht="30" x14ac:dyDescent="0.25">
      <c r="A1048" s="16" t="s">
        <v>482</v>
      </c>
      <c r="B1048" s="26" t="s">
        <v>481</v>
      </c>
      <c r="C1048" s="16">
        <v>4</v>
      </c>
      <c r="D1048" s="16" t="s">
        <v>92</v>
      </c>
      <c r="E1048" s="17"/>
      <c r="F1048" s="16" t="str">
        <f>IF(ISBLANK(E1048),"", PRODUCT(C1048,E1048))</f>
        <v/>
      </c>
      <c r="G1048" s="18"/>
    </row>
    <row r="1049" spans="1:7" x14ac:dyDescent="0.25">
      <c r="E1049" s="15" t="s">
        <v>38</v>
      </c>
      <c r="F1049" s="15" t="str">
        <f>IF(F1048="","",ROUND(SUM(F1048:F1048),2))</f>
        <v/>
      </c>
      <c r="G1049" s="14" t="str">
        <f>IF(F1048="","Neužpildytos visos objektų kainos","")</f>
        <v>Neužpildytos visos objektų kainos</v>
      </c>
    </row>
    <row r="1050" spans="1:7" x14ac:dyDescent="0.25">
      <c r="C1050" s="15" t="s">
        <v>39</v>
      </c>
      <c r="D1050" s="18"/>
      <c r="E1050" s="15" t="s">
        <v>40</v>
      </c>
      <c r="F1050" s="15" t="str">
        <f>IF(OR(F1049="",D1050=""),"", ROUND(PRODUCT(D1050,F1049)/100,2))</f>
        <v/>
      </c>
      <c r="G1050" s="14" t="str">
        <f>IF(D1050="", "Nurodykite taikomą PVM dydį", "")</f>
        <v>Nurodykite taikomą PVM dydį</v>
      </c>
    </row>
    <row r="1051" spans="1:7" x14ac:dyDescent="0.25">
      <c r="E1051" s="15" t="s">
        <v>41</v>
      </c>
      <c r="F1051" s="15">
        <f>IF(ISBLANK(F1050), "", ROUND(SUM(F1049:F1050),2))</f>
        <v>0</v>
      </c>
    </row>
    <row r="1055" spans="1:7" x14ac:dyDescent="0.25">
      <c r="A1055" s="13" t="s">
        <v>483</v>
      </c>
      <c r="B1055" s="13" t="s">
        <v>484</v>
      </c>
    </row>
    <row r="1057" spans="1:7" x14ac:dyDescent="0.25">
      <c r="A1057" s="13" t="s">
        <v>26</v>
      </c>
    </row>
    <row r="1058" spans="1:7" ht="45" x14ac:dyDescent="0.25">
      <c r="A1058" s="23" t="s">
        <v>27</v>
      </c>
      <c r="B1058" s="23" t="s">
        <v>28</v>
      </c>
      <c r="C1058" s="23" t="s">
        <v>29</v>
      </c>
      <c r="D1058" s="23" t="s">
        <v>30</v>
      </c>
      <c r="E1058" s="23" t="s">
        <v>31</v>
      </c>
      <c r="F1058" s="23" t="s">
        <v>32</v>
      </c>
      <c r="G1058" s="23" t="s">
        <v>33</v>
      </c>
    </row>
    <row r="1059" spans="1:7" x14ac:dyDescent="0.25">
      <c r="A1059" s="15" t="s">
        <v>485</v>
      </c>
      <c r="B1059" s="15" t="s">
        <v>486</v>
      </c>
      <c r="C1059" s="16"/>
      <c r="D1059" s="16"/>
      <c r="E1059" s="16"/>
      <c r="F1059" s="16"/>
      <c r="G1059" s="16"/>
    </row>
    <row r="1060" spans="1:7" ht="30" x14ac:dyDescent="0.25">
      <c r="A1060" s="16" t="s">
        <v>487</v>
      </c>
      <c r="B1060" s="16" t="s">
        <v>486</v>
      </c>
      <c r="C1060" s="16">
        <v>4</v>
      </c>
      <c r="D1060" s="16" t="s">
        <v>92</v>
      </c>
      <c r="E1060" s="17">
        <v>28</v>
      </c>
      <c r="F1060" s="16">
        <f>IF(ISBLANK(E1060),"", PRODUCT(C1060,E1060))</f>
        <v>112</v>
      </c>
      <c r="G1060" s="33" t="s">
        <v>545</v>
      </c>
    </row>
    <row r="1061" spans="1:7" x14ac:dyDescent="0.25">
      <c r="E1061" s="15" t="s">
        <v>38</v>
      </c>
      <c r="F1061" s="15">
        <f>IF(F1060="","",ROUND(SUM(F1060:F1060),2))</f>
        <v>112</v>
      </c>
      <c r="G1061" s="14" t="str">
        <f>IF(F1060="","Neužpildytos visos objektų kainos","")</f>
        <v/>
      </c>
    </row>
    <row r="1062" spans="1:7" x14ac:dyDescent="0.25">
      <c r="C1062" s="15" t="s">
        <v>39</v>
      </c>
      <c r="D1062" s="18">
        <v>5</v>
      </c>
      <c r="E1062" s="15" t="s">
        <v>40</v>
      </c>
      <c r="F1062" s="15">
        <f>IF(OR(F1061="",D1062=""),"", ROUND(PRODUCT(D1062,F1061)/100,2))</f>
        <v>5.6</v>
      </c>
      <c r="G1062" s="14" t="str">
        <f>IF(D1062="", "Nurodykite taikomą PVM dydį", "")</f>
        <v/>
      </c>
    </row>
    <row r="1063" spans="1:7" x14ac:dyDescent="0.25">
      <c r="E1063" s="15" t="s">
        <v>41</v>
      </c>
      <c r="F1063" s="15">
        <f>IF(ISBLANK(F1062), "", ROUND(SUM(F1061:F1062),2))</f>
        <v>117.6</v>
      </c>
    </row>
    <row r="1067" spans="1:7" x14ac:dyDescent="0.25">
      <c r="A1067" s="13" t="s">
        <v>488</v>
      </c>
      <c r="B1067" s="13" t="s">
        <v>489</v>
      </c>
    </row>
    <row r="1069" spans="1:7" x14ac:dyDescent="0.25">
      <c r="A1069" s="13" t="s">
        <v>26</v>
      </c>
    </row>
    <row r="1070" spans="1:7" ht="45" x14ac:dyDescent="0.25">
      <c r="A1070" s="23" t="s">
        <v>27</v>
      </c>
      <c r="B1070" s="23" t="s">
        <v>28</v>
      </c>
      <c r="C1070" s="23" t="s">
        <v>29</v>
      </c>
      <c r="D1070" s="23" t="s">
        <v>30</v>
      </c>
      <c r="E1070" s="23" t="s">
        <v>31</v>
      </c>
      <c r="F1070" s="23" t="s">
        <v>32</v>
      </c>
      <c r="G1070" s="23" t="s">
        <v>33</v>
      </c>
    </row>
    <row r="1071" spans="1:7" x14ac:dyDescent="0.25">
      <c r="A1071" s="15" t="s">
        <v>490</v>
      </c>
      <c r="B1071" s="15" t="s">
        <v>491</v>
      </c>
      <c r="C1071" s="16"/>
      <c r="D1071" s="16"/>
      <c r="E1071" s="16"/>
      <c r="F1071" s="16"/>
      <c r="G1071" s="16"/>
    </row>
    <row r="1072" spans="1:7" x14ac:dyDescent="0.25">
      <c r="A1072" s="16" t="s">
        <v>492</v>
      </c>
      <c r="B1072" s="16" t="s">
        <v>493</v>
      </c>
      <c r="C1072" s="16">
        <v>40</v>
      </c>
      <c r="D1072" s="16" t="s">
        <v>92</v>
      </c>
      <c r="E1072" s="17"/>
      <c r="F1072" s="16" t="str">
        <f>IF(ISBLANK(E1072),"", PRODUCT(C1072,E1072))</f>
        <v/>
      </c>
      <c r="G1072" s="18"/>
    </row>
    <row r="1073" spans="3:7" x14ac:dyDescent="0.25">
      <c r="E1073" s="15" t="s">
        <v>38</v>
      </c>
      <c r="F1073" s="15" t="str">
        <f>IF(F1072="","",ROUND(SUM(F1072:F1072),2))</f>
        <v/>
      </c>
      <c r="G1073" s="14" t="str">
        <f>IF(F1072="","Neužpildytos visos objektų kainos","")</f>
        <v>Neužpildytos visos objektų kainos</v>
      </c>
    </row>
    <row r="1074" spans="3:7" x14ac:dyDescent="0.25">
      <c r="C1074" s="15" t="s">
        <v>39</v>
      </c>
      <c r="D1074" s="18"/>
      <c r="E1074" s="15" t="s">
        <v>40</v>
      </c>
      <c r="F1074" s="15" t="str">
        <f>IF(OR(F1073="",D1074=""),"", ROUND(PRODUCT(D1074,F1073)/100,2))</f>
        <v/>
      </c>
      <c r="G1074" s="14" t="str">
        <f>IF(D1074="", "Nurodykite taikomą PVM dydį", "")</f>
        <v>Nurodykite taikomą PVM dydį</v>
      </c>
    </row>
    <row r="1075" spans="3:7" x14ac:dyDescent="0.25">
      <c r="E1075" s="15" t="s">
        <v>41</v>
      </c>
      <c r="F1075" s="15">
        <f>IF(ISBLANK(F1074), "", ROUND(SUM(F1073:F1074),2))</f>
        <v>0</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0"/>
  <sheetViews>
    <sheetView topLeftCell="A21" workbookViewId="0">
      <selection activeCell="G37" sqref="G3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0" t="s">
        <v>494</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7" t="s">
        <v>495</v>
      </c>
      <c r="B5" s="60"/>
      <c r="C5" s="68" t="s">
        <v>496</v>
      </c>
      <c r="D5" s="59"/>
      <c r="E5" s="60"/>
      <c r="F5" s="68" t="s">
        <v>497</v>
      </c>
      <c r="G5" s="59"/>
      <c r="H5" s="60"/>
      <c r="I5" s="68" t="s">
        <v>498</v>
      </c>
      <c r="J5" s="60"/>
      <c r="K5" s="9" t="s">
        <v>499</v>
      </c>
    </row>
    <row r="6" spans="1:11" ht="48.95" customHeight="1" x14ac:dyDescent="0.25">
      <c r="A6" s="63"/>
      <c r="B6" s="42"/>
      <c r="C6" s="64"/>
      <c r="D6" s="53"/>
      <c r="E6" s="42"/>
      <c r="F6" s="64"/>
      <c r="G6" s="53"/>
      <c r="H6" s="42"/>
      <c r="I6" s="64"/>
      <c r="J6" s="42"/>
      <c r="K6" s="19"/>
    </row>
    <row r="7" spans="1:11" ht="48.95" customHeight="1" x14ac:dyDescent="0.25">
      <c r="A7" s="63"/>
      <c r="B7" s="42"/>
      <c r="C7" s="64"/>
      <c r="D7" s="53"/>
      <c r="E7" s="42"/>
      <c r="F7" s="64"/>
      <c r="G7" s="53"/>
      <c r="H7" s="42"/>
      <c r="I7" s="64"/>
      <c r="J7" s="42"/>
      <c r="K7" s="19"/>
    </row>
    <row r="8" spans="1:11" ht="18.95" customHeight="1" x14ac:dyDescent="0.25">
      <c r="A8" s="10"/>
      <c r="B8" s="10"/>
      <c r="C8" s="10"/>
      <c r="D8" s="10"/>
      <c r="E8" s="10"/>
      <c r="F8" s="10"/>
      <c r="G8" s="10"/>
      <c r="H8" s="10"/>
      <c r="I8" s="10"/>
      <c r="J8" s="10"/>
      <c r="K8" s="11"/>
    </row>
    <row r="9" spans="1:11" ht="48.95" customHeight="1" x14ac:dyDescent="0.25">
      <c r="A9" s="66" t="s">
        <v>500</v>
      </c>
      <c r="B9" s="34"/>
      <c r="C9" s="34"/>
      <c r="D9" s="34"/>
      <c r="E9" s="34"/>
      <c r="F9" s="34"/>
      <c r="G9" s="34"/>
      <c r="H9" s="34"/>
      <c r="I9" s="34"/>
      <c r="J9" s="34"/>
      <c r="K9" s="34"/>
    </row>
    <row r="10" spans="1:11" ht="15.95" customHeight="1" thickBot="1" x14ac:dyDescent="0.3">
      <c r="A10" s="10"/>
      <c r="B10" s="10"/>
      <c r="C10" s="10"/>
      <c r="D10" s="10"/>
      <c r="E10" s="10"/>
      <c r="F10" s="10"/>
      <c r="G10" s="10"/>
      <c r="H10" s="10"/>
      <c r="I10" s="10"/>
      <c r="J10" s="10"/>
      <c r="K10" s="11"/>
    </row>
    <row r="11" spans="1:11" ht="48.95" customHeight="1" x14ac:dyDescent="0.25">
      <c r="A11" s="67" t="s">
        <v>28</v>
      </c>
      <c r="B11" s="60"/>
      <c r="C11" s="68" t="s">
        <v>496</v>
      </c>
      <c r="D11" s="59"/>
      <c r="E11" s="60"/>
      <c r="F11" s="68" t="s">
        <v>501</v>
      </c>
      <c r="G11" s="59"/>
      <c r="H11" s="60"/>
      <c r="I11" s="69" t="s">
        <v>498</v>
      </c>
      <c r="J11" s="62"/>
      <c r="K11" s="11"/>
    </row>
    <row r="12" spans="1:11" ht="48.95" customHeight="1" x14ac:dyDescent="0.25">
      <c r="A12" s="63"/>
      <c r="B12" s="42"/>
      <c r="C12" s="64"/>
      <c r="D12" s="53"/>
      <c r="E12" s="42"/>
      <c r="F12" s="64"/>
      <c r="G12" s="53"/>
      <c r="H12" s="42"/>
      <c r="I12" s="65"/>
      <c r="J12" s="55"/>
      <c r="K12" s="11"/>
    </row>
    <row r="13" spans="1:11" ht="48.95" customHeight="1" x14ac:dyDescent="0.25">
      <c r="A13" s="63"/>
      <c r="B13" s="42"/>
      <c r="C13" s="64"/>
      <c r="D13" s="53"/>
      <c r="E13" s="42"/>
      <c r="F13" s="64"/>
      <c r="G13" s="53"/>
      <c r="H13" s="42"/>
      <c r="I13" s="65"/>
      <c r="J13" s="55"/>
      <c r="K13" s="11"/>
    </row>
    <row r="15" spans="1:11" ht="33" customHeight="1" x14ac:dyDescent="0.25">
      <c r="A15" s="49"/>
      <c r="B15" s="34"/>
      <c r="C15" s="34"/>
      <c r="D15" s="34"/>
      <c r="E15" s="34"/>
      <c r="F15" s="34"/>
      <c r="G15" s="34"/>
      <c r="H15" s="34"/>
      <c r="I15" s="34"/>
      <c r="J15" s="34"/>
    </row>
    <row r="17" spans="1:10" ht="15.95" customHeight="1" x14ac:dyDescent="0.25">
      <c r="A17" s="57" t="s">
        <v>502</v>
      </c>
      <c r="B17" s="34"/>
      <c r="C17" s="34"/>
      <c r="D17" s="34"/>
      <c r="E17" s="34"/>
      <c r="F17" s="34"/>
      <c r="G17" s="34"/>
      <c r="H17" s="34"/>
      <c r="I17" s="34"/>
      <c r="J17" s="34"/>
    </row>
    <row r="18" spans="1:10" ht="15.95" customHeight="1" thickBot="1" x14ac:dyDescent="0.3"/>
    <row r="19" spans="1:10" ht="15.95" customHeight="1" x14ac:dyDescent="0.25">
      <c r="A19" s="8" t="s">
        <v>27</v>
      </c>
      <c r="B19" s="58" t="s">
        <v>503</v>
      </c>
      <c r="C19" s="59"/>
      <c r="D19" s="59"/>
      <c r="E19" s="59"/>
      <c r="F19" s="59"/>
      <c r="G19" s="60"/>
      <c r="H19" s="61" t="s">
        <v>504</v>
      </c>
      <c r="I19" s="59"/>
      <c r="J19" s="62"/>
    </row>
    <row r="20" spans="1:10" ht="48" customHeight="1" x14ac:dyDescent="0.25">
      <c r="A20" s="20" t="s">
        <v>505</v>
      </c>
      <c r="B20" s="52" t="s">
        <v>506</v>
      </c>
      <c r="C20" s="53"/>
      <c r="D20" s="53"/>
      <c r="E20" s="53"/>
      <c r="F20" s="53"/>
      <c r="G20" s="42"/>
      <c r="H20" s="54"/>
      <c r="I20" s="53"/>
      <c r="J20" s="55"/>
    </row>
    <row r="21" spans="1:10" ht="48" customHeight="1" x14ac:dyDescent="0.25">
      <c r="A21" s="20" t="s">
        <v>507</v>
      </c>
      <c r="B21" s="52" t="s">
        <v>508</v>
      </c>
      <c r="C21" s="53"/>
      <c r="D21" s="53"/>
      <c r="E21" s="53"/>
      <c r="F21" s="53"/>
      <c r="G21" s="42"/>
      <c r="H21" s="54" t="s">
        <v>569</v>
      </c>
      <c r="I21" s="53"/>
      <c r="J21" s="55"/>
    </row>
    <row r="22" spans="1:10" ht="48" customHeight="1" x14ac:dyDescent="0.25">
      <c r="A22" s="20" t="s">
        <v>509</v>
      </c>
      <c r="B22" s="52" t="s">
        <v>510</v>
      </c>
      <c r="C22" s="53"/>
      <c r="D22" s="53"/>
      <c r="E22" s="53"/>
      <c r="F22" s="53"/>
      <c r="G22" s="42"/>
      <c r="H22" s="54"/>
      <c r="I22" s="53"/>
      <c r="J22" s="55"/>
    </row>
    <row r="23" spans="1:10" ht="48" customHeight="1" x14ac:dyDescent="0.25">
      <c r="A23" s="21"/>
      <c r="B23" s="56"/>
      <c r="C23" s="53"/>
      <c r="D23" s="53"/>
      <c r="E23" s="53"/>
      <c r="F23" s="53"/>
      <c r="G23" s="42"/>
      <c r="H23" s="54"/>
      <c r="I23" s="53"/>
      <c r="J23" s="55"/>
    </row>
    <row r="24" spans="1:10" ht="48" customHeight="1" x14ac:dyDescent="0.25">
      <c r="A24" s="21"/>
      <c r="B24" s="56"/>
      <c r="C24" s="53"/>
      <c r="D24" s="53"/>
      <c r="E24" s="53"/>
      <c r="F24" s="53"/>
      <c r="G24" s="42"/>
      <c r="H24" s="54"/>
      <c r="I24" s="53"/>
      <c r="J24" s="55"/>
    </row>
    <row r="25" spans="1:10" ht="48" customHeight="1" x14ac:dyDescent="0.25">
      <c r="A25" s="21"/>
      <c r="B25" s="56"/>
      <c r="C25" s="53"/>
      <c r="D25" s="53"/>
      <c r="E25" s="53"/>
      <c r="F25" s="53"/>
      <c r="G25" s="42"/>
      <c r="H25" s="54"/>
      <c r="I25" s="53"/>
      <c r="J25" s="55"/>
    </row>
    <row r="26" spans="1:10" ht="48" customHeight="1" x14ac:dyDescent="0.25">
      <c r="A26" s="21"/>
      <c r="B26" s="56"/>
      <c r="C26" s="53"/>
      <c r="D26" s="53"/>
      <c r="E26" s="53"/>
      <c r="F26" s="53"/>
      <c r="G26" s="42"/>
      <c r="H26" s="54"/>
      <c r="I26" s="53"/>
      <c r="J26" s="55"/>
    </row>
    <row r="28" spans="1:10" ht="102" customHeight="1" x14ac:dyDescent="0.25">
      <c r="A28" s="49" t="s">
        <v>511</v>
      </c>
      <c r="B28" s="34"/>
      <c r="C28" s="34"/>
      <c r="D28" s="34"/>
      <c r="E28" s="34"/>
      <c r="F28" s="34"/>
      <c r="G28" s="34"/>
      <c r="H28" s="34"/>
      <c r="I28" s="34"/>
      <c r="J28" s="34"/>
    </row>
    <row r="31" spans="1:10" x14ac:dyDescent="0.25">
      <c r="A31" s="50" t="s">
        <v>512</v>
      </c>
      <c r="B31" s="34"/>
      <c r="C31" s="34"/>
      <c r="D31" s="34"/>
      <c r="E31" s="51" t="s">
        <v>570</v>
      </c>
      <c r="F31" s="34"/>
      <c r="G31" s="34"/>
      <c r="H31" s="34"/>
      <c r="I31" s="34"/>
      <c r="J31" s="34"/>
    </row>
    <row r="33" spans="1:10" x14ac:dyDescent="0.25">
      <c r="A33" s="50" t="s">
        <v>513</v>
      </c>
      <c r="B33" s="34"/>
      <c r="C33" s="34"/>
      <c r="D33" s="34"/>
      <c r="E33" s="51" t="s">
        <v>526</v>
      </c>
      <c r="F33" s="34"/>
      <c r="G33" s="34"/>
      <c r="H33" s="34"/>
      <c r="I33" s="34"/>
      <c r="J33" s="34"/>
    </row>
    <row r="80" spans="1:1" ht="15.75" x14ac:dyDescent="0.25">
      <c r="A80" t="s">
        <v>514</v>
      </c>
    </row>
  </sheetData>
  <sheetProtection algorithmName="SHA-512" hashValue="JxOthejZ0BWRToQM6Gqr+zleSLTryHKmYuu5sQs8J/3dWaX7D/uQkDRc5Mes9IvIu21tIhD1HH0SSm6hPk366Q==" saltValue="5qoPQ35I58H1dX5PC85DAQ==" spinCount="100000" sheet="1"/>
  <mergeCells count="49">
    <mergeCell ref="A2:K3"/>
    <mergeCell ref="A5:B5"/>
    <mergeCell ref="C5:E5"/>
    <mergeCell ref="F5:H5"/>
    <mergeCell ref="I5:J5"/>
    <mergeCell ref="A6:B6"/>
    <mergeCell ref="C6:E6"/>
    <mergeCell ref="F6:H6"/>
    <mergeCell ref="I6:J6"/>
    <mergeCell ref="A7:B7"/>
    <mergeCell ref="C7:E7"/>
    <mergeCell ref="F7:H7"/>
    <mergeCell ref="I7:J7"/>
    <mergeCell ref="A9:K9"/>
    <mergeCell ref="A11:B11"/>
    <mergeCell ref="C11:E11"/>
    <mergeCell ref="F11:H11"/>
    <mergeCell ref="I11:J11"/>
    <mergeCell ref="A12:B12"/>
    <mergeCell ref="C12:E12"/>
    <mergeCell ref="F12:H12"/>
    <mergeCell ref="I12:J12"/>
    <mergeCell ref="A13:B13"/>
    <mergeCell ref="C13:E13"/>
    <mergeCell ref="F13:H13"/>
    <mergeCell ref="I13:J13"/>
    <mergeCell ref="A15:J15"/>
    <mergeCell ref="A17:J17"/>
    <mergeCell ref="B19:G19"/>
    <mergeCell ref="H19:J19"/>
    <mergeCell ref="B20:G20"/>
    <mergeCell ref="H20:J20"/>
    <mergeCell ref="B24:G24"/>
    <mergeCell ref="H24:J24"/>
    <mergeCell ref="B25:G25"/>
    <mergeCell ref="H25:J25"/>
    <mergeCell ref="B26:G26"/>
    <mergeCell ref="H26:J26"/>
    <mergeCell ref="B21:G21"/>
    <mergeCell ref="H21:J21"/>
    <mergeCell ref="B22:G22"/>
    <mergeCell ref="H22:J22"/>
    <mergeCell ref="B23:G23"/>
    <mergeCell ref="H23:J23"/>
    <mergeCell ref="A28:J28"/>
    <mergeCell ref="A31:D31"/>
    <mergeCell ref="E31:J31"/>
    <mergeCell ref="A33:D33"/>
    <mergeCell ref="E33:J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2024-01-15T06:54:40Z</dcterms:modified>
</cp:coreProperties>
</file>