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D:\Neperšlampama potalyne 2023m\"/>
    </mc:Choice>
  </mc:AlternateContent>
  <xr:revisionPtr revIDLastSave="0" documentId="13_ncr:1_{96DF7B31-390C-48BF-B21B-7F6BBEE56522}" xr6:coauthVersionLast="47" xr6:coauthVersionMax="47" xr10:uidLastSave="{00000000-0000-0000-0000-000000000000}"/>
  <bookViews>
    <workbookView xWindow="-108" yWindow="-108" windowWidth="23256" windowHeight="12456"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0" i="1" l="1"/>
  <c r="F152" i="1"/>
  <c r="F144" i="1"/>
  <c r="G134" i="1"/>
  <c r="F124" i="1"/>
  <c r="F115" i="1"/>
  <c r="F106" i="1"/>
  <c r="G96" i="1"/>
  <c r="F86" i="1"/>
  <c r="F77" i="1"/>
  <c r="G67" i="1"/>
  <c r="F57" i="1"/>
  <c r="F66" i="1" s="1"/>
  <c r="F67" i="1" s="1"/>
  <c r="F68" i="1" s="1"/>
  <c r="G47" i="1"/>
  <c r="F37" i="1"/>
  <c r="G46" i="1" s="1"/>
  <c r="G21" i="1"/>
  <c r="F159" i="1" l="1"/>
  <c r="F160" i="1" s="1"/>
  <c r="F161" i="1" s="1"/>
  <c r="G133" i="1"/>
  <c r="G95" i="1"/>
  <c r="G66" i="1"/>
  <c r="F46" i="1"/>
  <c r="F47" i="1" s="1"/>
  <c r="F48" i="1" s="1"/>
  <c r="F95" i="1"/>
  <c r="F96" i="1" s="1"/>
  <c r="F97" i="1" s="1"/>
  <c r="F133" i="1"/>
  <c r="F134" i="1" s="1"/>
  <c r="F135" i="1" s="1"/>
  <c r="G159" i="1"/>
</calcChain>
</file>

<file path=xl/sharedStrings.xml><?xml version="1.0" encoding="utf-8"?>
<sst xmlns="http://schemas.openxmlformats.org/spreadsheetml/2006/main" count="346" uniqueCount="231">
  <si>
    <t>PIRKIMO SĄLYGŲ PRIEDAS "PASIŪLYMO FORMA"</t>
  </si>
  <si>
    <t>NEPERŠLAMPAMOS APSAUGINĖS PATALYNĖS PIRKIMAS</t>
  </si>
  <si>
    <t>Kam:</t>
  </si>
  <si>
    <t>VšĮ LSMU Kauno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</si>
  <si>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</si>
  <si>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</si>
  <si>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</si>
  <si>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</si>
  <si>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</si>
  <si>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</si>
  <si>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</si>
  <si>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</si>
  <si>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</si>
  <si>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</si>
  <si>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</si>
  <si>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</si>
  <si>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</si>
  <si>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</si>
  <si>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</si>
  <si>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</si>
  <si>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</si>
  <si>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</si>
  <si>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</si>
  <si>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</si>
  <si>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</si>
  <si>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</si>
  <si>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</si>
  <si>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APSAUGINIS UŽVALKALAS PAGALVĖMS</t>
  </si>
  <si>
    <t>Tiekėjo pasiūlymas:</t>
  </si>
  <si>
    <t>Nr.</t>
  </si>
  <si>
    <t>Pavadinimas</t>
  </si>
  <si>
    <t>Mato vienetas</t>
  </si>
  <si>
    <t>Suma be PVM, Eur</t>
  </si>
  <si>
    <t>Tiekėjo siūlomi parametrai</t>
  </si>
  <si>
    <t>1.</t>
  </si>
  <si>
    <t>Apsauginis užvalkalas pagalvėms</t>
  </si>
  <si>
    <t>1.1.</t>
  </si>
  <si>
    <t>vnt.</t>
  </si>
  <si>
    <t>1.1.1.</t>
  </si>
  <si>
    <t>Išmatavimai 70X70 cm (+/- 2 cm )</t>
  </si>
  <si>
    <t>1.1.2.</t>
  </si>
  <si>
    <t>Su užtrauktuku</t>
  </si>
  <si>
    <t>1.1.3.</t>
  </si>
  <si>
    <t xml:space="preserve">Pasiūtas iš frotinio audinio (80 %medvilnė, 20 %poliesteris), padengto poliuretano plėvele. </t>
  </si>
  <si>
    <t>1.1.4.</t>
  </si>
  <si>
    <t>Audinio svoris 190g/m2 +-10 g/m2</t>
  </si>
  <si>
    <t>1.1.5.</t>
  </si>
  <si>
    <t>Audinys nepralaidus skysčiams,tačiau kvėpuojantis, antibakterinis.</t>
  </si>
  <si>
    <t>1.1.6.</t>
  </si>
  <si>
    <t>Valomas nenaudojant tirpiklių nebalinamas ir nelyginamas, siuvamas plėvele į viršų.</t>
  </si>
  <si>
    <t>1.1.7.</t>
  </si>
  <si>
    <t>Galima skalbti ne žemesnėje kaip 90 laipsnių temperatūroje</t>
  </si>
  <si>
    <t>1.1.8.</t>
  </si>
  <si>
    <t>Džiovinimas ne žemesnėje 70 laipsnių temperatūroje</t>
  </si>
  <si>
    <t>Suma be PVM</t>
  </si>
  <si>
    <t>Taikomas PVM dydis (%)</t>
  </si>
  <si>
    <t>PVM suma</t>
  </si>
  <si>
    <t>Suma su PVM</t>
  </si>
  <si>
    <t>2. DALIS</t>
  </si>
  <si>
    <t xml:space="preserve">APSAUGINIS ANTKLODŽIŲ UŽVALKALAS SU UŽTRAUKTUKU </t>
  </si>
  <si>
    <t>2.</t>
  </si>
  <si>
    <t xml:space="preserve">Apsauginis antklodžių užvalkalas su užtrauktuku </t>
  </si>
  <si>
    <t>2.1.</t>
  </si>
  <si>
    <t>2.1.1.</t>
  </si>
  <si>
    <t>Išmatavimai 140x200 cm (+/- 2 cm )</t>
  </si>
  <si>
    <t>2.1.2.</t>
  </si>
  <si>
    <t>2.1.3.</t>
  </si>
  <si>
    <t>Pasiūtas iš frotinio audinio (80 %medvilnė, 20 %poliesteris), padengto poliuretano plėvele.</t>
  </si>
  <si>
    <t>2.1.4.</t>
  </si>
  <si>
    <t>2.1.5.</t>
  </si>
  <si>
    <t>2.1.6.</t>
  </si>
  <si>
    <t>2.1.7.</t>
  </si>
  <si>
    <t>2.1.8.</t>
  </si>
  <si>
    <t>3. DALIS</t>
  </si>
  <si>
    <t>APSAUGINIAI  UŽVALKALAI  ČIUŽINIAMS SU UŽTRAUKTUKU</t>
  </si>
  <si>
    <t>3.</t>
  </si>
  <si>
    <t>Apsauginiai  užvalkalai  čiužiniams su užtrauktuku</t>
  </si>
  <si>
    <t>3.1.</t>
  </si>
  <si>
    <t>Apsauginis užvalkalas čiužiniams su užtrauktuku 90x200x20 cm  (+/- 2 cm)</t>
  </si>
  <si>
    <t>3.1.1.</t>
  </si>
  <si>
    <t>Išmatavimai  90x200x20 (+/- 2 cm dydžio)</t>
  </si>
  <si>
    <t>3.1.2.</t>
  </si>
  <si>
    <t>Su L  formos užtrauktuku </t>
  </si>
  <si>
    <t>3.1.3.</t>
  </si>
  <si>
    <t>Pagamintas iš audinio, kuris nepraleidžia skysčių, pralaidus orui</t>
  </si>
  <si>
    <t>3.1.4.</t>
  </si>
  <si>
    <t>Užvalkalas pasiūtas iš sintetinio audinio (100 % poliesteris),kurio tankis ne mažiau nei 170g/m2;</t>
  </si>
  <si>
    <t>3.1.5.</t>
  </si>
  <si>
    <t xml:space="preserve">Audinys 2 sluoksnių – poliesteris laminuotas poliuretanu. </t>
  </si>
  <si>
    <t>3.1.6.</t>
  </si>
  <si>
    <t>3.1.7.</t>
  </si>
  <si>
    <t>Audinys nepralaidus skysčiams,tačiau kvėpuojantis,antibakterinis.</t>
  </si>
  <si>
    <t>3.1.8.</t>
  </si>
  <si>
    <t>Valomas nenaudojant tirpiklių nebalinamas ir nelyginamas</t>
  </si>
  <si>
    <t>3.2.</t>
  </si>
  <si>
    <t>Apsauginis užvalkalas čiužiniams su užtrauktuku  140x200x16(+/- 2 cm )</t>
  </si>
  <si>
    <t>3.2.1.</t>
  </si>
  <si>
    <t>Išmatavimai  140x200x16(+/- 2 cm dydžio)</t>
  </si>
  <si>
    <t>3.2.2.</t>
  </si>
  <si>
    <t>Su L formos užtrauktuku </t>
  </si>
  <si>
    <t>3.2.3.</t>
  </si>
  <si>
    <t>3.2.4.</t>
  </si>
  <si>
    <t>Užvalkals pasiūtas iš sintetinio audinio (100 % poliesteris),kurio tankis ne mažiau nei 170g/m2 tankio,</t>
  </si>
  <si>
    <t>3.2.5.</t>
  </si>
  <si>
    <t>3.2.6.</t>
  </si>
  <si>
    <t>3.2.7.</t>
  </si>
  <si>
    <t>Audinys,nepralaidus skysčiams,tačiau kvėpuojantis,antibakterinis.</t>
  </si>
  <si>
    <t>3.2.8.</t>
  </si>
  <si>
    <t>4. DALIS</t>
  </si>
  <si>
    <t>SKYSČIAMS NEPRALAIDŽIOS PAKLODĖS</t>
  </si>
  <si>
    <t>4.</t>
  </si>
  <si>
    <t>Skysčiams nepralaidžios paklodės</t>
  </si>
  <si>
    <t>4.1.</t>
  </si>
  <si>
    <t xml:space="preserve">Skysčiams nepralaidžios paklodės su guma </t>
  </si>
  <si>
    <t>4.1.1.</t>
  </si>
  <si>
    <t>Išmatavimai 200x90x16 (+/- 2 cm dydžio)</t>
  </si>
  <si>
    <t>4.1.2.</t>
  </si>
  <si>
    <t>4.1.3.</t>
  </si>
  <si>
    <t>4.1.4.</t>
  </si>
  <si>
    <t>Audinys nesukelia alergijos ir tinka astma sergantiems žmonėms,nepralaidus skysčiams,tačiau kvėpuojantis,antibakterinis.</t>
  </si>
  <si>
    <t>4.1.5.</t>
  </si>
  <si>
    <t>Valomas nenaudojant tirpiklių nebalinamas ir nelyginamas.</t>
  </si>
  <si>
    <t>4.1.6.</t>
  </si>
  <si>
    <t>4.1.7.</t>
  </si>
  <si>
    <t>4.1.8.</t>
  </si>
  <si>
    <t>4.2.</t>
  </si>
  <si>
    <t xml:space="preserve">Skysčiams nepralaidžios paklodės su 4 gumomis </t>
  </si>
  <si>
    <t>4.2.1.</t>
  </si>
  <si>
    <t>Išmatavimai 180x200 (+/- 2 cm dydžio)</t>
  </si>
  <si>
    <t>4.2.2.</t>
  </si>
  <si>
    <t>4.2.3.</t>
  </si>
  <si>
    <t>4.2.4.</t>
  </si>
  <si>
    <t>4.2.5.</t>
  </si>
  <si>
    <t>4.2.6.</t>
  </si>
  <si>
    <t>4.2.7.</t>
  </si>
  <si>
    <t>4.2.8.</t>
  </si>
  <si>
    <t>Tvirtinama gumomis čiužinio kampuose</t>
  </si>
  <si>
    <t>4.3.</t>
  </si>
  <si>
    <t>4.3.1.</t>
  </si>
  <si>
    <t>Išmatavimai 90x200 (+/- 2 cm dydžio)</t>
  </si>
  <si>
    <t>4.3.2.</t>
  </si>
  <si>
    <t>Pasiūtas iš frotinio audinio (80 %medvilnė, 20 %poliesteris), padengto poliuretano plėvele. Audinio  svoris 190g/m2 +-5%.</t>
  </si>
  <si>
    <t>4.3.3.</t>
  </si>
  <si>
    <t>4.3.4.</t>
  </si>
  <si>
    <t>4.3.5.</t>
  </si>
  <si>
    <t>4.3.6.</t>
  </si>
  <si>
    <t>4.3.7.</t>
  </si>
  <si>
    <t>4.3.8.</t>
  </si>
  <si>
    <t>5. DALIS</t>
  </si>
  <si>
    <t xml:space="preserve">ABSORBUOJANTYS DAUGKARTINIAI PAKLOTAI </t>
  </si>
  <si>
    <t>5.</t>
  </si>
  <si>
    <t xml:space="preserve">Absorbuojantys daugkartiniai paklotai </t>
  </si>
  <si>
    <t>5.1.</t>
  </si>
  <si>
    <t>5.1.1.</t>
  </si>
  <si>
    <t>išmatavimai 85x90 (+/-5) cm</t>
  </si>
  <si>
    <t>5.1.2.</t>
  </si>
  <si>
    <t>Skirti čiužinio apsaugai vidutinio ir sunkaus šlapimo nelaikymo atvejams</t>
  </si>
  <si>
    <t>5.1.3.</t>
  </si>
  <si>
    <t>Pralaidus orui, nepralaidus skysčiams</t>
  </si>
  <si>
    <t>5.1.4.</t>
  </si>
  <si>
    <t>Susideda iš ne  mažiau 4 sluoksnių</t>
  </si>
  <si>
    <t>5.1.5.</t>
  </si>
  <si>
    <t>Su apsauginiais kraštais, pakišamais - užlenkiamais po čiužiniu. Užlenkiamų kraštų ilgis ne mažiau 40 cm.,</t>
  </si>
  <si>
    <t>5.1.6.</t>
  </si>
  <si>
    <t>Sugėrimas ne mažiau 2l /1m2</t>
  </si>
  <si>
    <t>5.1.7.</t>
  </si>
  <si>
    <t>Skalbiama ne žemesnėje kaip 95 laipsnių temeratūroje</t>
  </si>
  <si>
    <t>5.2.</t>
  </si>
  <si>
    <t>Absorbuojantys paklotai su vartymo rankenėlėmis</t>
  </si>
  <si>
    <t>5.2.1.</t>
  </si>
  <si>
    <t>5.2.2.</t>
  </si>
  <si>
    <t>Paklotas sudarytas iš ne mažiau 4 sluoksnių</t>
  </si>
  <si>
    <t>5.2.3.</t>
  </si>
  <si>
    <t>5.2.4.</t>
  </si>
  <si>
    <t>Turi apsauginius kraštus pakišti po čiužiniu ir rankenas, su kuriomis galima vartyti ligonį. Užlenkiamų kraštų ilgis ne mažiau 40 cm.,</t>
  </si>
  <si>
    <t>5.2.5.</t>
  </si>
  <si>
    <t>Apsauginio krašto ilgis ne mažiau 40 cm</t>
  </si>
  <si>
    <t>5.2.6.</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</si>
  <si>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</si>
  <si>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</si>
  <si>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</si>
  <si>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</si>
  <si>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</si>
  <si>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</si>
  <si>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</si>
  <si>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</si>
  <si>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</si>
  <si>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</si>
  <si>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</si>
  <si>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</si>
  <si>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</si>
  <si>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</si>
  <si>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</si>
  <si>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</si>
  <si>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</si>
  <si>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</si>
  <si>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</si>
  <si>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</si>
  <si>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7786 2023-10-26 12:17:27</t>
  </si>
  <si>
    <t>Maksimalus kiekis</t>
  </si>
  <si>
    <t>Mato vnt. įkainis be PVM, Eur</t>
  </si>
  <si>
    <t>Kaunas</t>
  </si>
  <si>
    <t>IĮ Gevaina</t>
  </si>
  <si>
    <t>Naglio 12-64, Kaunas</t>
  </si>
  <si>
    <t>LT100004290619</t>
  </si>
  <si>
    <t>LT 907300010110146398, Swedbank AB, b.k.73000</t>
  </si>
  <si>
    <t xml:space="preserve">Savininkas Gediminas Pileckis </t>
  </si>
  <si>
    <t>860055597, 837330288, info@gevaina.lt</t>
  </si>
  <si>
    <t>-</t>
  </si>
  <si>
    <t xml:space="preserve">Apsauginis antklodžių užvalkalas su užtrauktuku, išmatavimai: 140*200, su užtrauktuku. Pasiūtas iš frotinio audinio (80%  medvilnė, 20% poliesteris), padengto poliuretano plėvele. Audinio svoris 180g/m2. Audinys nepralaidus skysčiams, tačiau kvėpuojantis, antibakterinis. Valomas nenaudojant tirpiklių nebalinamas ir nelyginamas, siuvamas plėvele į viršų. Galima skalbti 90 laipsnių temperatūroje. Džiovinimas 70 laipsnių tenperatūroje. </t>
  </si>
  <si>
    <t xml:space="preserve">Skysčiams nepralaidi paklodė su guma, išmatavimai: 200*90*14. Pasiūtas iš frotinio audinio (80%  medvilnė, 20% poliesteris), padengto poliuretano plėvele. Audinio svoris 180g/m2.Audinys nesukelia alergijos ir tinka astma sergantiems žmonėms, nepralaidus skysčiams, tačiau kvėpuojantis, antibakterinis. Valomas nenaudojant tirpiklių nebalinamas ir nelyginamas. Galima skalbti 90 laipsnių temperatūroje. Džiovinimas 70 laipsnių tenperatūroje. Pagamintas iš audinio, kuris nepraleidžia skysčių, pralaidus orui. </t>
  </si>
  <si>
    <t xml:space="preserve">Skysčiams nepralaidi paklodė su 4 gumomis, išmatavimai: 180*200. Pasiūtas iš frotinio audinio (80%  medvilnė, 20% poliesteris), padengto poliuretano plėvele. Audinio svoris 180g/m2. Pagamintas iš audinio, kuris nepraleidžia skysčių, pralaidus orui.  Valomas nenaudojant tirpiklių nebalinamas ir nelyginamas. Galima skalbti 90 laipsnių temperatūroje. Džiovinimas 70 laipsnių tenperatūroje. Tvirtinama gumomis čiužinio kampuose. </t>
  </si>
  <si>
    <t xml:space="preserve">Skysčiams nepralaidi paklodė su 4 gumomis, išmatavimai: 90*200. Pasiūtas iš frotinio audinio (80%  medvilnė, 20% poliesteris), padengto poliuretano plėvele. Audinio svoris 180g/m2. Pagamintas iš audinio, kuris nepraleidžia skysčių, pralaidus orui.  Valomas nenaudojant tirpiklių nebalinamas ir nelyginamas. Galima skalbti 90 laipsnių temperatūroje. Džiovinimas 70 laipsnių tenperatūroje. Tvirtinama gumomis čiužinio kampuose. </t>
  </si>
  <si>
    <t>Ne</t>
  </si>
  <si>
    <t xml:space="preserve">Savininkas </t>
  </si>
  <si>
    <t xml:space="preserve">Gediminas Pileckis </t>
  </si>
  <si>
    <t>ne</t>
  </si>
  <si>
    <t>Atitikties deklaracija-sertifikatas 1,2,4 pirkimo dalims</t>
  </si>
  <si>
    <t>Atitikties deklaracija-sertifikatas 3 pirkimo daliai</t>
  </si>
  <si>
    <t xml:space="preserve">Apsauginis užvalkalas čiužiniui su užrauktuku 90*200*20. Išmatavimai 90*200*20. Su L formos užtrauktuku. Pagamintas iš audinio, kuris nepraleidžia skysčių, pralaidus orui. Užvalkalas pasiūtas iš sintetinio audinio (100% poliesteris), kurio tankis 170g/m2. Audinys 2 sluoksnių - poliesteris laminuotas poliuretanu.  Galima skalbti 90 laipsnių temperatūroje. Audinys nepralaidus skysčiams, tačiau kvėpuojantis, antibakterinis. Valomas nenaudojant tirpiklių nebalinamas ir nelyginamas. </t>
  </si>
  <si>
    <t>6.</t>
  </si>
  <si>
    <t>Atitikties deklaracija-sertifikatas 5.1 pirkimo daliai</t>
  </si>
  <si>
    <t>7.</t>
  </si>
  <si>
    <t>Atitikties deklaracija-sertifikatas 5.2 pirkimo daliai</t>
  </si>
  <si>
    <t xml:space="preserve">Apsauginis užvalkalas pagalvėms, išmatavimai: 70*70, su užtrauktuku. Pasiūtas iš frotinio audinio (80%  medvilnė, 20% poliesteris), padengto poliuretano plėvele. Audinio svoris 180g/m2. Audinys nepralaidus skysčiams, tačiau kvėpuojantis, antibakterinis. Valomas nenaudojant tirpiklių nebalinamas ir nelyginamas, siuvamas plėvele į viršų. Galima skalbti 90 laipsnių temperatūroje. Džiovinimas 70 laipsnių tenperatūroje. </t>
  </si>
  <si>
    <t xml:space="preserve">Apsauginis užvalkalas čiužiniui su užrauktuku 140*200*14. Išmatavimai 140*200*14. Su L formos užtrauktuku. Pagamintas iš audinio, kuris nepraleidžia skysčių, pralaidus orui. Užvalkalas pasiūtas iš sintetinio audinio (100% poliesteris), kurio tankis 170g/m2. Audinys 2 sluoksnių - poliesteris laminuotas poliuretanu.  Galima skalbti 90 laipsnių temperatūroje. Audinys nepralaidus skysčiams, tačiau kvėpuojantis, antibakterinis. Valomas nenaudojant tirpiklių nebalinamas ir nelyginamas. </t>
  </si>
  <si>
    <t>8.</t>
  </si>
  <si>
    <t>Tiekėjo deklaracija</t>
  </si>
  <si>
    <t>9.</t>
  </si>
  <si>
    <t>Deklaracija dėl tiekėjo atsakingų asmenų</t>
  </si>
  <si>
    <t xml:space="preserve">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</si>
</sst>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5">
    <xf numFmtId="0" fontId="0" fillId="0" borderId="0" xfId="0"/>
    <xf numFmtId="0" fontId="2" fillId="2" borderId="0" xfId="0" applyFont="1" applyFill="1" applyAlignment="1">
      <alignment horizontal="center"/>
    </xf>
    <xf numFmtId="0" fontId="1" fillId="2" borderId="1" xfId="0" applyFont="1" applyFill="1" applyBorder="1" applyAlignment="1">
      <alignment horizontal="left"/>
    </xf>
    <xf numFmtId="0" fontId="1" fillId="2" borderId="3" xfId="0" applyFont="1" applyFill="1" applyBorder="1"/>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2" fillId="2" borderId="0" xfId="0" applyFont="1" applyFill="1"/>
    <xf numFmtId="0" fontId="1" fillId="2" borderId="4" xfId="0" applyFont="1" applyFill="1" applyBorder="1" applyAlignment="1">
      <alignment horizontal="center" vertical="center" wrapText="1"/>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2" fillId="4" borderId="23" xfId="0" applyFont="1" applyFill="1" applyBorder="1" applyAlignment="1">
      <alignment wrapText="1"/>
    </xf>
    <xf numFmtId="0" fontId="1" fillId="4" borderId="23" xfId="0" applyFont="1" applyFill="1" applyBorder="1" applyAlignment="1">
      <alignment wrapText="1"/>
    </xf>
    <xf numFmtId="14" fontId="1" fillId="5" borderId="1" xfId="0" applyNumberFormat="1" applyFont="1" applyFill="1" applyBorder="1" applyProtection="1">
      <protection locked="0"/>
    </xf>
    <xf numFmtId="0" fontId="1" fillId="2" borderId="0" xfId="0" applyFont="1" applyFill="1"/>
    <xf numFmtId="0" fontId="1" fillId="2" borderId="0" xfId="0" applyFont="1" applyFill="1" applyAlignment="1">
      <alignment vertical="center" wrapText="1"/>
    </xf>
    <xf numFmtId="0" fontId="1" fillId="4" borderId="23" xfId="0" applyFont="1" applyFill="1" applyBorder="1" applyAlignment="1">
      <alignment vertical="center" wrapText="1"/>
    </xf>
    <xf numFmtId="0" fontId="0" fillId="0" borderId="23" xfId="0" applyBorder="1"/>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2" fillId="2" borderId="0" xfId="0" applyFont="1" applyFill="1"/>
    <xf numFmtId="0" fontId="1" fillId="2" borderId="1" xfId="0" applyFont="1" applyFill="1" applyBorder="1" applyAlignment="1">
      <alignment vertical="center" wrapText="1"/>
    </xf>
    <xf numFmtId="0" fontId="0" fillId="0" borderId="15" xfId="0" applyBorder="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49" fontId="3" fillId="2" borderId="2" xfId="0" applyNumberFormat="1" applyFont="1" applyFill="1" applyBorder="1" applyAlignment="1">
      <alignment horizontal="left" vertical="center" wrapText="1"/>
    </xf>
    <xf numFmtId="0" fontId="0" fillId="0" borderId="22" xfId="0" applyBorder="1"/>
    <xf numFmtId="49" fontId="3" fillId="2" borderId="2" xfId="0" applyNumberFormat="1" applyFont="1" applyFill="1" applyBorder="1" applyAlignment="1">
      <alignment horizontal="left" vertical="center"/>
    </xf>
    <xf numFmtId="0" fontId="1" fillId="5" borderId="10" xfId="0" applyFont="1" applyFill="1" applyBorder="1" applyAlignment="1" applyProtection="1">
      <alignment horizontal="left" vertical="center" wrapText="1"/>
      <protection locked="0"/>
    </xf>
    <xf numFmtId="0" fontId="0" fillId="0" borderId="19" xfId="0" applyBorder="1"/>
    <xf numFmtId="0" fontId="0" fillId="0" borderId="20" xfId="0" applyBorder="1"/>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4" fillId="2" borderId="0" xfId="0" applyFont="1" applyFill="1" applyAlignment="1">
      <alignment horizontal="left" vertical="top" wrapText="1"/>
    </xf>
    <xf numFmtId="0" fontId="1" fillId="2" borderId="0" xfId="0" applyFont="1" applyFill="1" applyAlignment="1">
      <alignment horizontal="right"/>
    </xf>
    <xf numFmtId="0" fontId="1" fillId="3" borderId="0" xfId="0" applyFont="1" applyFill="1" applyProtection="1">
      <protection locked="0"/>
    </xf>
    <xf numFmtId="0" fontId="1" fillId="5" borderId="1" xfId="0" applyFont="1" applyFill="1" applyBorder="1" applyAlignment="1" applyProtection="1">
      <alignment horizontal="left" vertical="center" wrapText="1"/>
      <protection locked="0"/>
    </xf>
    <xf numFmtId="0" fontId="0" fillId="0" borderId="16" xfId="0" applyBorder="1"/>
    <xf numFmtId="0" fontId="1" fillId="5" borderId="17" xfId="0" applyFont="1" applyFill="1" applyBorder="1" applyAlignment="1" applyProtection="1">
      <alignment horizontal="center" vertical="center" wrapText="1"/>
      <protection locked="0"/>
    </xf>
    <xf numFmtId="0" fontId="0" fillId="0" borderId="17" xfId="0" applyBorder="1"/>
    <xf numFmtId="0" fontId="1" fillId="4" borderId="1" xfId="0" applyFont="1" applyFill="1" applyBorder="1" applyAlignment="1">
      <alignment horizontal="left" vertical="center" wrapText="1"/>
    </xf>
    <xf numFmtId="0" fontId="2" fillId="2" borderId="0" xfId="0" applyFont="1" applyFill="1" applyAlignment="1">
      <alignment horizontal="left"/>
    </xf>
    <xf numFmtId="0" fontId="1" fillId="2" borderId="12" xfId="0" applyFont="1" applyFill="1" applyBorder="1" applyAlignment="1">
      <alignment horizontal="center" vertical="center" wrapText="1"/>
    </xf>
    <xf numFmtId="0" fontId="0" fillId="0" borderId="13" xfId="0" applyBorder="1"/>
    <xf numFmtId="0" fontId="0" fillId="0" borderId="12" xfId="0" applyBorder="1"/>
    <xf numFmtId="0" fontId="1" fillId="2" borderId="14" xfId="0" applyFont="1" applyFill="1" applyBorder="1" applyAlignment="1">
      <alignment horizontal="center" vertical="center" wrapText="1"/>
    </xf>
    <xf numFmtId="0" fontId="0" fillId="0" borderId="14"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2" fillId="2" borderId="0" xfId="0" applyFont="1" applyFill="1" applyAlignment="1">
      <alignment horizontal="left"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2" fillId="2" borderId="0" xfId="0" applyFont="1" applyFill="1" applyAlignment="1">
      <alignment horizontal="left" wrapText="1"/>
    </xf>
    <xf numFmtId="0" fontId="1" fillId="5" borderId="23" xfId="0" applyFont="1" applyFill="1" applyBorder="1" applyAlignment="1" applyProtection="1">
      <alignment wrapText="1"/>
      <protection locked="0"/>
    </xf>
    <xf numFmtId="0" fontId="2" fillId="4" borderId="23" xfId="0" applyFont="1" applyFill="1" applyBorder="1" applyAlignment="1" applyProtection="1">
      <alignment wrapText="1"/>
      <protection locked="0"/>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G161"/>
  <sheetViews>
    <sheetView tabSelected="1" topLeftCell="A124" workbookViewId="0">
      <selection activeCell="G152" sqref="G152"/>
    </sheetView>
  </sheetViews>
  <sheetFormatPr defaultColWidth="10.8984375" defaultRowHeight="14.4" x14ac:dyDescent="0.3"/>
  <cols>
    <col min="1" max="1" width="9.09765625" style="7" customWidth="1"/>
    <col min="2" max="2" width="78" style="7" customWidth="1"/>
    <col min="3" max="4" width="12.5" style="7" customWidth="1"/>
    <col min="5" max="5" width="14.8984375" style="7" customWidth="1"/>
    <col min="6" max="6" width="14.59765625" style="7" customWidth="1"/>
    <col min="7" max="7" width="44.5" style="7" customWidth="1"/>
    <col min="8" max="8" width="26.5" style="7" customWidth="1"/>
    <col min="9" max="15" width="25" style="7" customWidth="1"/>
    <col min="16" max="16" width="10.8984375" style="7" customWidth="1"/>
    <col min="17" max="16384" width="10.8984375" style="7"/>
  </cols>
  <sheetData>
    <row r="2" spans="1:6" x14ac:dyDescent="0.3">
      <c r="A2" s="12" t="s">
        <v>0</v>
      </c>
      <c r="B2" s="10"/>
    </row>
    <row r="3" spans="1:6" x14ac:dyDescent="0.3">
      <c r="B3" s="1"/>
    </row>
    <row r="4" spans="1:6" x14ac:dyDescent="0.3">
      <c r="A4" s="12" t="s">
        <v>1</v>
      </c>
      <c r="B4" s="10"/>
    </row>
    <row r="5" spans="1:6" x14ac:dyDescent="0.3">
      <c r="A5" s="10"/>
      <c r="B5" s="10"/>
    </row>
    <row r="6" spans="1:6" x14ac:dyDescent="0.3">
      <c r="A6" s="7" t="s">
        <v>2</v>
      </c>
      <c r="B6" s="12" t="s">
        <v>3</v>
      </c>
    </row>
    <row r="7" spans="1:6" x14ac:dyDescent="0.3">
      <c r="B7" s="10"/>
    </row>
    <row r="8" spans="1:6" x14ac:dyDescent="0.3">
      <c r="A8" s="2" t="s">
        <v>4</v>
      </c>
      <c r="B8" s="27">
        <v>45274</v>
      </c>
    </row>
    <row r="9" spans="1:6" x14ac:dyDescent="0.3">
      <c r="A9" s="2" t="s">
        <v>5</v>
      </c>
      <c r="B9" s="13">
        <v>52</v>
      </c>
    </row>
    <row r="10" spans="1:6" x14ac:dyDescent="0.3">
      <c r="A10" s="2" t="s">
        <v>6</v>
      </c>
      <c r="B10" s="13" t="s">
        <v>201</v>
      </c>
    </row>
    <row r="12" spans="1:6" ht="15.6" x14ac:dyDescent="0.3">
      <c r="A12" s="35" t="s">
        <v>7</v>
      </c>
      <c r="B12" s="36"/>
      <c r="C12" s="37" t="s">
        <v>202</v>
      </c>
      <c r="D12" s="38"/>
      <c r="E12" s="38"/>
      <c r="F12" s="39"/>
    </row>
    <row r="13" spans="1:6" ht="15.9" customHeight="1" x14ac:dyDescent="0.3">
      <c r="A13" s="42" t="s">
        <v>8</v>
      </c>
      <c r="B13" s="41"/>
      <c r="C13" s="37">
        <v>301835636</v>
      </c>
      <c r="D13" s="38"/>
      <c r="E13" s="38"/>
      <c r="F13" s="39"/>
    </row>
    <row r="14" spans="1:6" ht="15.9" customHeight="1" x14ac:dyDescent="0.3">
      <c r="A14" s="42" t="s">
        <v>9</v>
      </c>
      <c r="B14" s="41"/>
      <c r="C14" s="37" t="s">
        <v>203</v>
      </c>
      <c r="D14" s="38"/>
      <c r="E14" s="38"/>
      <c r="F14" s="39"/>
    </row>
    <row r="15" spans="1:6" ht="15.9" customHeight="1" x14ac:dyDescent="0.3">
      <c r="A15" s="35" t="s">
        <v>10</v>
      </c>
      <c r="B15" s="36"/>
      <c r="C15" s="37" t="s">
        <v>204</v>
      </c>
      <c r="D15" s="38"/>
      <c r="E15" s="38"/>
      <c r="F15" s="39"/>
    </row>
    <row r="16" spans="1:6" ht="63" customHeight="1" x14ac:dyDescent="0.3">
      <c r="A16" s="40" t="s">
        <v>11</v>
      </c>
      <c r="B16" s="41"/>
      <c r="C16" s="37" t="s">
        <v>205</v>
      </c>
      <c r="D16" s="38"/>
      <c r="E16" s="38"/>
      <c r="F16" s="39"/>
    </row>
    <row r="17" spans="1:7" ht="15.9" customHeight="1" x14ac:dyDescent="0.3">
      <c r="A17" s="35" t="s">
        <v>12</v>
      </c>
      <c r="B17" s="36"/>
      <c r="C17" s="37" t="s">
        <v>206</v>
      </c>
      <c r="D17" s="38"/>
      <c r="E17" s="38"/>
      <c r="F17" s="39"/>
    </row>
    <row r="18" spans="1:7" ht="15.9" customHeight="1" x14ac:dyDescent="0.3">
      <c r="A18" s="35" t="s">
        <v>13</v>
      </c>
      <c r="B18" s="36"/>
      <c r="C18" s="37" t="s">
        <v>207</v>
      </c>
      <c r="D18" s="38"/>
      <c r="E18" s="38"/>
      <c r="F18" s="39"/>
    </row>
    <row r="19" spans="1:7" ht="48" customHeight="1" x14ac:dyDescent="0.3">
      <c r="A19" s="35" t="s">
        <v>14</v>
      </c>
      <c r="B19" s="36"/>
      <c r="C19" s="37" t="s">
        <v>206</v>
      </c>
      <c r="D19" s="38"/>
      <c r="E19" s="38"/>
      <c r="F19" s="39"/>
    </row>
    <row r="20" spans="1:7" ht="54.9" customHeight="1" x14ac:dyDescent="0.3">
      <c r="A20" s="35" t="s">
        <v>15</v>
      </c>
      <c r="B20" s="36"/>
      <c r="C20" s="37" t="s">
        <v>206</v>
      </c>
      <c r="D20" s="38"/>
      <c r="E20" s="38"/>
      <c r="F20" s="39"/>
    </row>
    <row r="21" spans="1:7" ht="71.099999999999994" customHeight="1" x14ac:dyDescent="0.3">
      <c r="A21" s="30" t="s">
        <v>16</v>
      </c>
      <c r="B21" s="31"/>
      <c r="C21" s="32" t="s">
        <v>208</v>
      </c>
      <c r="D21" s="33"/>
      <c r="E21" s="33"/>
      <c r="F21" s="33"/>
      <c r="G21" s="14" t="str">
        <f>IF((SUMPRODUCT(--(C21=""))&gt;0), "Privaloma užpildyti, kai taikomi pašalinimo pagrindai", "")</f>
        <v/>
      </c>
    </row>
    <row r="22" spans="1:7" ht="18" customHeight="1" x14ac:dyDescent="0.3">
      <c r="A22" s="8"/>
      <c r="B22" s="8"/>
      <c r="C22" s="9"/>
      <c r="D22" s="9"/>
      <c r="E22" s="9"/>
      <c r="F22" s="9"/>
    </row>
    <row r="23" spans="1:7" x14ac:dyDescent="0.3">
      <c r="A23" s="34" t="s">
        <v>17</v>
      </c>
      <c r="B23" s="28"/>
      <c r="C23" s="28"/>
      <c r="D23" s="28"/>
      <c r="E23" s="28"/>
      <c r="F23" s="28"/>
    </row>
    <row r="24" spans="1:7" x14ac:dyDescent="0.3">
      <c r="A24" s="28" t="s">
        <v>18</v>
      </c>
      <c r="B24" s="28"/>
      <c r="C24" s="28"/>
      <c r="D24" s="28"/>
      <c r="E24" s="28"/>
      <c r="F24" s="28"/>
    </row>
    <row r="25" spans="1:7" x14ac:dyDescent="0.3">
      <c r="A25" s="28" t="s">
        <v>19</v>
      </c>
      <c r="B25" s="28"/>
      <c r="C25" s="28"/>
      <c r="D25" s="28"/>
      <c r="E25" s="28"/>
      <c r="F25" s="28"/>
    </row>
    <row r="26" spans="1:7" x14ac:dyDescent="0.3">
      <c r="A26" s="28" t="s">
        <v>20</v>
      </c>
      <c r="B26" s="28"/>
      <c r="C26" s="28"/>
      <c r="D26" s="28"/>
      <c r="E26" s="28"/>
      <c r="F26" s="28"/>
    </row>
    <row r="27" spans="1:7" x14ac:dyDescent="0.3">
      <c r="A27" s="28" t="s">
        <v>21</v>
      </c>
      <c r="B27" s="28"/>
      <c r="C27" s="28"/>
      <c r="D27" s="28"/>
      <c r="E27" s="28"/>
      <c r="F27" s="28"/>
    </row>
    <row r="28" spans="1:7" ht="32.1" customHeight="1" x14ac:dyDescent="0.3">
      <c r="A28" s="29" t="s">
        <v>22</v>
      </c>
      <c r="B28" s="28"/>
      <c r="C28" s="28"/>
      <c r="D28" s="28"/>
      <c r="E28" s="28"/>
      <c r="F28" s="28"/>
    </row>
    <row r="29" spans="1:7" x14ac:dyDescent="0.3">
      <c r="A29" s="28" t="s">
        <v>23</v>
      </c>
      <c r="B29" s="28"/>
      <c r="C29" s="28"/>
      <c r="D29" s="28"/>
      <c r="E29" s="28"/>
      <c r="F29" s="28"/>
    </row>
    <row r="30" spans="1:7" x14ac:dyDescent="0.3">
      <c r="A30" s="14" t="s">
        <v>24</v>
      </c>
      <c r="D30" s="15" t="s">
        <v>208</v>
      </c>
    </row>
    <row r="31" spans="1:7" x14ac:dyDescent="0.3">
      <c r="A31" s="14" t="s">
        <v>25</v>
      </c>
    </row>
    <row r="32" spans="1:7" x14ac:dyDescent="0.3">
      <c r="A32" s="12" t="s">
        <v>26</v>
      </c>
      <c r="B32" s="12" t="s">
        <v>27</v>
      </c>
    </row>
    <row r="34" spans="1:7" x14ac:dyDescent="0.3">
      <c r="A34" s="12" t="s">
        <v>28</v>
      </c>
    </row>
    <row r="35" spans="1:7" ht="28.8" x14ac:dyDescent="0.3">
      <c r="A35" s="16" t="s">
        <v>29</v>
      </c>
      <c r="B35" s="16" t="s">
        <v>30</v>
      </c>
      <c r="C35" s="25" t="s">
        <v>199</v>
      </c>
      <c r="D35" s="16" t="s">
        <v>31</v>
      </c>
      <c r="E35" s="25" t="s">
        <v>200</v>
      </c>
      <c r="F35" s="16" t="s">
        <v>32</v>
      </c>
      <c r="G35" s="25" t="s">
        <v>33</v>
      </c>
    </row>
    <row r="36" spans="1:7" x14ac:dyDescent="0.3">
      <c r="A36" s="16" t="s">
        <v>34</v>
      </c>
      <c r="B36" s="16" t="s">
        <v>35</v>
      </c>
      <c r="C36" s="17"/>
      <c r="D36" s="17"/>
      <c r="E36" s="17"/>
      <c r="F36" s="17"/>
      <c r="G36" s="17"/>
    </row>
    <row r="37" spans="1:7" ht="115.2" x14ac:dyDescent="0.3">
      <c r="A37" s="17" t="s">
        <v>36</v>
      </c>
      <c r="B37" s="17" t="s">
        <v>35</v>
      </c>
      <c r="C37" s="17">
        <v>580</v>
      </c>
      <c r="D37" s="17" t="s">
        <v>37</v>
      </c>
      <c r="E37" s="18">
        <v>3.1</v>
      </c>
      <c r="F37" s="17">
        <f>IF(ISBLANK(E37),"", PRODUCT(C37,E37))</f>
        <v>1798</v>
      </c>
      <c r="G37" s="73" t="s">
        <v>224</v>
      </c>
    </row>
    <row r="38" spans="1:7" x14ac:dyDescent="0.3">
      <c r="A38" s="17" t="s">
        <v>38</v>
      </c>
      <c r="B38" s="17" t="s">
        <v>39</v>
      </c>
      <c r="C38" s="17"/>
      <c r="D38" s="17"/>
      <c r="E38" s="17"/>
      <c r="F38" s="17"/>
      <c r="G38" s="17"/>
    </row>
    <row r="39" spans="1:7" x14ac:dyDescent="0.3">
      <c r="A39" s="17" t="s">
        <v>40</v>
      </c>
      <c r="B39" s="17" t="s">
        <v>41</v>
      </c>
      <c r="C39" s="17"/>
      <c r="D39" s="17"/>
      <c r="E39" s="17"/>
      <c r="F39" s="17"/>
      <c r="G39" s="17"/>
    </row>
    <row r="40" spans="1:7" x14ac:dyDescent="0.3">
      <c r="A40" s="17" t="s">
        <v>42</v>
      </c>
      <c r="B40" s="17" t="s">
        <v>43</v>
      </c>
      <c r="C40" s="17"/>
      <c r="D40" s="17"/>
      <c r="E40" s="17"/>
      <c r="F40" s="17"/>
      <c r="G40" s="17"/>
    </row>
    <row r="41" spans="1:7" x14ac:dyDescent="0.3">
      <c r="A41" s="17" t="s">
        <v>44</v>
      </c>
      <c r="B41" s="17" t="s">
        <v>45</v>
      </c>
      <c r="C41" s="17"/>
      <c r="D41" s="17"/>
      <c r="E41" s="17"/>
      <c r="F41" s="17"/>
      <c r="G41" s="17"/>
    </row>
    <row r="42" spans="1:7" x14ac:dyDescent="0.3">
      <c r="A42" s="17" t="s">
        <v>46</v>
      </c>
      <c r="B42" s="17" t="s">
        <v>47</v>
      </c>
      <c r="C42" s="17"/>
      <c r="D42" s="17"/>
      <c r="E42" s="17"/>
      <c r="F42" s="17"/>
      <c r="G42" s="17"/>
    </row>
    <row r="43" spans="1:7" x14ac:dyDescent="0.3">
      <c r="A43" s="17" t="s">
        <v>48</v>
      </c>
      <c r="B43" s="17" t="s">
        <v>49</v>
      </c>
      <c r="C43" s="17"/>
      <c r="D43" s="17"/>
      <c r="E43" s="17"/>
      <c r="F43" s="17"/>
      <c r="G43" s="17"/>
    </row>
    <row r="44" spans="1:7" x14ac:dyDescent="0.3">
      <c r="A44" s="17" t="s">
        <v>50</v>
      </c>
      <c r="B44" s="17" t="s">
        <v>51</v>
      </c>
      <c r="C44" s="17"/>
      <c r="D44" s="17"/>
      <c r="E44" s="17"/>
      <c r="F44" s="17"/>
      <c r="G44" s="17"/>
    </row>
    <row r="45" spans="1:7" x14ac:dyDescent="0.3">
      <c r="A45" s="17" t="s">
        <v>52</v>
      </c>
      <c r="B45" s="17" t="s">
        <v>53</v>
      </c>
      <c r="C45" s="17"/>
      <c r="D45" s="17"/>
      <c r="E45" s="17"/>
      <c r="F45" s="17"/>
      <c r="G45" s="17"/>
    </row>
    <row r="46" spans="1:7" x14ac:dyDescent="0.3">
      <c r="E46" s="16" t="s">
        <v>54</v>
      </c>
      <c r="F46" s="16">
        <f>IF((COUNT(C37:C45)&lt;&gt;COUNT(F37:F45)),"", ROUND(SUM(F37:F45),2))</f>
        <v>1798</v>
      </c>
      <c r="G46" s="14" t="str">
        <f>IF((COUNT(C37:C45)&lt;&gt;COUNT(F37:F45)),"Neužpildytos visų objektų kainos", "")</f>
        <v/>
      </c>
    </row>
    <row r="47" spans="1:7" ht="28.8" x14ac:dyDescent="0.3">
      <c r="C47" s="25" t="s">
        <v>55</v>
      </c>
      <c r="D47" s="19">
        <v>21</v>
      </c>
      <c r="E47" s="16" t="s">
        <v>56</v>
      </c>
      <c r="F47" s="16">
        <f>IF(OR(F46="",D47=""),"", ROUND(PRODUCT(D47,F46)/100,2))</f>
        <v>377.58</v>
      </c>
      <c r="G47" s="14" t="str">
        <f>IF(D47="", "Nurodykite taikomą PVM dydį", "")</f>
        <v/>
      </c>
    </row>
    <row r="48" spans="1:7" x14ac:dyDescent="0.3">
      <c r="E48" s="16" t="s">
        <v>57</v>
      </c>
      <c r="F48" s="16">
        <f>IF(ISBLANK(F47), "", ROUND(SUM(F46:F47),2))</f>
        <v>2175.58</v>
      </c>
    </row>
    <row r="52" spans="1:7" x14ac:dyDescent="0.3">
      <c r="A52" s="12" t="s">
        <v>58</v>
      </c>
      <c r="B52" s="12" t="s">
        <v>59</v>
      </c>
    </row>
    <row r="54" spans="1:7" x14ac:dyDescent="0.3">
      <c r="A54" s="12" t="s">
        <v>28</v>
      </c>
    </row>
    <row r="55" spans="1:7" ht="28.8" x14ac:dyDescent="0.3">
      <c r="A55" s="16" t="s">
        <v>29</v>
      </c>
      <c r="B55" s="16" t="s">
        <v>30</v>
      </c>
      <c r="C55" s="25" t="s">
        <v>199</v>
      </c>
      <c r="D55" s="16" t="s">
        <v>31</v>
      </c>
      <c r="E55" s="25" t="s">
        <v>200</v>
      </c>
      <c r="F55" s="16" t="s">
        <v>32</v>
      </c>
      <c r="G55" s="25" t="s">
        <v>33</v>
      </c>
    </row>
    <row r="56" spans="1:7" x14ac:dyDescent="0.3">
      <c r="A56" s="16" t="s">
        <v>60</v>
      </c>
      <c r="B56" s="16" t="s">
        <v>61</v>
      </c>
      <c r="C56" s="17"/>
      <c r="D56" s="17"/>
      <c r="E56" s="17"/>
      <c r="F56" s="17"/>
      <c r="G56" s="17"/>
    </row>
    <row r="57" spans="1:7" ht="129.6" x14ac:dyDescent="0.3">
      <c r="A57" s="17" t="s">
        <v>62</v>
      </c>
      <c r="B57" s="17" t="s">
        <v>61</v>
      </c>
      <c r="C57" s="17">
        <v>375</v>
      </c>
      <c r="D57" s="17" t="s">
        <v>37</v>
      </c>
      <c r="E57" s="18">
        <v>15.61</v>
      </c>
      <c r="F57" s="17">
        <f>IF(ISBLANK(E57),"", PRODUCT(C57,E57))</f>
        <v>5853.75</v>
      </c>
      <c r="G57" s="74" t="s">
        <v>209</v>
      </c>
    </row>
    <row r="58" spans="1:7" x14ac:dyDescent="0.3">
      <c r="A58" s="17" t="s">
        <v>63</v>
      </c>
      <c r="B58" s="17" t="s">
        <v>64</v>
      </c>
      <c r="C58" s="17"/>
      <c r="D58" s="17"/>
      <c r="E58" s="17"/>
      <c r="F58" s="17"/>
      <c r="G58" s="17"/>
    </row>
    <row r="59" spans="1:7" x14ac:dyDescent="0.3">
      <c r="A59" s="17" t="s">
        <v>65</v>
      </c>
      <c r="B59" s="17" t="s">
        <v>41</v>
      </c>
      <c r="C59" s="17"/>
      <c r="D59" s="17"/>
      <c r="E59" s="17"/>
      <c r="F59" s="17"/>
      <c r="G59" s="17"/>
    </row>
    <row r="60" spans="1:7" x14ac:dyDescent="0.3">
      <c r="A60" s="17" t="s">
        <v>66</v>
      </c>
      <c r="B60" s="17" t="s">
        <v>67</v>
      </c>
      <c r="C60" s="17"/>
      <c r="D60" s="17"/>
      <c r="E60" s="17"/>
      <c r="F60" s="17"/>
      <c r="G60" s="17"/>
    </row>
    <row r="61" spans="1:7" x14ac:dyDescent="0.3">
      <c r="A61" s="17" t="s">
        <v>68</v>
      </c>
      <c r="B61" s="17" t="s">
        <v>45</v>
      </c>
      <c r="C61" s="17"/>
      <c r="D61" s="17"/>
      <c r="E61" s="17"/>
      <c r="F61" s="17"/>
      <c r="G61" s="17"/>
    </row>
    <row r="62" spans="1:7" x14ac:dyDescent="0.3">
      <c r="A62" s="17" t="s">
        <v>69</v>
      </c>
      <c r="B62" s="17" t="s">
        <v>47</v>
      </c>
      <c r="C62" s="17"/>
      <c r="D62" s="17"/>
      <c r="E62" s="17"/>
      <c r="F62" s="17"/>
      <c r="G62" s="17"/>
    </row>
    <row r="63" spans="1:7" x14ac:dyDescent="0.3">
      <c r="A63" s="17" t="s">
        <v>70</v>
      </c>
      <c r="B63" s="17" t="s">
        <v>49</v>
      </c>
      <c r="C63" s="17"/>
      <c r="D63" s="17"/>
      <c r="E63" s="17"/>
      <c r="F63" s="17"/>
      <c r="G63" s="17"/>
    </row>
    <row r="64" spans="1:7" x14ac:dyDescent="0.3">
      <c r="A64" s="17" t="s">
        <v>71</v>
      </c>
      <c r="B64" s="17" t="s">
        <v>51</v>
      </c>
      <c r="C64" s="17"/>
      <c r="D64" s="17"/>
      <c r="E64" s="17"/>
      <c r="F64" s="17"/>
      <c r="G64" s="17"/>
    </row>
    <row r="65" spans="1:7" x14ac:dyDescent="0.3">
      <c r="A65" s="17" t="s">
        <v>72</v>
      </c>
      <c r="B65" s="17" t="s">
        <v>53</v>
      </c>
      <c r="C65" s="17"/>
      <c r="D65" s="17"/>
      <c r="E65" s="17"/>
      <c r="F65" s="17"/>
      <c r="G65" s="17"/>
    </row>
    <row r="66" spans="1:7" x14ac:dyDescent="0.3">
      <c r="E66" s="16" t="s">
        <v>54</v>
      </c>
      <c r="F66" s="16">
        <f>IF((COUNT(C57:C65)&lt;&gt;COUNT(F57:F65)),"", ROUND(SUM(F57:F65),2))</f>
        <v>5853.75</v>
      </c>
      <c r="G66" s="14" t="str">
        <f>IF((COUNT(C57:C65)&lt;&gt;COUNT(F57:F65)),"Neužpildytos visų objektų kainos", "")</f>
        <v/>
      </c>
    </row>
    <row r="67" spans="1:7" ht="28.8" x14ac:dyDescent="0.3">
      <c r="C67" s="25" t="s">
        <v>55</v>
      </c>
      <c r="D67" s="19">
        <v>21</v>
      </c>
      <c r="E67" s="16" t="s">
        <v>56</v>
      </c>
      <c r="F67" s="16">
        <f>IF(OR(F66="",D67=""),"", ROUND(PRODUCT(D67,F66)/100,2))</f>
        <v>1229.29</v>
      </c>
      <c r="G67" s="14" t="str">
        <f>IF(D67="", "Nurodykite taikomą PVM dydį", "")</f>
        <v/>
      </c>
    </row>
    <row r="68" spans="1:7" x14ac:dyDescent="0.3">
      <c r="E68" s="16" t="s">
        <v>57</v>
      </c>
      <c r="F68" s="16">
        <f>IF(ISBLANK(F67), "", ROUND(SUM(F66:F67),2))</f>
        <v>7083.04</v>
      </c>
    </row>
    <row r="72" spans="1:7" x14ac:dyDescent="0.3">
      <c r="A72" s="12" t="s">
        <v>73</v>
      </c>
      <c r="B72" s="12" t="s">
        <v>74</v>
      </c>
    </row>
    <row r="74" spans="1:7" x14ac:dyDescent="0.3">
      <c r="A74" s="12" t="s">
        <v>28</v>
      </c>
    </row>
    <row r="75" spans="1:7" ht="28.8" x14ac:dyDescent="0.3">
      <c r="A75" s="16" t="s">
        <v>29</v>
      </c>
      <c r="B75" s="16" t="s">
        <v>30</v>
      </c>
      <c r="C75" s="25" t="s">
        <v>199</v>
      </c>
      <c r="D75" s="16" t="s">
        <v>31</v>
      </c>
      <c r="E75" s="25" t="s">
        <v>200</v>
      </c>
      <c r="F75" s="16" t="s">
        <v>32</v>
      </c>
      <c r="G75" s="25" t="s">
        <v>33</v>
      </c>
    </row>
    <row r="76" spans="1:7" x14ac:dyDescent="0.3">
      <c r="A76" s="16" t="s">
        <v>75</v>
      </c>
      <c r="B76" s="16" t="s">
        <v>76</v>
      </c>
      <c r="C76" s="17"/>
      <c r="D76" s="17"/>
      <c r="E76" s="17"/>
      <c r="F76" s="17"/>
      <c r="G76" s="17"/>
    </row>
    <row r="77" spans="1:7" ht="129.6" x14ac:dyDescent="0.3">
      <c r="A77" s="17" t="s">
        <v>77</v>
      </c>
      <c r="B77" s="17" t="s">
        <v>78</v>
      </c>
      <c r="C77" s="17">
        <v>400</v>
      </c>
      <c r="D77" s="17" t="s">
        <v>37</v>
      </c>
      <c r="E77" s="18">
        <v>14.35</v>
      </c>
      <c r="F77" s="17">
        <f>IF(ISBLANK(E77),"", PRODUCT(C77,E77))</f>
        <v>5740</v>
      </c>
      <c r="G77" s="73" t="s">
        <v>219</v>
      </c>
    </row>
    <row r="78" spans="1:7" x14ac:dyDescent="0.3">
      <c r="A78" s="17" t="s">
        <v>79</v>
      </c>
      <c r="B78" s="17" t="s">
        <v>80</v>
      </c>
      <c r="C78" s="17"/>
      <c r="D78" s="17"/>
      <c r="E78" s="17"/>
      <c r="F78" s="17"/>
      <c r="G78" s="17"/>
    </row>
    <row r="79" spans="1:7" x14ac:dyDescent="0.3">
      <c r="A79" s="17" t="s">
        <v>81</v>
      </c>
      <c r="B79" s="17" t="s">
        <v>82</v>
      </c>
      <c r="C79" s="17"/>
      <c r="D79" s="17"/>
      <c r="E79" s="17"/>
      <c r="F79" s="17"/>
      <c r="G79" s="17"/>
    </row>
    <row r="80" spans="1:7" x14ac:dyDescent="0.3">
      <c r="A80" s="17" t="s">
        <v>83</v>
      </c>
      <c r="B80" s="17" t="s">
        <v>84</v>
      </c>
      <c r="C80" s="17"/>
      <c r="D80" s="17"/>
      <c r="E80" s="17"/>
      <c r="F80" s="17"/>
      <c r="G80" s="17"/>
    </row>
    <row r="81" spans="1:7" x14ac:dyDescent="0.3">
      <c r="A81" s="17" t="s">
        <v>85</v>
      </c>
      <c r="B81" s="17" t="s">
        <v>86</v>
      </c>
      <c r="C81" s="17"/>
      <c r="D81" s="17"/>
      <c r="E81" s="17"/>
      <c r="F81" s="17"/>
      <c r="G81" s="17"/>
    </row>
    <row r="82" spans="1:7" x14ac:dyDescent="0.3">
      <c r="A82" s="17" t="s">
        <v>87</v>
      </c>
      <c r="B82" s="17" t="s">
        <v>88</v>
      </c>
      <c r="C82" s="17"/>
      <c r="D82" s="17"/>
      <c r="E82" s="17"/>
      <c r="F82" s="17"/>
      <c r="G82" s="17"/>
    </row>
    <row r="83" spans="1:7" x14ac:dyDescent="0.3">
      <c r="A83" s="17" t="s">
        <v>89</v>
      </c>
      <c r="B83" s="17" t="s">
        <v>51</v>
      </c>
      <c r="C83" s="17"/>
      <c r="D83" s="17"/>
      <c r="E83" s="17"/>
      <c r="F83" s="17"/>
      <c r="G83" s="17"/>
    </row>
    <row r="84" spans="1:7" x14ac:dyDescent="0.3">
      <c r="A84" s="17" t="s">
        <v>90</v>
      </c>
      <c r="B84" s="17" t="s">
        <v>91</v>
      </c>
      <c r="C84" s="17"/>
      <c r="D84" s="17"/>
      <c r="E84" s="17"/>
      <c r="F84" s="17"/>
      <c r="G84" s="17"/>
    </row>
    <row r="85" spans="1:7" x14ac:dyDescent="0.3">
      <c r="A85" s="17" t="s">
        <v>92</v>
      </c>
      <c r="B85" s="17" t="s">
        <v>93</v>
      </c>
      <c r="C85" s="17"/>
      <c r="D85" s="17"/>
      <c r="E85" s="17"/>
      <c r="F85" s="17"/>
      <c r="G85" s="17"/>
    </row>
    <row r="86" spans="1:7" ht="129.6" x14ac:dyDescent="0.3">
      <c r="A86" s="17" t="s">
        <v>94</v>
      </c>
      <c r="B86" s="17" t="s">
        <v>95</v>
      </c>
      <c r="C86" s="17">
        <v>10</v>
      </c>
      <c r="D86" s="17" t="s">
        <v>37</v>
      </c>
      <c r="E86" s="18">
        <v>19.39</v>
      </c>
      <c r="F86" s="17">
        <f>IF(ISBLANK(E86),"", PRODUCT(C86,E86))</f>
        <v>193.9</v>
      </c>
      <c r="G86" s="73" t="s">
        <v>225</v>
      </c>
    </row>
    <row r="87" spans="1:7" x14ac:dyDescent="0.3">
      <c r="A87" s="17" t="s">
        <v>96</v>
      </c>
      <c r="B87" s="17" t="s">
        <v>97</v>
      </c>
      <c r="C87" s="17"/>
      <c r="D87" s="17"/>
      <c r="E87" s="17"/>
      <c r="F87" s="17"/>
      <c r="G87" s="17"/>
    </row>
    <row r="88" spans="1:7" x14ac:dyDescent="0.3">
      <c r="A88" s="17" t="s">
        <v>98</v>
      </c>
      <c r="B88" s="17" t="s">
        <v>99</v>
      </c>
      <c r="C88" s="17"/>
      <c r="D88" s="17"/>
      <c r="E88" s="17"/>
      <c r="F88" s="17"/>
      <c r="G88" s="17"/>
    </row>
    <row r="89" spans="1:7" x14ac:dyDescent="0.3">
      <c r="A89" s="17" t="s">
        <v>100</v>
      </c>
      <c r="B89" s="17" t="s">
        <v>84</v>
      </c>
      <c r="C89" s="17"/>
      <c r="D89" s="17"/>
      <c r="E89" s="17"/>
      <c r="F89" s="17"/>
      <c r="G89" s="17"/>
    </row>
    <row r="90" spans="1:7" x14ac:dyDescent="0.3">
      <c r="A90" s="17" t="s">
        <v>101</v>
      </c>
      <c r="B90" s="26" t="s">
        <v>102</v>
      </c>
      <c r="C90" s="17"/>
      <c r="D90" s="17"/>
      <c r="E90" s="17"/>
      <c r="F90" s="17"/>
      <c r="G90" s="17"/>
    </row>
    <row r="91" spans="1:7" x14ac:dyDescent="0.3">
      <c r="A91" s="17" t="s">
        <v>103</v>
      </c>
      <c r="B91" s="17" t="s">
        <v>88</v>
      </c>
      <c r="C91" s="17"/>
      <c r="D91" s="17"/>
      <c r="E91" s="17"/>
      <c r="F91" s="17"/>
      <c r="G91" s="17"/>
    </row>
    <row r="92" spans="1:7" x14ac:dyDescent="0.3">
      <c r="A92" s="17" t="s">
        <v>104</v>
      </c>
      <c r="B92" s="17" t="s">
        <v>51</v>
      </c>
      <c r="C92" s="17"/>
      <c r="D92" s="17"/>
      <c r="E92" s="17"/>
      <c r="F92" s="17"/>
      <c r="G92" s="17"/>
    </row>
    <row r="93" spans="1:7" x14ac:dyDescent="0.3">
      <c r="A93" s="17" t="s">
        <v>105</v>
      </c>
      <c r="B93" s="17" t="s">
        <v>106</v>
      </c>
      <c r="C93" s="17"/>
      <c r="D93" s="17"/>
      <c r="E93" s="17"/>
      <c r="F93" s="17"/>
      <c r="G93" s="17"/>
    </row>
    <row r="94" spans="1:7" x14ac:dyDescent="0.3">
      <c r="A94" s="17" t="s">
        <v>107</v>
      </c>
      <c r="B94" s="17" t="s">
        <v>93</v>
      </c>
      <c r="C94" s="17"/>
      <c r="D94" s="17"/>
      <c r="E94" s="17"/>
      <c r="F94" s="17"/>
      <c r="G94" s="17"/>
    </row>
    <row r="95" spans="1:7" x14ac:dyDescent="0.3">
      <c r="E95" s="16" t="s">
        <v>54</v>
      </c>
      <c r="F95" s="16">
        <f>IF((COUNT(C77:C94)&lt;&gt;COUNT(F77:F94)),"", ROUND(SUM(F77:F94),2))</f>
        <v>5933.9</v>
      </c>
      <c r="G95" s="14" t="str">
        <f>IF((COUNT(C77:C94)&lt;&gt;COUNT(F77:F94)),"Neužpildytos visų objektų kainos", "")</f>
        <v/>
      </c>
    </row>
    <row r="96" spans="1:7" ht="28.8" x14ac:dyDescent="0.3">
      <c r="C96" s="25" t="s">
        <v>55</v>
      </c>
      <c r="D96" s="19">
        <v>21</v>
      </c>
      <c r="E96" s="16" t="s">
        <v>56</v>
      </c>
      <c r="F96" s="16">
        <f>IF(OR(F95="",D96=""),"", ROUND(PRODUCT(D96,F95)/100,2))</f>
        <v>1246.1199999999999</v>
      </c>
      <c r="G96" s="14" t="str">
        <f>IF(D96="", "Nurodykite taikomą PVM dydį", "")</f>
        <v/>
      </c>
    </row>
    <row r="97" spans="1:7" x14ac:dyDescent="0.3">
      <c r="E97" s="16" t="s">
        <v>57</v>
      </c>
      <c r="F97" s="16">
        <f>IF(ISBLANK(F96), "", ROUND(SUM(F95:F96),2))</f>
        <v>7180.02</v>
      </c>
    </row>
    <row r="101" spans="1:7" x14ac:dyDescent="0.3">
      <c r="A101" s="12" t="s">
        <v>108</v>
      </c>
      <c r="B101" s="12" t="s">
        <v>109</v>
      </c>
    </row>
    <row r="103" spans="1:7" x14ac:dyDescent="0.3">
      <c r="A103" s="12" t="s">
        <v>28</v>
      </c>
    </row>
    <row r="104" spans="1:7" ht="28.8" x14ac:dyDescent="0.3">
      <c r="A104" s="16" t="s">
        <v>29</v>
      </c>
      <c r="B104" s="16" t="s">
        <v>30</v>
      </c>
      <c r="C104" s="25" t="s">
        <v>199</v>
      </c>
      <c r="D104" s="16" t="s">
        <v>31</v>
      </c>
      <c r="E104" s="25" t="s">
        <v>200</v>
      </c>
      <c r="F104" s="16" t="s">
        <v>32</v>
      </c>
      <c r="G104" s="25" t="s">
        <v>33</v>
      </c>
    </row>
    <row r="105" spans="1:7" x14ac:dyDescent="0.3">
      <c r="A105" s="16" t="s">
        <v>110</v>
      </c>
      <c r="B105" s="16" t="s">
        <v>111</v>
      </c>
      <c r="C105" s="17"/>
      <c r="D105" s="17"/>
      <c r="E105" s="17"/>
      <c r="F105" s="17"/>
      <c r="G105" s="17"/>
    </row>
    <row r="106" spans="1:7" ht="144" x14ac:dyDescent="0.3">
      <c r="A106" s="17" t="s">
        <v>112</v>
      </c>
      <c r="B106" s="17" t="s">
        <v>113</v>
      </c>
      <c r="C106" s="17">
        <v>268</v>
      </c>
      <c r="D106" s="17" t="s">
        <v>37</v>
      </c>
      <c r="E106" s="18">
        <v>7</v>
      </c>
      <c r="F106" s="17">
        <f>IF(ISBLANK(E106),"", PRODUCT(C106,E106))</f>
        <v>1876</v>
      </c>
      <c r="G106" s="73" t="s">
        <v>210</v>
      </c>
    </row>
    <row r="107" spans="1:7" x14ac:dyDescent="0.3">
      <c r="A107" s="17" t="s">
        <v>114</v>
      </c>
      <c r="B107" s="17" t="s">
        <v>115</v>
      </c>
      <c r="C107" s="17"/>
      <c r="D107" s="17"/>
      <c r="E107" s="17"/>
      <c r="F107" s="17"/>
      <c r="G107" s="17"/>
    </row>
    <row r="108" spans="1:7" x14ac:dyDescent="0.3">
      <c r="A108" s="17" t="s">
        <v>116</v>
      </c>
      <c r="B108" s="17" t="s">
        <v>67</v>
      </c>
      <c r="C108" s="17"/>
      <c r="D108" s="17"/>
      <c r="E108" s="17"/>
      <c r="F108" s="17"/>
      <c r="G108" s="17"/>
    </row>
    <row r="109" spans="1:7" x14ac:dyDescent="0.3">
      <c r="A109" s="17" t="s">
        <v>117</v>
      </c>
      <c r="B109" s="17" t="s">
        <v>45</v>
      </c>
      <c r="C109" s="17"/>
      <c r="D109" s="17"/>
      <c r="E109" s="17"/>
      <c r="F109" s="17"/>
      <c r="G109" s="17"/>
    </row>
    <row r="110" spans="1:7" ht="28.8" x14ac:dyDescent="0.3">
      <c r="A110" s="17" t="s">
        <v>118</v>
      </c>
      <c r="B110" s="26" t="s">
        <v>119</v>
      </c>
      <c r="C110" s="17"/>
      <c r="D110" s="17"/>
      <c r="E110" s="17"/>
      <c r="F110" s="17"/>
      <c r="G110" s="17"/>
    </row>
    <row r="111" spans="1:7" x14ac:dyDescent="0.3">
      <c r="A111" s="17" t="s">
        <v>120</v>
      </c>
      <c r="B111" s="17" t="s">
        <v>121</v>
      </c>
      <c r="C111" s="17"/>
      <c r="D111" s="17"/>
      <c r="E111" s="17"/>
      <c r="F111" s="17"/>
      <c r="G111" s="17"/>
    </row>
    <row r="112" spans="1:7" x14ac:dyDescent="0.3">
      <c r="A112" s="17" t="s">
        <v>122</v>
      </c>
      <c r="B112" s="17" t="s">
        <v>51</v>
      </c>
      <c r="C112" s="17"/>
      <c r="D112" s="17"/>
      <c r="E112" s="17"/>
      <c r="F112" s="17"/>
      <c r="G112" s="17"/>
    </row>
    <row r="113" spans="1:7" x14ac:dyDescent="0.3">
      <c r="A113" s="17" t="s">
        <v>123</v>
      </c>
      <c r="B113" s="17" t="s">
        <v>53</v>
      </c>
      <c r="C113" s="17"/>
      <c r="D113" s="17"/>
      <c r="E113" s="17"/>
      <c r="F113" s="17"/>
      <c r="G113" s="17"/>
    </row>
    <row r="114" spans="1:7" x14ac:dyDescent="0.3">
      <c r="A114" s="17" t="s">
        <v>124</v>
      </c>
      <c r="B114" s="17" t="s">
        <v>84</v>
      </c>
      <c r="C114" s="17"/>
      <c r="D114" s="17"/>
      <c r="E114" s="17"/>
      <c r="F114" s="17"/>
      <c r="G114" s="17"/>
    </row>
    <row r="115" spans="1:7" ht="115.2" x14ac:dyDescent="0.3">
      <c r="A115" s="17" t="s">
        <v>125</v>
      </c>
      <c r="B115" s="17" t="s">
        <v>126</v>
      </c>
      <c r="C115" s="17">
        <v>20</v>
      </c>
      <c r="D115" s="17" t="s">
        <v>37</v>
      </c>
      <c r="E115" s="18">
        <v>10.78</v>
      </c>
      <c r="F115" s="17">
        <f>IF(ISBLANK(E115),"", PRODUCT(C115,E115))</f>
        <v>215.6</v>
      </c>
      <c r="G115" s="73" t="s">
        <v>211</v>
      </c>
    </row>
    <row r="116" spans="1:7" x14ac:dyDescent="0.3">
      <c r="A116" s="17" t="s">
        <v>127</v>
      </c>
      <c r="B116" s="17" t="s">
        <v>128</v>
      </c>
      <c r="C116" s="17"/>
      <c r="D116" s="17"/>
      <c r="E116" s="17"/>
      <c r="F116" s="17"/>
      <c r="G116" s="17"/>
    </row>
    <row r="117" spans="1:7" x14ac:dyDescent="0.3">
      <c r="A117" s="17" t="s">
        <v>129</v>
      </c>
      <c r="B117" s="17" t="s">
        <v>43</v>
      </c>
      <c r="C117" s="17"/>
      <c r="D117" s="17"/>
      <c r="E117" s="17"/>
      <c r="F117" s="17"/>
      <c r="G117" s="17"/>
    </row>
    <row r="118" spans="1:7" x14ac:dyDescent="0.3">
      <c r="A118" s="17" t="s">
        <v>130</v>
      </c>
      <c r="B118" s="17" t="s">
        <v>45</v>
      </c>
      <c r="C118" s="17"/>
      <c r="D118" s="17"/>
      <c r="E118" s="17"/>
      <c r="F118" s="17"/>
      <c r="G118" s="17"/>
    </row>
    <row r="119" spans="1:7" x14ac:dyDescent="0.3">
      <c r="A119" s="17" t="s">
        <v>131</v>
      </c>
      <c r="B119" s="17" t="s">
        <v>84</v>
      </c>
      <c r="C119" s="17"/>
      <c r="D119" s="17"/>
      <c r="E119" s="17"/>
      <c r="F119" s="17"/>
      <c r="G119" s="17"/>
    </row>
    <row r="120" spans="1:7" x14ac:dyDescent="0.3">
      <c r="A120" s="17" t="s">
        <v>132</v>
      </c>
      <c r="B120" s="17" t="s">
        <v>121</v>
      </c>
      <c r="C120" s="17"/>
      <c r="D120" s="17"/>
      <c r="E120" s="17"/>
      <c r="F120" s="17"/>
      <c r="G120" s="17"/>
    </row>
    <row r="121" spans="1:7" x14ac:dyDescent="0.3">
      <c r="A121" s="17" t="s">
        <v>133</v>
      </c>
      <c r="B121" s="17" t="s">
        <v>51</v>
      </c>
      <c r="C121" s="17"/>
      <c r="D121" s="17"/>
      <c r="E121" s="17"/>
      <c r="F121" s="17"/>
      <c r="G121" s="17"/>
    </row>
    <row r="122" spans="1:7" x14ac:dyDescent="0.3">
      <c r="A122" s="17" t="s">
        <v>134</v>
      </c>
      <c r="B122" s="17" t="s">
        <v>53</v>
      </c>
      <c r="C122" s="17"/>
      <c r="D122" s="17"/>
      <c r="E122" s="17"/>
      <c r="F122" s="17"/>
      <c r="G122" s="17"/>
    </row>
    <row r="123" spans="1:7" x14ac:dyDescent="0.3">
      <c r="A123" s="17" t="s">
        <v>135</v>
      </c>
      <c r="B123" s="17" t="s">
        <v>136</v>
      </c>
      <c r="C123" s="17"/>
      <c r="D123" s="17"/>
      <c r="E123" s="17"/>
      <c r="F123" s="17"/>
      <c r="G123" s="17"/>
    </row>
    <row r="124" spans="1:7" ht="115.2" x14ac:dyDescent="0.3">
      <c r="A124" s="17" t="s">
        <v>137</v>
      </c>
      <c r="B124" s="17" t="s">
        <v>126</v>
      </c>
      <c r="C124" s="17">
        <v>8</v>
      </c>
      <c r="D124" s="17" t="s">
        <v>37</v>
      </c>
      <c r="E124" s="18">
        <v>5.95</v>
      </c>
      <c r="F124" s="17">
        <f>IF(ISBLANK(E124),"", PRODUCT(C124,E124))</f>
        <v>47.6</v>
      </c>
      <c r="G124" s="73" t="s">
        <v>212</v>
      </c>
    </row>
    <row r="125" spans="1:7" x14ac:dyDescent="0.3">
      <c r="A125" s="17" t="s">
        <v>138</v>
      </c>
      <c r="B125" s="17" t="s">
        <v>139</v>
      </c>
      <c r="C125" s="17"/>
      <c r="D125" s="17"/>
      <c r="E125" s="17"/>
      <c r="F125" s="17"/>
      <c r="G125" s="17"/>
    </row>
    <row r="126" spans="1:7" ht="28.8" x14ac:dyDescent="0.3">
      <c r="A126" s="17" t="s">
        <v>140</v>
      </c>
      <c r="B126" s="26" t="s">
        <v>141</v>
      </c>
      <c r="C126" s="17"/>
      <c r="D126" s="17"/>
      <c r="E126" s="17"/>
      <c r="F126" s="17"/>
      <c r="G126" s="17"/>
    </row>
    <row r="127" spans="1:7" x14ac:dyDescent="0.3">
      <c r="A127" s="17" t="s">
        <v>142</v>
      </c>
      <c r="B127" s="17" t="s">
        <v>45</v>
      </c>
      <c r="C127" s="17"/>
      <c r="D127" s="17"/>
      <c r="E127" s="17"/>
      <c r="F127" s="17"/>
      <c r="G127" s="17"/>
    </row>
    <row r="128" spans="1:7" x14ac:dyDescent="0.3">
      <c r="A128" s="17" t="s">
        <v>143</v>
      </c>
      <c r="B128" s="17" t="s">
        <v>84</v>
      </c>
      <c r="C128" s="17"/>
      <c r="D128" s="17"/>
      <c r="E128" s="17"/>
      <c r="F128" s="17"/>
      <c r="G128" s="17"/>
    </row>
    <row r="129" spans="1:7" x14ac:dyDescent="0.3">
      <c r="A129" s="17" t="s">
        <v>144</v>
      </c>
      <c r="B129" s="17" t="s">
        <v>121</v>
      </c>
      <c r="C129" s="17"/>
      <c r="D129" s="17"/>
      <c r="E129" s="17"/>
      <c r="F129" s="17"/>
      <c r="G129" s="17"/>
    </row>
    <row r="130" spans="1:7" x14ac:dyDescent="0.3">
      <c r="A130" s="17" t="s">
        <v>145</v>
      </c>
      <c r="B130" s="17" t="s">
        <v>51</v>
      </c>
      <c r="C130" s="17"/>
      <c r="D130" s="17"/>
      <c r="E130" s="17"/>
      <c r="F130" s="17"/>
      <c r="G130" s="17"/>
    </row>
    <row r="131" spans="1:7" x14ac:dyDescent="0.3">
      <c r="A131" s="17" t="s">
        <v>146</v>
      </c>
      <c r="B131" s="17" t="s">
        <v>53</v>
      </c>
      <c r="C131" s="17"/>
      <c r="D131" s="17"/>
      <c r="E131" s="17"/>
      <c r="F131" s="17"/>
      <c r="G131" s="17"/>
    </row>
    <row r="132" spans="1:7" x14ac:dyDescent="0.3">
      <c r="A132" s="17" t="s">
        <v>147</v>
      </c>
      <c r="B132" s="17" t="s">
        <v>136</v>
      </c>
      <c r="C132" s="17"/>
      <c r="D132" s="17"/>
      <c r="E132" s="17"/>
      <c r="F132" s="17"/>
      <c r="G132" s="17"/>
    </row>
    <row r="133" spans="1:7" x14ac:dyDescent="0.3">
      <c r="E133" s="16" t="s">
        <v>54</v>
      </c>
      <c r="F133" s="16">
        <f>IF((COUNT(C106:C132)&lt;&gt;COUNT(F106:F132)),"", ROUND(SUM(F106:F132),2))</f>
        <v>2139.1999999999998</v>
      </c>
      <c r="G133" s="14" t="str">
        <f>IF((COUNT(C106:C132)&lt;&gt;COUNT(F106:F132)),"Neužpildytos visų objektų kainos", "")</f>
        <v/>
      </c>
    </row>
    <row r="134" spans="1:7" ht="28.8" x14ac:dyDescent="0.3">
      <c r="C134" s="25" t="s">
        <v>55</v>
      </c>
      <c r="D134" s="19">
        <v>21</v>
      </c>
      <c r="E134" s="16" t="s">
        <v>56</v>
      </c>
      <c r="F134" s="16">
        <f>IF(OR(F133="",D134=""),"", ROUND(PRODUCT(D134,F133)/100,2))</f>
        <v>449.23</v>
      </c>
      <c r="G134" s="14" t="str">
        <f>IF(D134="", "Nurodykite taikomą PVM dydį", "")</f>
        <v/>
      </c>
    </row>
    <row r="135" spans="1:7" x14ac:dyDescent="0.3">
      <c r="E135" s="16" t="s">
        <v>57</v>
      </c>
      <c r="F135" s="16">
        <f>IF(ISBLANK(F134), "", ROUND(SUM(F133:F134),2))</f>
        <v>2588.4299999999998</v>
      </c>
    </row>
    <row r="139" spans="1:7" x14ac:dyDescent="0.3">
      <c r="A139" s="12" t="s">
        <v>148</v>
      </c>
      <c r="B139" s="12" t="s">
        <v>149</v>
      </c>
    </row>
    <row r="141" spans="1:7" x14ac:dyDescent="0.3">
      <c r="A141" s="12" t="s">
        <v>28</v>
      </c>
    </row>
    <row r="142" spans="1:7" ht="28.8" x14ac:dyDescent="0.3">
      <c r="A142" s="16" t="s">
        <v>29</v>
      </c>
      <c r="B142" s="16" t="s">
        <v>30</v>
      </c>
      <c r="C142" s="25" t="s">
        <v>199</v>
      </c>
      <c r="D142" s="16" t="s">
        <v>31</v>
      </c>
      <c r="E142" s="25" t="s">
        <v>200</v>
      </c>
      <c r="F142" s="16" t="s">
        <v>32</v>
      </c>
      <c r="G142" s="25" t="s">
        <v>33</v>
      </c>
    </row>
    <row r="143" spans="1:7" x14ac:dyDescent="0.3">
      <c r="A143" s="16" t="s">
        <v>150</v>
      </c>
      <c r="B143" s="16" t="s">
        <v>151</v>
      </c>
      <c r="C143" s="17"/>
      <c r="D143" s="17"/>
      <c r="E143" s="17"/>
      <c r="F143" s="17"/>
      <c r="G143" s="17"/>
    </row>
    <row r="144" spans="1:7" x14ac:dyDescent="0.3">
      <c r="A144" s="17" t="s">
        <v>152</v>
      </c>
      <c r="B144" s="17" t="s">
        <v>151</v>
      </c>
      <c r="C144" s="17">
        <v>310</v>
      </c>
      <c r="D144" s="17" t="s">
        <v>37</v>
      </c>
      <c r="E144" s="18"/>
      <c r="F144" s="17" t="str">
        <f>IF(ISBLANK(E144),"", PRODUCT(C144,E144))</f>
        <v/>
      </c>
      <c r="G144" s="19"/>
    </row>
    <row r="145" spans="1:7" x14ac:dyDescent="0.3">
      <c r="A145" s="17" t="s">
        <v>153</v>
      </c>
      <c r="B145" s="17" t="s">
        <v>154</v>
      </c>
      <c r="C145" s="17"/>
      <c r="D145" s="17"/>
      <c r="E145" s="17"/>
      <c r="F145" s="17"/>
      <c r="G145" s="17"/>
    </row>
    <row r="146" spans="1:7" x14ac:dyDescent="0.3">
      <c r="A146" s="17" t="s">
        <v>155</v>
      </c>
      <c r="B146" s="17" t="s">
        <v>156</v>
      </c>
      <c r="C146" s="17"/>
      <c r="D146" s="17"/>
      <c r="E146" s="17"/>
      <c r="F146" s="17"/>
      <c r="G146" s="17"/>
    </row>
    <row r="147" spans="1:7" x14ac:dyDescent="0.3">
      <c r="A147" s="17" t="s">
        <v>157</v>
      </c>
      <c r="B147" s="17" t="s">
        <v>158</v>
      </c>
      <c r="C147" s="17"/>
      <c r="D147" s="17"/>
      <c r="E147" s="17"/>
      <c r="F147" s="17"/>
      <c r="G147" s="17"/>
    </row>
    <row r="148" spans="1:7" x14ac:dyDescent="0.3">
      <c r="A148" s="17" t="s">
        <v>159</v>
      </c>
      <c r="B148" s="17" t="s">
        <v>160</v>
      </c>
      <c r="C148" s="17"/>
      <c r="D148" s="17"/>
      <c r="E148" s="17"/>
      <c r="F148" s="17"/>
      <c r="G148" s="17"/>
    </row>
    <row r="149" spans="1:7" x14ac:dyDescent="0.3">
      <c r="A149" s="17" t="s">
        <v>161</v>
      </c>
      <c r="B149" s="26" t="s">
        <v>162</v>
      </c>
      <c r="C149" s="17"/>
      <c r="D149" s="17"/>
      <c r="E149" s="17"/>
      <c r="F149" s="17"/>
      <c r="G149" s="17"/>
    </row>
    <row r="150" spans="1:7" x14ac:dyDescent="0.3">
      <c r="A150" s="17" t="s">
        <v>163</v>
      </c>
      <c r="B150" s="17" t="s">
        <v>164</v>
      </c>
      <c r="C150" s="17"/>
      <c r="D150" s="17"/>
      <c r="E150" s="17"/>
      <c r="F150" s="17"/>
      <c r="G150" s="17"/>
    </row>
    <row r="151" spans="1:7" x14ac:dyDescent="0.3">
      <c r="A151" s="17" t="s">
        <v>165</v>
      </c>
      <c r="B151" s="17" t="s">
        <v>166</v>
      </c>
      <c r="C151" s="17"/>
      <c r="D151" s="17"/>
      <c r="E151" s="17"/>
      <c r="F151" s="17"/>
      <c r="G151" s="17"/>
    </row>
    <row r="152" spans="1:7" x14ac:dyDescent="0.3">
      <c r="A152" s="17" t="s">
        <v>167</v>
      </c>
      <c r="B152" s="17" t="s">
        <v>168</v>
      </c>
      <c r="C152" s="17">
        <v>45</v>
      </c>
      <c r="D152" s="17" t="s">
        <v>37</v>
      </c>
      <c r="E152" s="18"/>
      <c r="F152" s="17" t="str">
        <f>IF(ISBLANK(E152),"", PRODUCT(C152,E152))</f>
        <v/>
      </c>
      <c r="G152" s="19"/>
    </row>
    <row r="153" spans="1:7" x14ac:dyDescent="0.3">
      <c r="A153" s="17" t="s">
        <v>169</v>
      </c>
      <c r="B153" s="17" t="s">
        <v>154</v>
      </c>
      <c r="C153" s="17"/>
      <c r="D153" s="17"/>
      <c r="E153" s="17"/>
      <c r="F153" s="17"/>
      <c r="G153" s="17"/>
    </row>
    <row r="154" spans="1:7" x14ac:dyDescent="0.3">
      <c r="A154" s="17" t="s">
        <v>170</v>
      </c>
      <c r="B154" s="17" t="s">
        <v>171</v>
      </c>
      <c r="C154" s="17"/>
      <c r="D154" s="17"/>
      <c r="E154" s="17"/>
      <c r="F154" s="17"/>
      <c r="G154" s="17"/>
    </row>
    <row r="155" spans="1:7" x14ac:dyDescent="0.3">
      <c r="A155" s="17" t="s">
        <v>172</v>
      </c>
      <c r="B155" s="17" t="s">
        <v>158</v>
      </c>
      <c r="C155" s="17"/>
      <c r="D155" s="17"/>
      <c r="E155" s="17"/>
      <c r="F155" s="17"/>
      <c r="G155" s="17"/>
    </row>
    <row r="156" spans="1:7" ht="28.8" x14ac:dyDescent="0.3">
      <c r="A156" s="17" t="s">
        <v>173</v>
      </c>
      <c r="B156" s="26" t="s">
        <v>174</v>
      </c>
      <c r="C156" s="17"/>
      <c r="D156" s="17"/>
      <c r="E156" s="17"/>
      <c r="F156" s="17"/>
      <c r="G156" s="17"/>
    </row>
    <row r="157" spans="1:7" x14ac:dyDescent="0.3">
      <c r="A157" s="17" t="s">
        <v>175</v>
      </c>
      <c r="B157" s="17" t="s">
        <v>176</v>
      </c>
      <c r="C157" s="17"/>
      <c r="D157" s="17"/>
      <c r="E157" s="17"/>
      <c r="F157" s="17"/>
      <c r="G157" s="17"/>
    </row>
    <row r="158" spans="1:7" x14ac:dyDescent="0.3">
      <c r="A158" s="17" t="s">
        <v>177</v>
      </c>
      <c r="B158" s="17" t="s">
        <v>164</v>
      </c>
      <c r="C158" s="17"/>
      <c r="D158" s="17"/>
      <c r="E158" s="17"/>
      <c r="F158" s="17"/>
      <c r="G158" s="17"/>
    </row>
    <row r="159" spans="1:7" x14ac:dyDescent="0.3">
      <c r="E159" s="16" t="s">
        <v>54</v>
      </c>
      <c r="F159" s="16" t="str">
        <f>IF((COUNT(C144:C158)&lt;&gt;COUNT(F144:F158)),"", ROUND(SUM(F144:F158),2))</f>
        <v/>
      </c>
      <c r="G159" s="14" t="str">
        <f>IF((COUNT(C144:C158)&lt;&gt;COUNT(F144:F158)),"Neužpildytos visų objektų kainos", "")</f>
        <v>Neužpildytos visų objektų kainos</v>
      </c>
    </row>
    <row r="160" spans="1:7" ht="28.8" x14ac:dyDescent="0.3">
      <c r="C160" s="25" t="s">
        <v>55</v>
      </c>
      <c r="D160" s="19">
        <v>21</v>
      </c>
      <c r="E160" s="16" t="s">
        <v>56</v>
      </c>
      <c r="F160" s="16" t="str">
        <f>IF(OR(F159="",D160=""),"", ROUND(PRODUCT(D160,F159)/100,2))</f>
        <v/>
      </c>
      <c r="G160" s="14" t="str">
        <f>IF(D160="", "Nurodykite taikomą PVM dydį", "")</f>
        <v/>
      </c>
    </row>
    <row r="161" spans="5:6" x14ac:dyDescent="0.3">
      <c r="E161" s="16" t="s">
        <v>57</v>
      </c>
      <c r="F161" s="16">
        <f>IF(ISBLANK(F160), "", ROUND(SUM(F159:F160),2))</f>
        <v>0</v>
      </c>
    </row>
  </sheetData>
  <sheetProtection algorithmName="SHA-512" hashValue="occ9VKiVStJPEPz95aBcT4+8MlFVdt+FdSKILq/PhT1RBG4i15tesBQSTQWg39f5IygBwqbhN/bK+Uc69rgV7Q==" saltValue="ZKKNyI+w4LnldE87O6OIUg==" spinCount="100000" sheet="1"/>
  <mergeCells count="27">
    <mergeCell ref="A12:B12"/>
    <mergeCell ref="C12:F12"/>
    <mergeCell ref="A13:B13"/>
    <mergeCell ref="C13:F13"/>
    <mergeCell ref="A14:B14"/>
    <mergeCell ref="C14:F14"/>
    <mergeCell ref="A15:B15"/>
    <mergeCell ref="C15:F15"/>
    <mergeCell ref="A16:B16"/>
    <mergeCell ref="C16:F16"/>
    <mergeCell ref="A17:B17"/>
    <mergeCell ref="C17:F17"/>
    <mergeCell ref="A18:B18"/>
    <mergeCell ref="C18:F18"/>
    <mergeCell ref="A19:B19"/>
    <mergeCell ref="C19:F19"/>
    <mergeCell ref="A20:B20"/>
    <mergeCell ref="C20:F20"/>
    <mergeCell ref="A27:F27"/>
    <mergeCell ref="A28:F28"/>
    <mergeCell ref="A29:F29"/>
    <mergeCell ref="A21:B21"/>
    <mergeCell ref="C21:F21"/>
    <mergeCell ref="A23:F23"/>
    <mergeCell ref="A24:F24"/>
    <mergeCell ref="A25:F25"/>
    <mergeCell ref="A26:F2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topLeftCell="A37" workbookViewId="0">
      <selection activeCell="H44" sqref="H44:J44"/>
    </sheetView>
  </sheetViews>
  <sheetFormatPr defaultColWidth="10.8984375" defaultRowHeight="14.4" x14ac:dyDescent="0.3"/>
  <cols>
    <col min="1" max="1" width="13.8984375" style="7" customWidth="1"/>
    <col min="2" max="2" width="10.8984375" style="7" customWidth="1"/>
    <col min="3" max="16384" width="10.8984375" style="7"/>
  </cols>
  <sheetData>
    <row r="2" spans="1:11" x14ac:dyDescent="0.3">
      <c r="A2" s="72" t="s">
        <v>178</v>
      </c>
      <c r="B2" s="28"/>
      <c r="C2" s="28"/>
      <c r="D2" s="28"/>
      <c r="E2" s="28"/>
      <c r="F2" s="28"/>
      <c r="G2" s="28"/>
      <c r="H2" s="28"/>
      <c r="I2" s="28"/>
      <c r="J2" s="28"/>
      <c r="K2" s="28"/>
    </row>
    <row r="3" spans="1:11" x14ac:dyDescent="0.3">
      <c r="A3" s="28"/>
      <c r="B3" s="28"/>
      <c r="C3" s="28"/>
      <c r="D3" s="28"/>
      <c r="E3" s="28"/>
      <c r="F3" s="28"/>
      <c r="G3" s="28"/>
      <c r="H3" s="28"/>
      <c r="I3" s="28"/>
      <c r="J3" s="28"/>
      <c r="K3" s="28"/>
    </row>
    <row r="4" spans="1:11" ht="15.9" customHeight="1" thickBot="1" x14ac:dyDescent="0.35">
      <c r="A4" s="3"/>
      <c r="B4" s="3"/>
      <c r="C4" s="3"/>
      <c r="D4" s="3"/>
      <c r="E4" s="3"/>
      <c r="F4" s="3"/>
      <c r="G4" s="3"/>
      <c r="H4" s="3"/>
      <c r="I4" s="3"/>
      <c r="J4" s="3"/>
    </row>
    <row r="5" spans="1:11" ht="48" customHeight="1" x14ac:dyDescent="0.3">
      <c r="A5" s="69" t="s">
        <v>179</v>
      </c>
      <c r="B5" s="60"/>
      <c r="C5" s="70" t="s">
        <v>180</v>
      </c>
      <c r="D5" s="59"/>
      <c r="E5" s="60"/>
      <c r="F5" s="70" t="s">
        <v>181</v>
      </c>
      <c r="G5" s="59"/>
      <c r="H5" s="60"/>
      <c r="I5" s="70" t="s">
        <v>182</v>
      </c>
      <c r="J5" s="60"/>
      <c r="K5" s="4" t="s">
        <v>183</v>
      </c>
    </row>
    <row r="6" spans="1:11" ht="48.9" customHeight="1" x14ac:dyDescent="0.3">
      <c r="A6" s="63" t="s">
        <v>208</v>
      </c>
      <c r="B6" s="36"/>
      <c r="C6" s="64" t="s">
        <v>208</v>
      </c>
      <c r="D6" s="53"/>
      <c r="E6" s="36"/>
      <c r="F6" s="64" t="s">
        <v>208</v>
      </c>
      <c r="G6" s="53"/>
      <c r="H6" s="36"/>
      <c r="I6" s="64" t="s">
        <v>208</v>
      </c>
      <c r="J6" s="36"/>
      <c r="K6" s="20" t="s">
        <v>208</v>
      </c>
    </row>
    <row r="7" spans="1:11" ht="48.9" customHeight="1" x14ac:dyDescent="0.3">
      <c r="A7" s="63"/>
      <c r="B7" s="36"/>
      <c r="C7" s="64"/>
      <c r="D7" s="53"/>
      <c r="E7" s="36"/>
      <c r="F7" s="64"/>
      <c r="G7" s="53"/>
      <c r="H7" s="36"/>
      <c r="I7" s="64"/>
      <c r="J7" s="36"/>
      <c r="K7" s="20"/>
    </row>
    <row r="8" spans="1:11" ht="48.9" customHeight="1" x14ac:dyDescent="0.3">
      <c r="A8" s="63"/>
      <c r="B8" s="36"/>
      <c r="C8" s="64"/>
      <c r="D8" s="53"/>
      <c r="E8" s="36"/>
      <c r="F8" s="64"/>
      <c r="G8" s="53"/>
      <c r="H8" s="36"/>
      <c r="I8" s="64"/>
      <c r="J8" s="36"/>
      <c r="K8" s="20"/>
    </row>
    <row r="9" spans="1:11" ht="48.9" customHeight="1" x14ac:dyDescent="0.3">
      <c r="A9" s="63"/>
      <c r="B9" s="36"/>
      <c r="C9" s="64"/>
      <c r="D9" s="53"/>
      <c r="E9" s="36"/>
      <c r="F9" s="64"/>
      <c r="G9" s="53"/>
      <c r="H9" s="36"/>
      <c r="I9" s="64"/>
      <c r="J9" s="36"/>
      <c r="K9" s="20"/>
    </row>
    <row r="10" spans="1:11" ht="48.9" customHeight="1" x14ac:dyDescent="0.3">
      <c r="A10" s="63"/>
      <c r="B10" s="36"/>
      <c r="C10" s="64"/>
      <c r="D10" s="53"/>
      <c r="E10" s="36"/>
      <c r="F10" s="64"/>
      <c r="G10" s="53"/>
      <c r="H10" s="36"/>
      <c r="I10" s="64"/>
      <c r="J10" s="36"/>
      <c r="K10" s="20"/>
    </row>
    <row r="11" spans="1:11" ht="48.9" customHeight="1" x14ac:dyDescent="0.3">
      <c r="A11" s="63"/>
      <c r="B11" s="36"/>
      <c r="C11" s="64"/>
      <c r="D11" s="53"/>
      <c r="E11" s="36"/>
      <c r="F11" s="64"/>
      <c r="G11" s="53"/>
      <c r="H11" s="36"/>
      <c r="I11" s="64"/>
      <c r="J11" s="36"/>
      <c r="K11" s="20"/>
    </row>
    <row r="12" spans="1:11" ht="48.9" customHeight="1" x14ac:dyDescent="0.3">
      <c r="A12" s="63"/>
      <c r="B12" s="36"/>
      <c r="C12" s="64"/>
      <c r="D12" s="53"/>
      <c r="E12" s="36"/>
      <c r="F12" s="64"/>
      <c r="G12" s="53"/>
      <c r="H12" s="36"/>
      <c r="I12" s="64"/>
      <c r="J12" s="36"/>
      <c r="K12" s="20"/>
    </row>
    <row r="13" spans="1:11" ht="48.9" customHeight="1" x14ac:dyDescent="0.3">
      <c r="A13" s="63"/>
      <c r="B13" s="36"/>
      <c r="C13" s="64"/>
      <c r="D13" s="53"/>
      <c r="E13" s="36"/>
      <c r="F13" s="64"/>
      <c r="G13" s="53"/>
      <c r="H13" s="36"/>
      <c r="I13" s="64"/>
      <c r="J13" s="36"/>
      <c r="K13" s="20"/>
    </row>
    <row r="14" spans="1:11" ht="48.9" customHeight="1" x14ac:dyDescent="0.3">
      <c r="A14" s="63"/>
      <c r="B14" s="36"/>
      <c r="C14" s="64"/>
      <c r="D14" s="53"/>
      <c r="E14" s="36"/>
      <c r="F14" s="64"/>
      <c r="G14" s="53"/>
      <c r="H14" s="36"/>
      <c r="I14" s="64"/>
      <c r="J14" s="36"/>
      <c r="K14" s="20"/>
    </row>
    <row r="15" spans="1:11" ht="48" customHeight="1" thickBot="1" x14ac:dyDescent="0.35">
      <c r="A15" s="66"/>
      <c r="B15" s="45"/>
      <c r="C15" s="67"/>
      <c r="D15" s="44"/>
      <c r="E15" s="45"/>
      <c r="F15" s="67"/>
      <c r="G15" s="44"/>
      <c r="H15" s="45"/>
      <c r="I15" s="67"/>
      <c r="J15" s="45"/>
      <c r="K15" s="21"/>
    </row>
    <row r="16" spans="1:11" ht="18.899999999999999" customHeight="1" x14ac:dyDescent="0.3">
      <c r="A16" s="5"/>
      <c r="B16" s="5"/>
      <c r="C16" s="5"/>
      <c r="D16" s="5"/>
      <c r="E16" s="5"/>
      <c r="F16" s="5"/>
      <c r="G16" s="5"/>
      <c r="H16" s="5"/>
      <c r="I16" s="5"/>
      <c r="J16" s="5"/>
      <c r="K16" s="6"/>
    </row>
    <row r="17" spans="1:11" ht="48.9" customHeight="1" x14ac:dyDescent="0.3">
      <c r="A17" s="68" t="s">
        <v>184</v>
      </c>
      <c r="B17" s="28"/>
      <c r="C17" s="28"/>
      <c r="D17" s="28"/>
      <c r="E17" s="28"/>
      <c r="F17" s="28"/>
      <c r="G17" s="28"/>
      <c r="H17" s="28"/>
      <c r="I17" s="28"/>
      <c r="J17" s="28"/>
      <c r="K17" s="28"/>
    </row>
    <row r="18" spans="1:11" ht="15.9" customHeight="1" thickBot="1" x14ac:dyDescent="0.35">
      <c r="A18" s="5"/>
      <c r="B18" s="5"/>
      <c r="C18" s="5"/>
      <c r="D18" s="5"/>
      <c r="E18" s="5"/>
      <c r="F18" s="5"/>
      <c r="G18" s="5"/>
      <c r="H18" s="5"/>
      <c r="I18" s="5"/>
      <c r="J18" s="5"/>
      <c r="K18" s="6"/>
    </row>
    <row r="19" spans="1:11" ht="48.9" customHeight="1" x14ac:dyDescent="0.3">
      <c r="A19" s="69" t="s">
        <v>30</v>
      </c>
      <c r="B19" s="60"/>
      <c r="C19" s="70" t="s">
        <v>180</v>
      </c>
      <c r="D19" s="59"/>
      <c r="E19" s="60"/>
      <c r="F19" s="70" t="s">
        <v>185</v>
      </c>
      <c r="G19" s="59"/>
      <c r="H19" s="60"/>
      <c r="I19" s="71" t="s">
        <v>182</v>
      </c>
      <c r="J19" s="62"/>
      <c r="K19" s="6"/>
    </row>
    <row r="20" spans="1:11" ht="48.9" customHeight="1" x14ac:dyDescent="0.3">
      <c r="A20" s="63" t="s">
        <v>208</v>
      </c>
      <c r="B20" s="36"/>
      <c r="C20" s="64" t="s">
        <v>208</v>
      </c>
      <c r="D20" s="53"/>
      <c r="E20" s="36"/>
      <c r="F20" s="64" t="s">
        <v>208</v>
      </c>
      <c r="G20" s="53"/>
      <c r="H20" s="36"/>
      <c r="I20" s="65" t="s">
        <v>208</v>
      </c>
      <c r="J20" s="55"/>
      <c r="K20" s="6"/>
    </row>
    <row r="21" spans="1:11" ht="48.9" customHeight="1" x14ac:dyDescent="0.3">
      <c r="A21" s="63"/>
      <c r="B21" s="36"/>
      <c r="C21" s="64"/>
      <c r="D21" s="53"/>
      <c r="E21" s="36"/>
      <c r="F21" s="64"/>
      <c r="G21" s="53"/>
      <c r="H21" s="36"/>
      <c r="I21" s="65"/>
      <c r="J21" s="55"/>
      <c r="K21" s="6"/>
    </row>
    <row r="22" spans="1:11" ht="48.9" customHeight="1" x14ac:dyDescent="0.3">
      <c r="A22" s="63"/>
      <c r="B22" s="36"/>
      <c r="C22" s="64"/>
      <c r="D22" s="53"/>
      <c r="E22" s="36"/>
      <c r="F22" s="64"/>
      <c r="G22" s="53"/>
      <c r="H22" s="36"/>
      <c r="I22" s="65"/>
      <c r="J22" s="55"/>
      <c r="K22" s="6"/>
    </row>
    <row r="23" spans="1:11" ht="48.9" customHeight="1" x14ac:dyDescent="0.3">
      <c r="A23" s="63"/>
      <c r="B23" s="36"/>
      <c r="C23" s="64"/>
      <c r="D23" s="53"/>
      <c r="E23" s="36"/>
      <c r="F23" s="64"/>
      <c r="G23" s="53"/>
      <c r="H23" s="36"/>
      <c r="I23" s="65"/>
      <c r="J23" s="55"/>
      <c r="K23" s="6"/>
    </row>
    <row r="24" spans="1:11" ht="48.9" customHeight="1" x14ac:dyDescent="0.3">
      <c r="A24" s="63"/>
      <c r="B24" s="36"/>
      <c r="C24" s="64"/>
      <c r="D24" s="53"/>
      <c r="E24" s="36"/>
      <c r="F24" s="64"/>
      <c r="G24" s="53"/>
      <c r="H24" s="36"/>
      <c r="I24" s="65"/>
      <c r="J24" s="55"/>
      <c r="K24" s="6"/>
    </row>
    <row r="25" spans="1:11" ht="48.9" customHeight="1" x14ac:dyDescent="0.3">
      <c r="A25" s="63"/>
      <c r="B25" s="36"/>
      <c r="C25" s="64"/>
      <c r="D25" s="53"/>
      <c r="E25" s="36"/>
      <c r="F25" s="64"/>
      <c r="G25" s="53"/>
      <c r="H25" s="36"/>
      <c r="I25" s="65"/>
      <c r="J25" s="55"/>
      <c r="K25" s="6"/>
    </row>
    <row r="26" spans="1:11" ht="48.9" customHeight="1" x14ac:dyDescent="0.3">
      <c r="A26" s="63"/>
      <c r="B26" s="36"/>
      <c r="C26" s="64"/>
      <c r="D26" s="53"/>
      <c r="E26" s="36"/>
      <c r="F26" s="64"/>
      <c r="G26" s="53"/>
      <c r="H26" s="36"/>
      <c r="I26" s="65"/>
      <c r="J26" s="55"/>
      <c r="K26" s="6"/>
    </row>
    <row r="27" spans="1:11" ht="48.9" customHeight="1" x14ac:dyDescent="0.3">
      <c r="A27" s="63"/>
      <c r="B27" s="36"/>
      <c r="C27" s="64"/>
      <c r="D27" s="53"/>
      <c r="E27" s="36"/>
      <c r="F27" s="64"/>
      <c r="G27" s="53"/>
      <c r="H27" s="36"/>
      <c r="I27" s="65"/>
      <c r="J27" s="55"/>
      <c r="K27" s="6"/>
    </row>
    <row r="28" spans="1:11" ht="48.9" customHeight="1" x14ac:dyDescent="0.3">
      <c r="A28" s="63"/>
      <c r="B28" s="36"/>
      <c r="C28" s="64"/>
      <c r="D28" s="53"/>
      <c r="E28" s="36"/>
      <c r="F28" s="64"/>
      <c r="G28" s="53"/>
      <c r="H28" s="36"/>
      <c r="I28" s="65"/>
      <c r="J28" s="55"/>
      <c r="K28" s="6"/>
    </row>
    <row r="29" spans="1:11" ht="48.9" customHeight="1" x14ac:dyDescent="0.3">
      <c r="A29" s="63"/>
      <c r="B29" s="36"/>
      <c r="C29" s="64"/>
      <c r="D29" s="53"/>
      <c r="E29" s="36"/>
      <c r="F29" s="64"/>
      <c r="G29" s="53"/>
      <c r="H29" s="36"/>
      <c r="I29" s="65"/>
      <c r="J29" s="55"/>
      <c r="K29" s="6"/>
    </row>
    <row r="31" spans="1:11" ht="33" customHeight="1" x14ac:dyDescent="0.3">
      <c r="A31" s="49"/>
      <c r="B31" s="28"/>
      <c r="C31" s="28"/>
      <c r="D31" s="28"/>
      <c r="E31" s="28"/>
      <c r="F31" s="28"/>
      <c r="G31" s="28"/>
      <c r="H31" s="28"/>
      <c r="I31" s="28"/>
      <c r="J31" s="28"/>
    </row>
    <row r="33" spans="1:10" ht="15.9" customHeight="1" x14ac:dyDescent="0.3">
      <c r="A33" s="57" t="s">
        <v>186</v>
      </c>
      <c r="B33" s="28"/>
      <c r="C33" s="28"/>
      <c r="D33" s="28"/>
      <c r="E33" s="28"/>
      <c r="F33" s="28"/>
      <c r="G33" s="28"/>
      <c r="H33" s="28"/>
      <c r="I33" s="28"/>
      <c r="J33" s="28"/>
    </row>
    <row r="34" spans="1:10" ht="15.9" customHeight="1" thickBot="1" x14ac:dyDescent="0.35"/>
    <row r="35" spans="1:10" ht="15.9" customHeight="1" x14ac:dyDescent="0.3">
      <c r="A35" s="11" t="s">
        <v>29</v>
      </c>
      <c r="B35" s="58" t="s">
        <v>187</v>
      </c>
      <c r="C35" s="59"/>
      <c r="D35" s="59"/>
      <c r="E35" s="59"/>
      <c r="F35" s="59"/>
      <c r="G35" s="60"/>
      <c r="H35" s="61" t="s">
        <v>188</v>
      </c>
      <c r="I35" s="59"/>
      <c r="J35" s="62"/>
    </row>
    <row r="36" spans="1:10" ht="48" customHeight="1" x14ac:dyDescent="0.3">
      <c r="A36" s="22" t="s">
        <v>189</v>
      </c>
      <c r="B36" s="56" t="s">
        <v>190</v>
      </c>
      <c r="C36" s="53"/>
      <c r="D36" s="53"/>
      <c r="E36" s="53"/>
      <c r="F36" s="53"/>
      <c r="G36" s="36"/>
      <c r="H36" s="54" t="s">
        <v>208</v>
      </c>
      <c r="I36" s="53"/>
      <c r="J36" s="55"/>
    </row>
    <row r="37" spans="1:10" ht="48" customHeight="1" x14ac:dyDescent="0.3">
      <c r="A37" s="22" t="s">
        <v>191</v>
      </c>
      <c r="B37" s="56" t="s">
        <v>192</v>
      </c>
      <c r="C37" s="53"/>
      <c r="D37" s="53"/>
      <c r="E37" s="53"/>
      <c r="F37" s="53"/>
      <c r="G37" s="36"/>
      <c r="H37" s="54" t="s">
        <v>213</v>
      </c>
      <c r="I37" s="53"/>
      <c r="J37" s="55"/>
    </row>
    <row r="38" spans="1:10" ht="48" customHeight="1" x14ac:dyDescent="0.3">
      <c r="A38" s="22" t="s">
        <v>193</v>
      </c>
      <c r="B38" s="56" t="s">
        <v>194</v>
      </c>
      <c r="C38" s="53"/>
      <c r="D38" s="53"/>
      <c r="E38" s="53"/>
      <c r="F38" s="53"/>
      <c r="G38" s="36"/>
      <c r="H38" s="54" t="s">
        <v>208</v>
      </c>
      <c r="I38" s="53"/>
      <c r="J38" s="55"/>
    </row>
    <row r="39" spans="1:10" ht="48" customHeight="1" x14ac:dyDescent="0.3">
      <c r="A39" s="23" t="s">
        <v>110</v>
      </c>
      <c r="B39" s="52" t="s">
        <v>217</v>
      </c>
      <c r="C39" s="53"/>
      <c r="D39" s="53"/>
      <c r="E39" s="53"/>
      <c r="F39" s="53"/>
      <c r="G39" s="36"/>
      <c r="H39" s="54" t="s">
        <v>216</v>
      </c>
      <c r="I39" s="53"/>
      <c r="J39" s="55"/>
    </row>
    <row r="40" spans="1:10" ht="48" customHeight="1" x14ac:dyDescent="0.3">
      <c r="A40" s="23" t="s">
        <v>150</v>
      </c>
      <c r="B40" s="52" t="s">
        <v>218</v>
      </c>
      <c r="C40" s="53"/>
      <c r="D40" s="53"/>
      <c r="E40" s="53"/>
      <c r="F40" s="53"/>
      <c r="G40" s="36"/>
      <c r="H40" s="54" t="s">
        <v>216</v>
      </c>
      <c r="I40" s="53"/>
      <c r="J40" s="55"/>
    </row>
    <row r="41" spans="1:10" ht="48" customHeight="1" x14ac:dyDescent="0.3">
      <c r="A41" s="23" t="s">
        <v>220</v>
      </c>
      <c r="B41" s="52" t="s">
        <v>221</v>
      </c>
      <c r="C41" s="53"/>
      <c r="D41" s="53"/>
      <c r="E41" s="53"/>
      <c r="F41" s="53"/>
      <c r="G41" s="36"/>
      <c r="H41" s="54" t="s">
        <v>216</v>
      </c>
      <c r="I41" s="53"/>
      <c r="J41" s="55"/>
    </row>
    <row r="42" spans="1:10" ht="48" customHeight="1" x14ac:dyDescent="0.3">
      <c r="A42" s="23" t="s">
        <v>222</v>
      </c>
      <c r="B42" s="52" t="s">
        <v>223</v>
      </c>
      <c r="C42" s="53"/>
      <c r="D42" s="53"/>
      <c r="E42" s="53"/>
      <c r="F42" s="53"/>
      <c r="G42" s="36"/>
      <c r="H42" s="54" t="s">
        <v>216</v>
      </c>
      <c r="I42" s="53"/>
      <c r="J42" s="55"/>
    </row>
    <row r="43" spans="1:10" ht="48" customHeight="1" x14ac:dyDescent="0.3">
      <c r="A43" s="23" t="s">
        <v>226</v>
      </c>
      <c r="B43" s="52" t="s">
        <v>227</v>
      </c>
      <c r="C43" s="53"/>
      <c r="D43" s="53"/>
      <c r="E43" s="53"/>
      <c r="F43" s="53"/>
      <c r="G43" s="36"/>
      <c r="H43" s="54" t="s">
        <v>216</v>
      </c>
      <c r="I43" s="53"/>
      <c r="J43" s="55"/>
    </row>
    <row r="44" spans="1:10" ht="48" customHeight="1" x14ac:dyDescent="0.3">
      <c r="A44" s="23" t="s">
        <v>228</v>
      </c>
      <c r="B44" s="52" t="s">
        <v>229</v>
      </c>
      <c r="C44" s="53"/>
      <c r="D44" s="53"/>
      <c r="E44" s="53"/>
      <c r="F44" s="53"/>
      <c r="G44" s="36"/>
      <c r="H44" s="54" t="s">
        <v>230</v>
      </c>
      <c r="I44" s="53"/>
      <c r="J44" s="55"/>
    </row>
    <row r="45" spans="1:10" ht="48" customHeight="1" x14ac:dyDescent="0.3">
      <c r="A45" s="23"/>
      <c r="B45" s="52"/>
      <c r="C45" s="53"/>
      <c r="D45" s="53"/>
      <c r="E45" s="53"/>
      <c r="F45" s="53"/>
      <c r="G45" s="36"/>
      <c r="H45" s="54"/>
      <c r="I45" s="53"/>
      <c r="J45" s="55"/>
    </row>
    <row r="46" spans="1:10" ht="48.9" customHeight="1" thickBot="1" x14ac:dyDescent="0.35">
      <c r="A46" s="24"/>
      <c r="B46" s="43"/>
      <c r="C46" s="44"/>
      <c r="D46" s="44"/>
      <c r="E46" s="44"/>
      <c r="F46" s="44"/>
      <c r="G46" s="45"/>
      <c r="H46" s="46"/>
      <c r="I46" s="47"/>
      <c r="J46" s="48"/>
    </row>
    <row r="48" spans="1:10" ht="102" customHeight="1" x14ac:dyDescent="0.3">
      <c r="A48" s="49" t="s">
        <v>195</v>
      </c>
      <c r="B48" s="28"/>
      <c r="C48" s="28"/>
      <c r="D48" s="28"/>
      <c r="E48" s="28"/>
      <c r="F48" s="28"/>
      <c r="G48" s="28"/>
      <c r="H48" s="28"/>
      <c r="I48" s="28"/>
      <c r="J48" s="28"/>
    </row>
    <row r="51" spans="1:10" x14ac:dyDescent="0.3">
      <c r="A51" s="50" t="s">
        <v>196</v>
      </c>
      <c r="B51" s="28"/>
      <c r="C51" s="28"/>
      <c r="D51" s="28"/>
      <c r="E51" s="51" t="s">
        <v>214</v>
      </c>
      <c r="F51" s="28"/>
      <c r="G51" s="28"/>
      <c r="H51" s="28"/>
      <c r="I51" s="28"/>
      <c r="J51" s="28"/>
    </row>
    <row r="53" spans="1:10" x14ac:dyDescent="0.3">
      <c r="A53" s="50" t="s">
        <v>197</v>
      </c>
      <c r="B53" s="28"/>
      <c r="C53" s="28"/>
      <c r="D53" s="28"/>
      <c r="E53" s="51" t="s">
        <v>215</v>
      </c>
      <c r="F53" s="28"/>
      <c r="G53" s="28"/>
      <c r="H53" s="28"/>
      <c r="I53" s="28"/>
      <c r="J53" s="28"/>
    </row>
    <row r="100" spans="1:1" ht="15.6" x14ac:dyDescent="0.3">
      <c r="A100" t="s">
        <v>198</v>
      </c>
    </row>
  </sheetData>
  <sheetProtection sheet="1"/>
  <mergeCells count="121">
    <mergeCell ref="A2:K3"/>
    <mergeCell ref="A5:B5"/>
    <mergeCell ref="C5:E5"/>
    <mergeCell ref="F5:H5"/>
    <mergeCell ref="I5:J5"/>
    <mergeCell ref="A6:B6"/>
    <mergeCell ref="C6:E6"/>
    <mergeCell ref="F6:H6"/>
    <mergeCell ref="I6:J6"/>
    <mergeCell ref="A9:B9"/>
    <mergeCell ref="C9:E9"/>
    <mergeCell ref="F9:H9"/>
    <mergeCell ref="I9:J9"/>
    <mergeCell ref="A10:B10"/>
    <mergeCell ref="C10:E10"/>
    <mergeCell ref="F10:H10"/>
    <mergeCell ref="I10:J10"/>
    <mergeCell ref="A7:B7"/>
    <mergeCell ref="C7:E7"/>
    <mergeCell ref="F7:H7"/>
    <mergeCell ref="I7:J7"/>
    <mergeCell ref="A8:B8"/>
    <mergeCell ref="C8:E8"/>
    <mergeCell ref="F8:H8"/>
    <mergeCell ref="I8:J8"/>
    <mergeCell ref="A13:B13"/>
    <mergeCell ref="C13:E13"/>
    <mergeCell ref="F13:H13"/>
    <mergeCell ref="I13:J13"/>
    <mergeCell ref="A14:B14"/>
    <mergeCell ref="C14:E14"/>
    <mergeCell ref="F14:H14"/>
    <mergeCell ref="I14:J14"/>
    <mergeCell ref="A11:B11"/>
    <mergeCell ref="C11:E11"/>
    <mergeCell ref="F11:H11"/>
    <mergeCell ref="I11:J11"/>
    <mergeCell ref="A12:B12"/>
    <mergeCell ref="C12:E12"/>
    <mergeCell ref="F12:H12"/>
    <mergeCell ref="I12:J12"/>
    <mergeCell ref="A15:B15"/>
    <mergeCell ref="C15:E15"/>
    <mergeCell ref="F15:H15"/>
    <mergeCell ref="I15:J15"/>
    <mergeCell ref="A17:K17"/>
    <mergeCell ref="A19:B19"/>
    <mergeCell ref="C19:E19"/>
    <mergeCell ref="F19:H19"/>
    <mergeCell ref="I19:J19"/>
    <mergeCell ref="A22:B22"/>
    <mergeCell ref="C22:E22"/>
    <mergeCell ref="F22:H22"/>
    <mergeCell ref="I22:J22"/>
    <mergeCell ref="A23:B23"/>
    <mergeCell ref="C23:E23"/>
    <mergeCell ref="F23:H23"/>
    <mergeCell ref="I23:J23"/>
    <mergeCell ref="A20:B20"/>
    <mergeCell ref="C20:E20"/>
    <mergeCell ref="F20:H20"/>
    <mergeCell ref="I20:J20"/>
    <mergeCell ref="A21:B21"/>
    <mergeCell ref="C21:E21"/>
    <mergeCell ref="F21:H21"/>
    <mergeCell ref="I21:J21"/>
    <mergeCell ref="A26:B26"/>
    <mergeCell ref="C26:E26"/>
    <mergeCell ref="F26:H26"/>
    <mergeCell ref="I26:J26"/>
    <mergeCell ref="A27:B27"/>
    <mergeCell ref="C27:E27"/>
    <mergeCell ref="F27:H27"/>
    <mergeCell ref="I27:J27"/>
    <mergeCell ref="A24:B24"/>
    <mergeCell ref="C24:E24"/>
    <mergeCell ref="F24:H24"/>
    <mergeCell ref="I24:J24"/>
    <mergeCell ref="A25:B25"/>
    <mergeCell ref="C25:E25"/>
    <mergeCell ref="F25:H25"/>
    <mergeCell ref="I25:J25"/>
    <mergeCell ref="A31:J31"/>
    <mergeCell ref="A33:J33"/>
    <mergeCell ref="B35:G35"/>
    <mergeCell ref="H35:J35"/>
    <mergeCell ref="B36:G36"/>
    <mergeCell ref="H36:J36"/>
    <mergeCell ref="A28:B28"/>
    <mergeCell ref="C28:E28"/>
    <mergeCell ref="F28:H28"/>
    <mergeCell ref="I28:J28"/>
    <mergeCell ref="A29:B29"/>
    <mergeCell ref="C29:E29"/>
    <mergeCell ref="F29:H29"/>
    <mergeCell ref="I29:J29"/>
    <mergeCell ref="B40:G40"/>
    <mergeCell ref="H40:J40"/>
    <mergeCell ref="B41:G41"/>
    <mergeCell ref="H41:J41"/>
    <mergeCell ref="B42:G42"/>
    <mergeCell ref="H42:J42"/>
    <mergeCell ref="B37:G37"/>
    <mergeCell ref="H37:J37"/>
    <mergeCell ref="B38:G38"/>
    <mergeCell ref="H38:J38"/>
    <mergeCell ref="B39:G39"/>
    <mergeCell ref="H39:J39"/>
    <mergeCell ref="B46:G46"/>
    <mergeCell ref="H46:J46"/>
    <mergeCell ref="A48:J48"/>
    <mergeCell ref="A51:D51"/>
    <mergeCell ref="E51:J51"/>
    <mergeCell ref="A53:D53"/>
    <mergeCell ref="E53:J53"/>
    <mergeCell ref="B43:G43"/>
    <mergeCell ref="H43:J43"/>
    <mergeCell ref="B44:G44"/>
    <mergeCell ref="H44:J44"/>
    <mergeCell ref="B45:G45"/>
    <mergeCell ref="H45:J4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Jūratė Maldžiūnienė</cp:lastModifiedBy>
  <dcterms:created xsi:type="dcterms:W3CDTF">2023-04-04T12:16:45Z</dcterms:created>
  <dcterms:modified xsi:type="dcterms:W3CDTF">2024-01-25T08:50:09Z</dcterms:modified>
</cp:coreProperties>
</file>