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MiestoTvarkymas\JŪRATĖ\2024 m. preliminari sutartis Aleksote\"/>
    </mc:Choice>
  </mc:AlternateContent>
  <bookViews>
    <workbookView xWindow="-105" yWindow="-105" windowWidth="23250" windowHeight="12450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J109" i="1"/>
  <c r="J108" i="1"/>
  <c r="J107" i="1"/>
  <c r="J106" i="1"/>
  <c r="J91" i="1"/>
  <c r="J90" i="1"/>
  <c r="J88" i="1"/>
  <c r="J87" i="1"/>
  <c r="J86" i="1"/>
  <c r="J85" i="1"/>
  <c r="J83" i="1"/>
  <c r="J82" i="1"/>
  <c r="J79" i="1"/>
  <c r="J78" i="1"/>
  <c r="J77" i="1"/>
  <c r="J76" i="1"/>
  <c r="J75" i="1"/>
  <c r="J73" i="1"/>
  <c r="J71" i="1"/>
  <c r="J70" i="1"/>
  <c r="J69" i="1"/>
  <c r="J68" i="1"/>
  <c r="J67" i="1"/>
  <c r="J65" i="1"/>
  <c r="J64" i="1"/>
  <c r="J63" i="1"/>
  <c r="J62" i="1"/>
  <c r="J61" i="1"/>
  <c r="J59" i="1"/>
  <c r="J58" i="1"/>
  <c r="J56" i="1"/>
  <c r="J55" i="1"/>
  <c r="J54" i="1"/>
  <c r="J53" i="1"/>
  <c r="J52" i="1"/>
  <c r="J50" i="1"/>
  <c r="J49" i="1"/>
  <c r="J48" i="1"/>
  <c r="J47" i="1"/>
  <c r="J46" i="1"/>
  <c r="J42" i="1"/>
  <c r="J41" i="1"/>
  <c r="J40" i="1"/>
  <c r="J38" i="1"/>
  <c r="J36" i="1"/>
  <c r="J35" i="1"/>
  <c r="J34" i="1"/>
  <c r="J33" i="1"/>
  <c r="J32" i="1"/>
  <c r="J30" i="1"/>
  <c r="J29" i="1"/>
  <c r="J28" i="1"/>
  <c r="J27" i="1"/>
  <c r="J26" i="1"/>
  <c r="J110" i="1" l="1"/>
  <c r="G97" i="1" s="1"/>
  <c r="J97" i="1" s="1"/>
  <c r="G98" i="1"/>
  <c r="J98" i="1" s="1"/>
  <c r="G94" i="1"/>
  <c r="J94" i="1" s="1"/>
  <c r="G96" i="1" l="1"/>
  <c r="J96" i="1" s="1"/>
  <c r="J101" i="1" s="1"/>
  <c r="J102" i="1" s="1"/>
  <c r="J111" i="1"/>
  <c r="J112" i="1" s="1"/>
  <c r="J103" i="1" l="1"/>
  <c r="J113" i="1" s="1"/>
  <c r="J104" i="1" l="1"/>
  <c r="J114" i="1" s="1"/>
  <c r="B17" i="1" l="1"/>
  <c r="B19" i="1"/>
</calcChain>
</file>

<file path=xl/sharedStrings.xml><?xml version="1.0" encoding="utf-8"?>
<sst xmlns="http://schemas.openxmlformats.org/spreadsheetml/2006/main" count="271" uniqueCount="186">
  <si>
    <t xml:space="preserve">                            PASIŪLYMAS  ATNAUJINTAM VARŽYMUISI                   </t>
  </si>
  <si>
    <t>(Data)</t>
  </si>
  <si>
    <t>Kaunas</t>
  </si>
  <si>
    <t>(Vieta)</t>
  </si>
  <si>
    <r>
      <t xml:space="preserve">Tiekėjo pavadinimas, įmonės kodas (pagal įmonės registravimo pažymėjimo duomenis) </t>
    </r>
    <r>
      <rPr>
        <i/>
        <sz val="12"/>
        <color theme="1"/>
        <rFont val="Times New Roman"/>
        <family val="1"/>
      </rPr>
      <t>/jei dalyvauja jungtinės veiklos sutartimi, surašomi visų sutarties šalių duomenys.</t>
    </r>
  </si>
  <si>
    <r>
      <t xml:space="preserve">Tiekėjo adresas, pašto kodas </t>
    </r>
    <r>
      <rPr>
        <i/>
        <sz val="12"/>
        <color theme="1"/>
        <rFont val="Times New Roman"/>
        <family val="1"/>
      </rPr>
      <t>/jei dalyvauja jungtinės veiklos sutartimi, surašomi visų sutarties šalių duomenys.</t>
    </r>
  </si>
  <si>
    <t>Už pasiūlymą atsakingo asmens vardas, pavardė</t>
  </si>
  <si>
    <t>Telefono numeris</t>
  </si>
  <si>
    <t>Fakso numeris</t>
  </si>
  <si>
    <t>El. pašto adresas</t>
  </si>
  <si>
    <t xml:space="preserve">Eur su PVM </t>
  </si>
  <si>
    <t>kaina su PVM (lentelės I ir II skyriuose nurodytų darbų įkainių suma su PVM, o jei II skyrius netaikomas - I skyriuje nurodytų darbų įkainių suma su PVM)</t>
  </si>
  <si>
    <r>
      <t xml:space="preserve">Eur be PVM </t>
    </r>
    <r>
      <rPr>
        <sz val="11"/>
        <color indexed="8"/>
        <rFont val="Times New Roman"/>
        <family val="1"/>
      </rPr>
      <t/>
    </r>
  </si>
  <si>
    <r>
      <rPr>
        <sz val="11"/>
        <color indexed="8"/>
        <rFont val="Times New Roman"/>
        <family val="1"/>
      </rPr>
      <t xml:space="preserve">kaina be PVM (lentelės I ir II skyriuose nurodytų darbų įkainių suma be PVM, o jei II skyrius netaikomas - I skyriuje nurodytų darbų įkainių suma be PVM) </t>
    </r>
    <r>
      <rPr>
        <i/>
        <sz val="11"/>
        <color indexed="8"/>
        <rFont val="Times New Roman"/>
        <family val="1"/>
      </rPr>
      <t>(tais atvejais, kai pagal galiojančius teisės aktus tiekėjui nereikia mokėti PVM, nurodyti juridinį pagrindą)</t>
    </r>
  </si>
  <si>
    <t>Bendrą planuojamą kainą sudaro:</t>
  </si>
  <si>
    <t>Eil. Nr.</t>
  </si>
  <si>
    <t>Darbų rūšis ir aprašymas</t>
  </si>
  <si>
    <t>Mato vnt.</t>
  </si>
  <si>
    <t xml:space="preserve">Preliminarus kiekis </t>
  </si>
  <si>
    <t xml:space="preserve">PVM tarifo dydis, proc. </t>
  </si>
  <si>
    <t>SMD vertė, Eur be PVM***</t>
  </si>
  <si>
    <t>Vieneto įkainis, Eur           (be PVM) / Vieneto įkainio dydis, % skaičiuojant nuo SMD vertės be PVM***</t>
  </si>
  <si>
    <t>Bendra planuojama kaina Eur (be PVM)</t>
  </si>
  <si>
    <t>PVM suma</t>
  </si>
  <si>
    <t>Iš viso su PVM (I skyriuje nurodytų įkainių ir PVM suma)</t>
  </si>
  <si>
    <t>II. Tinkamam remontui būtini atlikti darbai (darbai nenurodyti preliminariosios sutarties 2 priede)*</t>
  </si>
  <si>
    <t>II skyriuje nurodytų darbų įkainių suma be PVM</t>
  </si>
  <si>
    <t>Iš viso su PVM (II skyriuje nurodytų įkainių ir PVM suma)**</t>
  </si>
  <si>
    <t xml:space="preserve">IŠ VISO PVM (I ir II skyriuose nurodyto PVM suma) </t>
  </si>
  <si>
    <t>IŠ VISO su PVM (I ir II skyriuose nurodytų įkainių ir PVM suma)  (Pradinės sutarties vertė)</t>
  </si>
  <si>
    <t>**Lentelės II skyrius netaikomas, jei jame nurodyti darbai nėra perkami</t>
  </si>
  <si>
    <t xml:space="preserve">**Jei II skyriuje nurodytų Tinkamam Darbų įvykdymui būtinų atlikti darbų įkainių bendra suma (su PVM) yra didesnė už tokiems darbams skirtą Kvietimo 8 punkte nurodytą sumą, toks pasiūlymas laikomas nepriimtinu ir yra atmetamas, išskyrus VPĮ 45 straipsnio 1 dalies 5 punkte nurodytą atvejį, kai Kvietime maksimali darbams skirta suma nenurodoma. ir Užsakovas nusprendžia pakeisti (padidinti) pirkimui skirtą sumą, nustatytą prieš pradedant Atnaujintą varžymąsi. </t>
  </si>
  <si>
    <t xml:space="preserve">***SMD vertė, Eur be PVM nurodoma 6 stulpelyje, kai perkamos projektavimo paslaugos. Tokiu atveju 7 stulpelyje nurodomas vieneto įkainio dydis, % </t>
  </si>
  <si>
    <t>2. Į pasiūlymo kainą yra įskaičiuoti visi mokesčiai ir medžiagos bei visos kitos išlaidos, reikalingos tinkamai pagal Preliminariąją sutartį sudaromoms Pagrindinėms sutartims įgyvendinti.</t>
  </si>
  <si>
    <t>3.  Patvirtiname, kad EBVPD nurodyta informacija, kuri pateikta Perkančiajai organizacijai teikiant pasiūlymą dėl Preliminariosios sutarties sudarymo yra nepasikeitusi. (arba, jei pasikeitusi – pateikiame aktualią EBVPD informaciją, pridedame.)</t>
  </si>
  <si>
    <t>4. Šiuo pasiūlymu įsipareigojame laikytis Viešųjų pirkimų įstatymo, kitų teisės aktų, pirkimo dokumentuose išdėstytų reikalavimų bei sutarties sąlygų.</t>
  </si>
  <si>
    <t>5. Patvirtiname, kad visi pridedami dokumentai yra mūsų pasiūlymo dalis.</t>
  </si>
  <si>
    <t>6. Įsipareigojame laikytis pasiūlyme pateiktų ir pirkimo dokumentuose nustatytų sąlygų bei nesiimti jokių veiksmų, galinčių sutrukdyti pasiūlymo akceptavimui ar sutarties pasirašymui ir įsipareigojimui.</t>
  </si>
  <si>
    <t>7. Jeigu mūsų pasiūlymas bus priimtas, mes įsipareigojame Užsakovo nurodytu terminu sudaryti sutartį.</t>
  </si>
  <si>
    <t xml:space="preserve">8. Vykdant sutartį pasitelksiu šiuos subrangovus, kurių pajėgumais remiuosi*: </t>
  </si>
  <si>
    <t xml:space="preserve">Eil. Nr. </t>
  </si>
  <si>
    <t>Subrangovų pavadinimas, adresas</t>
  </si>
  <si>
    <t>Įrašyti abi reikalaujamas reikšmes:
1. Subrangovams numatomi perduoti atlikti darbai (įvardinti konkrečius darbus);
2. Subrangovams perduodama sutarties dalis % sutarties kainoje</t>
  </si>
  <si>
    <t xml:space="preserve">*Pildyti tuomet, jei sutarties vykdymui pasitelkiami subrangovai, kurių pajėgumais rangovas remiasi ir kurie yra nurodyti Preliminariosios sutarties priede. </t>
  </si>
  <si>
    <t>9. Vykdant sutartį pasitelksiu šiuos subrangovus, kurių pajėgumais nesiremiu**:</t>
  </si>
  <si>
    <t xml:space="preserve">Įrašyti abi reikalaujamas reikšmes:
1. Subrangovams numatomi perduoti atlikti darbai (įvardinti konkrečius darbus);
2. Subrangovams perduodama sutarties dalis % sutarties kainoje
</t>
  </si>
  <si>
    <t xml:space="preserve">**Pildyti tuomet, jei sutarties vykdymui pasitelkiami subrangovai, kurių pajėgumais rangovas nesiremia. </t>
  </si>
  <si>
    <r>
      <t>10. Šiame pasiūlyme yra pateikta ir konfidenciali informacija</t>
    </r>
    <r>
      <rPr>
        <sz val="11"/>
        <color indexed="8"/>
        <rFont val="Times New Roman"/>
        <family val="1"/>
      </rPr>
      <t xml:space="preserve"> (dokumentai su konfidencialia informacija įsegti atskirai) ****:</t>
    </r>
  </si>
  <si>
    <t>Pateikto dokumento pavadinimas</t>
  </si>
  <si>
    <t xml:space="preserve">****Pildyti tuomet, jei bus pateikta konfidenciali informacija. Tiekėjas negali nurodyti, kad konfidenciali yra pasiūlymo kaina arba, kad visas pasiūlymas yra konfidencialus. </t>
  </si>
  <si>
    <t>11. Kartu su pasiūlymu pateikiami šie dokumentai:</t>
  </si>
  <si>
    <t xml:space="preserve"> Jei tiekėjas 8, 9 ir (ar) 10 punktų neužpildo arba juos išbraukia, laikoma kad jis sutarčiai vykdyti subteikėjų nepasitelks / pasiūlyme konfidencialios informacijos nėra.</t>
  </si>
  <si>
    <t xml:space="preserve">PASTABA: 10 punkte prašome nurodyti Jūsų pasiūlymo konfidencialią informaciją.  Konfidencialia negalima laikyti informacijos, nurodytos VPĮ 20 str. 2 d. Tiekėjas turi aiškiai nurodyti, kokie su pasiūlymu pateikti dokumentai laikytini konfidencialiais. </t>
  </si>
  <si>
    <t>Iš viso kaina be PVM</t>
  </si>
  <si>
    <t>Preliminarus kiekis</t>
  </si>
  <si>
    <t>PVM dydis proc.</t>
  </si>
  <si>
    <t>SMD vertė be PVM*</t>
  </si>
  <si>
    <t>Vieneto įkainio dydis, proc. skaičiuojant nuo SMD vertės be PVM</t>
  </si>
  <si>
    <t>Bendra planuojama kaina be PVM, Eur</t>
  </si>
  <si>
    <t>I skyriuje nurodytų darbų įkainių suma be PVM</t>
  </si>
  <si>
    <t>1. Paruošiamieji ir ardymo darbai</t>
  </si>
  <si>
    <t>1.2</t>
  </si>
  <si>
    <t>Asfalto dangų nufrezavimas**</t>
  </si>
  <si>
    <t>100 m2</t>
  </si>
  <si>
    <t>100 m3</t>
  </si>
  <si>
    <t>m</t>
  </si>
  <si>
    <t>1.5</t>
  </si>
  <si>
    <t>Bordiūrų, sudėtų ant betoninio pagrindo, išardymas**</t>
  </si>
  <si>
    <t>m3</t>
  </si>
  <si>
    <t>1.8</t>
  </si>
  <si>
    <t>Statybinių atliekų/išardytų elementų kasimas ekskavatoriais, pakrovimass ir išvežimas</t>
  </si>
  <si>
    <t>t</t>
  </si>
  <si>
    <t>1.10</t>
  </si>
  <si>
    <t>Frezuoto asfalto transportavimas</t>
  </si>
  <si>
    <t>2. Žemės darbai</t>
  </si>
  <si>
    <t>2.1</t>
  </si>
  <si>
    <t>II grupės grunto kasimas ekskavatoriais, pakrovimas į autosavivarčius, vežiojimas darbas sąvartoje</t>
  </si>
  <si>
    <t>1000 m3</t>
  </si>
  <si>
    <t>2.5</t>
  </si>
  <si>
    <t>Iškasų paviršiaus išlyginimas mechanizuotu būdu, kai gruntas II grupės</t>
  </si>
  <si>
    <t>1000 m2</t>
  </si>
  <si>
    <t>2.6</t>
  </si>
  <si>
    <t>Plotų planiravimas rankiniu būdu, kai gruntas II grupės</t>
  </si>
  <si>
    <t>2.3</t>
  </si>
  <si>
    <t>Dirvos paruošimas gazonams mech. būdu II gr. grunte, užpilant 10 cm storio sluoksnį juodžemio</t>
  </si>
  <si>
    <t>2.4</t>
  </si>
  <si>
    <t>3.16</t>
  </si>
  <si>
    <t>Pogriovinio drenažo iš plastikinių gofruotų vamzdžių su geotekstilės arba kokoso plaušo filtru įrengimas, užpilant filtracinį sluoksnį rankiniu būdu, kai vamzdžių skersmuo 113/126 mm</t>
  </si>
  <si>
    <t>100 m</t>
  </si>
  <si>
    <t>4.6</t>
  </si>
  <si>
    <t>Pagrindų išlyginamųjų ir paruošiamųjų sluoksnių iš smėlio-žvyro mišinių įrengimas</t>
  </si>
  <si>
    <t>6.4</t>
  </si>
  <si>
    <t>Šlaitų/sankasos sutvirtinimas geotekstile, svoris &gt;170g/m2</t>
  </si>
  <si>
    <t>m2</t>
  </si>
  <si>
    <t>4. Pagrindų įrengimas</t>
  </si>
  <si>
    <t>4.1</t>
  </si>
  <si>
    <t>Grunto sluoksnio sutankinimas vibraciniu volu</t>
  </si>
  <si>
    <t>4.3</t>
  </si>
  <si>
    <t>Viensl. pagrindo iš dolomit. skaldos 0/45 įrengimas</t>
  </si>
  <si>
    <t>5. Dangų įrengimas</t>
  </si>
  <si>
    <t>5.1.10</t>
  </si>
  <si>
    <t>5.1.11</t>
  </si>
  <si>
    <t>Keičiant sluoksnio storį, kiekvienam 0,5 cm pasikeitimui su asfaltbetoniu AC 32 PS pridėti</t>
  </si>
  <si>
    <t>5.1.28</t>
  </si>
  <si>
    <t>5.1.24</t>
  </si>
  <si>
    <t>4 cm storio virš. dangos sluoksnio iš AC 11 VN asfaltbetonio mišinio įrengimas klotuvu</t>
  </si>
  <si>
    <t>5.5. Betonas</t>
  </si>
  <si>
    <t>5.2.1</t>
  </si>
  <si>
    <t>Betoninių (geltonos spalvos) trinkelių 200x100x80 mm (neregių vedimo sistemos) grindinys, kai siūlės užpildomos atsijomis</t>
  </si>
  <si>
    <t>10 m2</t>
  </si>
  <si>
    <t>5.2.2</t>
  </si>
  <si>
    <t>Betoninių pilkos spalvos 8cm trinkelių (įvairių formų) grindinio grindimas siūles užpilant atsijomis</t>
  </si>
  <si>
    <t>5.2.6</t>
  </si>
  <si>
    <t>80x200 mm betoninių bordiūrų ant betoninio pagrindo įrengimas</t>
  </si>
  <si>
    <t>5.2.9</t>
  </si>
  <si>
    <t>150x300 mm betoninių bordiūrų ant betoninio pagrindo įrengimas</t>
  </si>
  <si>
    <t>5.2.11</t>
  </si>
  <si>
    <t>3 cm storio pasluoksnio iš dolomito atsijų įrengimas</t>
  </si>
  <si>
    <t>vnt.</t>
  </si>
  <si>
    <t>7.3.1.</t>
  </si>
  <si>
    <t>Topografinis planas po statybų ir/ar inžinerinių tinklų planas</t>
  </si>
  <si>
    <t>7.3.2.</t>
  </si>
  <si>
    <t>Nekilnojamojo daikto kadastrinių matavimų bylos parengimas (tikslinimas)</t>
  </si>
  <si>
    <t>1.1</t>
  </si>
  <si>
    <t>Šaligatvių iš betono plytelių ir trinkelių ardymas**</t>
  </si>
  <si>
    <t>100m2</t>
  </si>
  <si>
    <t xml:space="preserve">Paprastų, parterinių ir mauritaniškų gazonų užsėjimas rankiniu būdu                                                                                                                                                                                             </t>
  </si>
  <si>
    <t>6.6</t>
  </si>
  <si>
    <t>Piltinis gruntas (Užpylimo medžiagos ŽB, ŽG, ŽP, ŽD, ŽM, SB, SG, S, SD, SM)</t>
  </si>
  <si>
    <t>5.1.18</t>
  </si>
  <si>
    <t>5.1.19</t>
  </si>
  <si>
    <t>5.6 Granitas</t>
  </si>
  <si>
    <t>150x300 mm natūralaus akmens (granitinių) bordiūrų ant betoninio pagrindo įrengimas</t>
  </si>
  <si>
    <t>5.3.1</t>
  </si>
  <si>
    <t>100m</t>
  </si>
  <si>
    <t>5.3.4</t>
  </si>
  <si>
    <t xml:space="preserve">Granitinių trinkelių grindinio grindimas siūles užpilant cemento skiediniu </t>
  </si>
  <si>
    <t>10m2</t>
  </si>
  <si>
    <t>6. Kiti darbai ir medžiagos</t>
  </si>
  <si>
    <t>6.1</t>
  </si>
  <si>
    <t>Geotinklo 100/100 paklojimas asfaltbetonio dangoje</t>
  </si>
  <si>
    <t>3.3</t>
  </si>
  <si>
    <t>Šulinio landos paaukštinimas gelžbetonio žiedais nuo 30 cm  iki  50 cm</t>
  </si>
  <si>
    <t>3.5.2</t>
  </si>
  <si>
    <t>Liukai su 40 t. apkrova</t>
  </si>
  <si>
    <t>Mato   vnt.</t>
  </si>
  <si>
    <t>20 cm storio drenuojantis skaldos sluoksnio iš nesurištojo mineralinių medžiagų mišinio fr. 8/16 įrengimas</t>
  </si>
  <si>
    <t>7.2</t>
  </si>
  <si>
    <t>Gatvės (ypatingojo ar neypatingojo statinio)  rekonstravimo darbo projekto parengimas</t>
  </si>
  <si>
    <t>7.3</t>
  </si>
  <si>
    <t xml:space="preserve">Išpildomosios dokumentacijos parengimas </t>
  </si>
  <si>
    <t>8.</t>
  </si>
  <si>
    <t>Elektroninis statybų žurnalas</t>
  </si>
  <si>
    <t>Dėl B.Brazdžionio g. (Nuo A.Šapokos G. iki Vijūkų g.) ir Vijūkų g. (Nuo B.Brazdžionio g. iki 9-ojo Forto g.) rekonstravimo darbų pirkimo*</t>
  </si>
  <si>
    <t>Kauno miesto susisiekimo komunikacijų remonto ir rekonstrukcijos darbų pirkimo (I dalies)                                                                                                                                                                                                                            Preliminariosios sutarties 4 priedo (Kvietimo į atnaujintą varžymąsi) 1 priedėlis</t>
  </si>
  <si>
    <t>7. Inžineriniai tinklai</t>
  </si>
  <si>
    <t>6.3</t>
  </si>
  <si>
    <t>Sankasos sutvirtinimas geotinklu (radialinis standumas prie 0.5% deformacijų ≥390 kN/m)</t>
  </si>
  <si>
    <t>5.1</t>
  </si>
  <si>
    <t>Asfalto dangos konstrukcija DK10 (važiuojamoji dalis)</t>
  </si>
  <si>
    <t>8 cm storio apatinio pagrindo sluoksnio iš mišinio  AC 32 PS įrengimas</t>
  </si>
  <si>
    <t>5 cm storio apatinio dangos sl. iš AC 16 AS asfaltbetonio mišinio įrengimas klotuvu</t>
  </si>
  <si>
    <t>Keičiant sluoksnio storį, kiekvienam 0,5 cm pasikeitimui su asfaltbetoniu AC 16 AS pridėti</t>
  </si>
  <si>
    <t>4 cm storio dangos įrengimas, panaudojant asfaltbetonio klotuvą su automatiniu aukščio reguliavimu, iš asfaltbetonio mišinio SMA 11 S (asfaltavimo metu įterpiant skaldelę)</t>
  </si>
  <si>
    <t>Asfalto dangos konstrukcija DK3 (važiuojamoji dalis)</t>
  </si>
  <si>
    <t>Asfalto dangos konstrukcija DK0,3 (važiuojamoji dalis)</t>
  </si>
  <si>
    <t>5.1.6</t>
  </si>
  <si>
    <t>8 cm storio pagrindo dangos sluoksnio iš asfaltbetonio AC 32 PN mišinio įrengimas klotuvu, kurio našumas daugiau 200 iki 500 t/h</t>
  </si>
  <si>
    <t>Asfalto dangos konstrukcija DK10 (labai maža žiedinė sąnkryža)</t>
  </si>
  <si>
    <t>Asfalto dangos konstrukcija DK10 (labai maža turbožiedinė sąnkryža)</t>
  </si>
  <si>
    <t>Kiti su asfaltu susiję darbai</t>
  </si>
  <si>
    <t>5.1.34</t>
  </si>
  <si>
    <t>Siūlių tarp elementų užpildymas bitumine mastika (bituminės juostos 40x8 mm įrengimas tarp asfaltbetonio dangos ir bordiūro)</t>
  </si>
  <si>
    <t>1000m</t>
  </si>
  <si>
    <t xml:space="preserve">1. Išnagrinėję Kvietimo informaciją, Konkurso dokumentus, dokumentų priedus ir reikalavimus nurodytiems B .Brazdžionio g. (Nuo A.Šapokos G. iki Vijūkų g.) ir Vijūkų g. (Nuo B. Brazdžionio g. iki 9-ojo Forto g.) rekonstravimo darbams atlikti, mes siūlome darbus atlikti už bendrą planuojamą kainą: </t>
  </si>
  <si>
    <t>3. Drenažo įrengimas</t>
  </si>
  <si>
    <t>8. Projektavimo paslaugos</t>
  </si>
  <si>
    <r>
      <t xml:space="preserve">L – </t>
    </r>
    <r>
      <rPr>
        <b/>
        <sz val="11"/>
        <rFont val="Times New Roman"/>
        <family val="1"/>
      </rPr>
      <t>surenkamos</t>
    </r>
    <r>
      <rPr>
        <sz val="11"/>
        <rFont val="Times New Roman"/>
        <family val="1"/>
      </rPr>
      <t xml:space="preserve"> atraminės sienutės įrengimas, h = 800 mm, L = 2000 mm,  </t>
    </r>
    <r>
      <rPr>
        <b/>
        <sz val="11"/>
        <rFont val="Times New Roman"/>
        <family val="1"/>
      </rPr>
      <t>Storis &gt;= 200mm</t>
    </r>
  </si>
  <si>
    <r>
      <t xml:space="preserve">L – surenkamos atraminės sienutės įrengimas, h = 1000 mm, L = 2000 mm,  </t>
    </r>
    <r>
      <rPr>
        <b/>
        <sz val="11"/>
        <rFont val="Times New Roman"/>
        <family val="1"/>
      </rPr>
      <t>Storis &gt;= 200mm</t>
    </r>
  </si>
  <si>
    <r>
      <t xml:space="preserve">L – </t>
    </r>
    <r>
      <rPr>
        <b/>
        <sz val="11"/>
        <rFont val="Times New Roman"/>
        <family val="1"/>
      </rPr>
      <t>surenkamos</t>
    </r>
    <r>
      <rPr>
        <sz val="11"/>
        <rFont val="Times New Roman"/>
        <family val="1"/>
      </rPr>
      <t xml:space="preserve"> atraminės sienutės įrengimas, h = 2000 mm, L = 2000 mm, </t>
    </r>
    <r>
      <rPr>
        <b/>
        <sz val="11"/>
        <rFont val="Times New Roman"/>
        <family val="1"/>
      </rPr>
      <t>Storis &gt;= 200mm</t>
    </r>
  </si>
  <si>
    <t>AB "Kauno tiltai", juridinio asmens kodas 133729589</t>
  </si>
  <si>
    <t>Ateities pl. 46, 52502 Kaunas</t>
  </si>
  <si>
    <t>Rimantas Giedraitis</t>
  </si>
  <si>
    <t xml:space="preserve">kaunotiltai@kaunotiltai.lt </t>
  </si>
  <si>
    <t>1.</t>
  </si>
  <si>
    <t>Įgaliojimas R.Giedraičiui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</si>
</sst>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indexed="8"/>
      <name val="Times New Roman"/>
      <family val="1"/>
    </font>
    <font>
      <u/>
      <sz val="11"/>
      <color theme="10"/>
      <name val="Calibri"/>
      <family val="2"/>
      <charset val="186"/>
    </font>
    <font>
      <i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Times New Roman"/>
      <family val="1"/>
      <charset val="186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</font>
    <font>
      <sz val="10"/>
      <name val="Times New Roman"/>
      <family val="1"/>
    </font>
    <font>
      <b/>
      <i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u/>
      <sz val="11"/>
      <color indexed="8"/>
      <name val="Times New Roman"/>
      <family val="1"/>
    </font>
    <font>
      <i/>
      <sz val="10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u/>
      <sz val="12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7" fillId="0" borderId="0"/>
  </cellStyleXfs>
  <cellXfs count="236">
    <xf numFmtId="0" fontId="0" fillId="0" borderId="0" xfId="0"/>
    <xf numFmtId="0" fontId="1" fillId="0" borderId="0" xfId="0" applyFont="1" applyProtection="1">
      <protection hidden="1"/>
    </xf>
    <xf numFmtId="0" fontId="0" fillId="0" borderId="0" xfId="0" applyProtection="1">
      <protection locked="0"/>
    </xf>
    <xf numFmtId="0" fontId="2" fillId="0" borderId="0" xfId="0" applyFont="1" applyProtection="1">
      <protection hidden="1"/>
    </xf>
    <xf numFmtId="0" fontId="4" fillId="0" borderId="0" xfId="0" applyFont="1" applyAlignment="1" applyProtection="1">
      <alignment wrapText="1"/>
      <protection hidden="1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0" fillId="0" borderId="0" xfId="0" applyProtection="1"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left" vertical="center" wrapText="1"/>
      <protection hidden="1"/>
    </xf>
    <xf numFmtId="0" fontId="16" fillId="0" borderId="0" xfId="0" applyFont="1" applyAlignment="1" applyProtection="1">
      <alignment vertical="justify" wrapText="1"/>
      <protection hidden="1"/>
    </xf>
    <xf numFmtId="0" fontId="8" fillId="0" borderId="0" xfId="0" applyFont="1" applyAlignment="1" applyProtection="1">
      <alignment vertical="justify" wrapText="1"/>
      <protection hidden="1"/>
    </xf>
    <xf numFmtId="0" fontId="1" fillId="0" borderId="19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justify" wrapText="1"/>
      <protection locked="0"/>
    </xf>
    <xf numFmtId="0" fontId="1" fillId="0" borderId="3" xfId="0" applyFont="1" applyBorder="1" applyAlignment="1" applyProtection="1">
      <alignment horizontal="center" vertical="top" wrapText="1"/>
      <protection hidden="1"/>
    </xf>
    <xf numFmtId="0" fontId="16" fillId="0" borderId="0" xfId="0" applyFont="1" applyAlignment="1" applyProtection="1">
      <alignment vertical="justify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24" fillId="0" borderId="3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center" shrinkToFit="1"/>
      <protection locked="0"/>
    </xf>
    <xf numFmtId="0" fontId="28" fillId="0" borderId="0" xfId="0" applyFont="1" applyAlignment="1" applyProtection="1">
      <alignment horizontal="left" vertical="top" wrapText="1"/>
      <protection hidden="1"/>
    </xf>
    <xf numFmtId="0" fontId="29" fillId="0" borderId="0" xfId="0" applyFont="1" applyAlignment="1" applyProtection="1">
      <alignment wrapText="1"/>
      <protection hidden="1"/>
    </xf>
    <xf numFmtId="0" fontId="30" fillId="0" borderId="3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  <protection hidden="1"/>
    </xf>
    <xf numFmtId="4" fontId="1" fillId="0" borderId="3" xfId="0" applyNumberFormat="1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2" fillId="0" borderId="3" xfId="2" applyFont="1" applyBorder="1" applyAlignment="1" applyProtection="1">
      <alignment horizontal="center" vertical="center" wrapText="1"/>
      <protection hidden="1"/>
    </xf>
    <xf numFmtId="0" fontId="30" fillId="0" borderId="3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top" wrapText="1"/>
      <protection hidden="1"/>
    </xf>
    <xf numFmtId="0" fontId="16" fillId="2" borderId="0" xfId="0" applyFont="1" applyFill="1" applyAlignment="1" applyProtection="1">
      <alignment vertical="justify" wrapText="1"/>
      <protection hidden="1"/>
    </xf>
    <xf numFmtId="0" fontId="30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Protection="1">
      <protection hidden="1"/>
    </xf>
    <xf numFmtId="2" fontId="20" fillId="0" borderId="3" xfId="0" applyNumberFormat="1" applyFont="1" applyBorder="1" applyAlignment="1" applyProtection="1">
      <alignment horizontal="center" vertical="center"/>
      <protection hidden="1"/>
    </xf>
    <xf numFmtId="0" fontId="20" fillId="0" borderId="3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34" fillId="0" borderId="3" xfId="0" applyFont="1" applyBorder="1" applyAlignment="1" applyProtection="1">
      <alignment horizontal="center" vertical="center" wrapText="1"/>
      <protection hidden="1"/>
    </xf>
    <xf numFmtId="2" fontId="34" fillId="0" borderId="3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locked="0"/>
    </xf>
    <xf numFmtId="0" fontId="34" fillId="0" borderId="3" xfId="0" applyFont="1" applyBorder="1" applyAlignment="1" applyProtection="1">
      <alignment horizontal="left" vertical="top" wrapText="1"/>
      <protection hidden="1"/>
    </xf>
    <xf numFmtId="0" fontId="31" fillId="2" borderId="3" xfId="2" applyFont="1" applyFill="1" applyBorder="1" applyAlignment="1" applyProtection="1">
      <alignment horizontal="center" vertical="center" wrapText="1"/>
      <protection hidden="1"/>
    </xf>
    <xf numFmtId="0" fontId="32" fillId="2" borderId="3" xfId="2" applyFont="1" applyFill="1" applyBorder="1" applyAlignment="1" applyProtection="1">
      <alignment horizontal="center" vertical="center" wrapText="1"/>
      <protection hidden="1"/>
    </xf>
    <xf numFmtId="2" fontId="34" fillId="0" borderId="3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wrapText="1"/>
      <protection locked="0"/>
    </xf>
    <xf numFmtId="0" fontId="15" fillId="0" borderId="3" xfId="0" applyFont="1" applyBorder="1" applyAlignment="1">
      <alignment horizontal="center" vertical="center" wrapText="1"/>
    </xf>
    <xf numFmtId="0" fontId="13" fillId="0" borderId="0" xfId="0" applyFont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30" fillId="2" borderId="3" xfId="0" applyFont="1" applyFill="1" applyBorder="1" applyAlignment="1">
      <alignment horizontal="center" vertical="center"/>
    </xf>
    <xf numFmtId="0" fontId="34" fillId="0" borderId="3" xfId="0" applyFont="1" applyBorder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>
      <alignment horizontal="left" vertical="top" wrapText="1"/>
    </xf>
    <xf numFmtId="0" fontId="24" fillId="0" borderId="3" xfId="0" applyFont="1" applyBorder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hidden="1"/>
    </xf>
    <xf numFmtId="0" fontId="1" fillId="0" borderId="18" xfId="0" applyFont="1" applyBorder="1" applyAlignment="1" applyProtection="1">
      <alignment horizontal="left" vertical="top" wrapText="1"/>
      <protection hidden="1"/>
    </xf>
    <xf numFmtId="0" fontId="12" fillId="0" borderId="3" xfId="2" applyFont="1" applyBorder="1" applyAlignment="1" applyProtection="1">
      <alignment horizontal="left" vertical="top" wrapText="1"/>
      <protection hidden="1"/>
    </xf>
    <xf numFmtId="0" fontId="30" fillId="2" borderId="3" xfId="0" applyFont="1" applyFill="1" applyBorder="1" applyAlignment="1">
      <alignment horizontal="left" vertical="top" wrapText="1"/>
    </xf>
    <xf numFmtId="0" fontId="30" fillId="0" borderId="3" xfId="0" applyFont="1" applyBorder="1" applyAlignment="1">
      <alignment horizontal="left" vertical="top" wrapText="1"/>
    </xf>
    <xf numFmtId="0" fontId="0" fillId="0" borderId="0" xfId="0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 wrapText="1"/>
      <protection hidden="1"/>
    </xf>
    <xf numFmtId="0" fontId="1" fillId="0" borderId="3" xfId="0" applyFont="1" applyBorder="1" applyAlignment="1" applyProtection="1">
      <alignment horizontal="left" vertical="top"/>
      <protection hidden="1"/>
    </xf>
    <xf numFmtId="0" fontId="27" fillId="0" borderId="0" xfId="0" applyFont="1" applyAlignment="1" applyProtection="1">
      <alignment horizontal="left" vertical="top" shrinkToFit="1"/>
      <protection locked="0"/>
    </xf>
    <xf numFmtId="0" fontId="29" fillId="0" borderId="0" xfId="0" applyFont="1" applyAlignment="1" applyProtection="1">
      <alignment horizontal="left" vertical="top" wrapText="1"/>
      <protection hidden="1"/>
    </xf>
    <xf numFmtId="0" fontId="8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/>
      <protection hidden="1"/>
    </xf>
    <xf numFmtId="4" fontId="12" fillId="0" borderId="3" xfId="0" applyNumberFormat="1" applyFont="1" applyBorder="1" applyAlignment="1" applyProtection="1">
      <alignment horizontal="left" vertical="top" wrapText="1"/>
      <protection hidden="1"/>
    </xf>
    <xf numFmtId="0" fontId="1" fillId="0" borderId="19" xfId="0" applyFont="1" applyBorder="1" applyAlignment="1" applyProtection="1">
      <alignment horizontal="left" vertical="top" wrapText="1"/>
      <protection hidden="1"/>
    </xf>
    <xf numFmtId="0" fontId="32" fillId="2" borderId="3" xfId="2" applyFont="1" applyFill="1" applyBorder="1" applyAlignment="1" applyProtection="1">
      <alignment horizontal="left" vertical="top" wrapText="1"/>
      <protection hidden="1"/>
    </xf>
    <xf numFmtId="0" fontId="31" fillId="0" borderId="3" xfId="2" applyFont="1" applyBorder="1" applyAlignment="1" applyProtection="1">
      <alignment horizontal="left" vertical="top" wrapText="1"/>
      <protection hidden="1"/>
    </xf>
    <xf numFmtId="0" fontId="33" fillId="0" borderId="3" xfId="0" applyFont="1" applyBorder="1" applyAlignment="1">
      <alignment horizontal="left" vertical="top" wrapText="1"/>
    </xf>
    <xf numFmtId="0" fontId="13" fillId="0" borderId="0" xfId="0" applyFont="1" applyAlignment="1" applyProtection="1">
      <alignment horizontal="left" vertical="top" shrinkToFit="1"/>
      <protection locked="0"/>
    </xf>
    <xf numFmtId="0" fontId="34" fillId="3" borderId="3" xfId="0" applyFont="1" applyFill="1" applyBorder="1" applyAlignment="1" applyProtection="1">
      <alignment horizontal="left" vertical="top" wrapText="1"/>
      <protection hidden="1"/>
    </xf>
    <xf numFmtId="2" fontId="1" fillId="0" borderId="3" xfId="0" applyNumberFormat="1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2" fillId="0" borderId="30" xfId="2" applyFont="1" applyBorder="1" applyAlignment="1" applyProtection="1">
      <alignment horizontal="left" vertical="top" wrapText="1"/>
      <protection hidden="1"/>
    </xf>
    <xf numFmtId="0" fontId="31" fillId="2" borderId="30" xfId="2" applyFont="1" applyFill="1" applyBorder="1" applyAlignment="1" applyProtection="1">
      <alignment horizontal="left" vertical="top" wrapText="1"/>
      <protection hidden="1"/>
    </xf>
    <xf numFmtId="0" fontId="30" fillId="2" borderId="30" xfId="0" applyFont="1" applyFill="1" applyBorder="1" applyAlignment="1">
      <alignment horizontal="left" vertical="top" wrapText="1"/>
    </xf>
    <xf numFmtId="0" fontId="30" fillId="0" borderId="30" xfId="0" applyFont="1" applyBorder="1" applyAlignment="1">
      <alignment horizontal="left" vertical="top" wrapText="1"/>
    </xf>
    <xf numFmtId="0" fontId="0" fillId="0" borderId="32" xfId="0" applyBorder="1" applyAlignment="1" applyProtection="1">
      <alignment horizontal="left" vertical="top"/>
      <protection locked="0"/>
    </xf>
    <xf numFmtId="0" fontId="33" fillId="0" borderId="0" xfId="0" applyFont="1" applyAlignment="1" applyProtection="1">
      <alignment horizontal="left" vertical="top"/>
      <protection locked="0"/>
    </xf>
    <xf numFmtId="0" fontId="15" fillId="0" borderId="30" xfId="0" applyFont="1" applyBorder="1" applyAlignment="1">
      <alignment horizontal="left" vertical="top" wrapText="1"/>
    </xf>
    <xf numFmtId="0" fontId="30" fillId="0" borderId="30" xfId="0" applyFont="1" applyBorder="1" applyAlignment="1">
      <alignment horizontal="left" vertical="top"/>
    </xf>
    <xf numFmtId="0" fontId="1" fillId="0" borderId="30" xfId="0" applyFont="1" applyBorder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2" fontId="1" fillId="2" borderId="4" xfId="0" applyNumberFormat="1" applyFont="1" applyFill="1" applyBorder="1" applyAlignment="1" applyProtection="1">
      <alignment horizontal="center" vertical="center" wrapText="1"/>
      <protection hidden="1"/>
    </xf>
    <xf numFmtId="2" fontId="1" fillId="2" borderId="31" xfId="0" applyNumberFormat="1" applyFont="1" applyFill="1" applyBorder="1" applyAlignment="1" applyProtection="1">
      <alignment horizontal="center" vertical="center" wrapText="1"/>
      <protection hidden="1"/>
    </xf>
    <xf numFmtId="0" fontId="23" fillId="0" borderId="1" xfId="0" applyFont="1" applyBorder="1" applyAlignment="1" applyProtection="1">
      <alignment horizontal="left" vertical="top" wrapText="1"/>
      <protection hidden="1"/>
    </xf>
    <xf numFmtId="0" fontId="1" fillId="0" borderId="33" xfId="0" applyFont="1" applyBorder="1" applyAlignment="1" applyProtection="1">
      <alignment horizontal="right" vertical="top" wrapText="1"/>
      <protection hidden="1"/>
    </xf>
    <xf numFmtId="0" fontId="1" fillId="0" borderId="5" xfId="0" applyFont="1" applyBorder="1" applyAlignment="1" applyProtection="1">
      <alignment horizontal="right" vertical="top" wrapText="1"/>
      <protection hidden="1"/>
    </xf>
    <xf numFmtId="0" fontId="1" fillId="0" borderId="6" xfId="0" applyFont="1" applyBorder="1" applyAlignment="1" applyProtection="1">
      <alignment horizontal="right" vertical="top" wrapText="1"/>
      <protection hidden="1"/>
    </xf>
    <xf numFmtId="2" fontId="5" fillId="0" borderId="4" xfId="0" applyNumberFormat="1" applyFont="1" applyBorder="1" applyAlignment="1" applyProtection="1">
      <alignment horizontal="center" vertical="justify" wrapText="1"/>
      <protection hidden="1"/>
    </xf>
    <xf numFmtId="2" fontId="5" fillId="0" borderId="31" xfId="0" applyNumberFormat="1" applyFont="1" applyBorder="1" applyAlignment="1" applyProtection="1">
      <alignment horizontal="center" vertical="justify" wrapText="1"/>
      <protection hidden="1"/>
    </xf>
    <xf numFmtId="2" fontId="5" fillId="0" borderId="4" xfId="0" applyNumberFormat="1" applyFont="1" applyBorder="1" applyAlignment="1" applyProtection="1">
      <alignment horizontal="center" vertical="center" wrapText="1"/>
      <protection hidden="1"/>
    </xf>
    <xf numFmtId="2" fontId="5" fillId="0" borderId="6" xfId="0" applyNumberFormat="1" applyFont="1" applyBorder="1" applyAlignment="1" applyProtection="1">
      <alignment horizontal="center" vertical="center" wrapText="1"/>
      <protection hidden="1"/>
    </xf>
    <xf numFmtId="4" fontId="1" fillId="0" borderId="5" xfId="0" applyNumberFormat="1" applyFont="1" applyBorder="1" applyAlignment="1" applyProtection="1">
      <alignment horizontal="center" vertical="center" wrapText="1"/>
      <protection hidden="1"/>
    </xf>
    <xf numFmtId="4" fontId="1" fillId="0" borderId="6" xfId="0" applyNumberFormat="1" applyFont="1" applyBorder="1" applyAlignment="1" applyProtection="1">
      <alignment horizontal="center" vertical="center" wrapText="1"/>
      <protection hidden="1"/>
    </xf>
    <xf numFmtId="2" fontId="1" fillId="0" borderId="4" xfId="0" applyNumberFormat="1" applyFont="1" applyBorder="1" applyAlignment="1" applyProtection="1">
      <alignment horizontal="center" vertical="center" wrapText="1"/>
      <protection hidden="1"/>
    </xf>
    <xf numFmtId="2" fontId="1" fillId="0" borderId="31" xfId="0" applyNumberFormat="1" applyFont="1" applyBorder="1" applyAlignment="1" applyProtection="1">
      <alignment horizontal="center" vertical="center" wrapText="1"/>
      <protection hidden="1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left" vertical="center" wrapText="1"/>
      <protection locked="0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1" fillId="0" borderId="29" xfId="0" applyFont="1" applyBorder="1" applyAlignment="1" applyProtection="1">
      <alignment horizontal="left"/>
      <protection hidden="1"/>
    </xf>
    <xf numFmtId="0" fontId="22" fillId="0" borderId="29" xfId="0" applyFont="1" applyBorder="1" applyAlignment="1" applyProtection="1">
      <alignment horizontal="left"/>
      <protection hidden="1"/>
    </xf>
    <xf numFmtId="0" fontId="21" fillId="0" borderId="0" xfId="0" applyFont="1" applyAlignment="1" applyProtection="1">
      <alignment vertical="top" wrapText="1"/>
      <protection hidden="1"/>
    </xf>
    <xf numFmtId="0" fontId="21" fillId="0" borderId="0" xfId="0" applyFont="1" applyAlignment="1" applyProtection="1">
      <alignment horizontal="left" vertical="top" wrapText="1"/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left" vertical="top" shrinkToFit="1"/>
      <protection locked="0"/>
    </xf>
    <xf numFmtId="0" fontId="1" fillId="0" borderId="34" xfId="0" applyFont="1" applyBorder="1" applyAlignment="1" applyProtection="1">
      <alignment horizontal="right" vertical="top" wrapText="1"/>
      <protection hidden="1"/>
    </xf>
    <xf numFmtId="0" fontId="1" fillId="0" borderId="24" xfId="0" applyFont="1" applyBorder="1" applyAlignment="1" applyProtection="1">
      <alignment horizontal="right" vertical="top" wrapText="1"/>
      <protection hidden="1"/>
    </xf>
    <xf numFmtId="0" fontId="1" fillId="0" borderId="25" xfId="0" applyFont="1" applyBorder="1" applyAlignment="1" applyProtection="1">
      <alignment horizontal="right" vertical="top" wrapText="1"/>
      <protection hidden="1"/>
    </xf>
    <xf numFmtId="2" fontId="5" fillId="0" borderId="23" xfId="0" applyNumberFormat="1" applyFont="1" applyBorder="1" applyAlignment="1" applyProtection="1">
      <alignment horizontal="center" vertical="justify" wrapText="1"/>
      <protection hidden="1"/>
    </xf>
    <xf numFmtId="2" fontId="5" fillId="0" borderId="35" xfId="0" applyNumberFormat="1" applyFont="1" applyBorder="1" applyAlignment="1" applyProtection="1">
      <alignment horizontal="center" vertical="justify" wrapText="1"/>
      <protection hidden="1"/>
    </xf>
    <xf numFmtId="0" fontId="11" fillId="0" borderId="26" xfId="0" applyFont="1" applyBorder="1" applyAlignment="1" applyProtection="1">
      <alignment horizontal="right" vertical="top" wrapText="1"/>
      <protection hidden="1"/>
    </xf>
    <xf numFmtId="0" fontId="11" fillId="0" borderId="27" xfId="0" applyFont="1" applyBorder="1" applyAlignment="1" applyProtection="1">
      <alignment horizontal="right" vertical="top" wrapText="1"/>
      <protection hidden="1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1" fillId="0" borderId="6" xfId="0" applyFont="1" applyBorder="1" applyAlignment="1" applyProtection="1">
      <alignment horizontal="center" vertical="top"/>
      <protection locked="0"/>
    </xf>
    <xf numFmtId="0" fontId="24" fillId="0" borderId="3" xfId="0" applyFont="1" applyBorder="1" applyAlignment="1" applyProtection="1">
      <alignment horizontal="center"/>
      <protection locked="0"/>
    </xf>
    <xf numFmtId="0" fontId="26" fillId="0" borderId="2" xfId="0" applyFont="1" applyBorder="1" applyAlignment="1" applyProtection="1">
      <alignment horizontal="left" wrapText="1"/>
      <protection hidden="1"/>
    </xf>
    <xf numFmtId="0" fontId="1" fillId="0" borderId="2" xfId="0" applyFont="1" applyBorder="1" applyAlignment="1" applyProtection="1">
      <alignment horizontal="left" wrapText="1"/>
      <protection hidden="1"/>
    </xf>
    <xf numFmtId="0" fontId="24" fillId="0" borderId="0" xfId="0" applyFont="1" applyAlignment="1" applyProtection="1">
      <alignment horizontal="left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left" vertical="top" wrapText="1"/>
      <protection locked="0"/>
    </xf>
    <xf numFmtId="0" fontId="25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8" fillId="0" borderId="2" xfId="0" applyFont="1" applyBorder="1" applyAlignment="1" applyProtection="1">
      <alignment vertical="top" wrapText="1"/>
      <protection hidden="1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/>
      <protection hidden="1"/>
    </xf>
    <xf numFmtId="0" fontId="8" fillId="0" borderId="4" xfId="0" applyFont="1" applyBorder="1" applyAlignment="1" applyProtection="1">
      <alignment horizontal="center"/>
      <protection hidden="1"/>
    </xf>
    <xf numFmtId="0" fontId="8" fillId="0" borderId="5" xfId="0" applyFont="1" applyBorder="1" applyAlignment="1" applyProtection="1">
      <alignment horizontal="center"/>
      <protection hidden="1"/>
    </xf>
    <xf numFmtId="0" fontId="8" fillId="0" borderId="6" xfId="0" applyFont="1" applyBorder="1" applyAlignment="1" applyProtection="1">
      <alignment horizontal="center"/>
      <protection hidden="1"/>
    </xf>
    <xf numFmtId="0" fontId="27" fillId="0" borderId="2" xfId="0" applyFont="1" applyBorder="1" applyAlignment="1" applyProtection="1">
      <alignment horizontal="center" shrinkToFit="1"/>
      <protection locked="0"/>
    </xf>
    <xf numFmtId="0" fontId="13" fillId="0" borderId="2" xfId="0" applyFont="1" applyBorder="1" applyAlignment="1" applyProtection="1">
      <alignment horizontal="center" shrinkToFit="1"/>
      <protection locked="0"/>
    </xf>
    <xf numFmtId="0" fontId="28" fillId="0" borderId="0" xfId="0" applyFont="1" applyAlignment="1" applyProtection="1">
      <alignment horizontal="left" vertical="top" wrapText="1"/>
      <protection hidden="1"/>
    </xf>
    <xf numFmtId="4" fontId="12" fillId="0" borderId="26" xfId="0" applyNumberFormat="1" applyFont="1" applyBorder="1" applyAlignment="1" applyProtection="1">
      <alignment horizontal="center" vertical="center" wrapText="1"/>
      <protection hidden="1"/>
    </xf>
    <xf numFmtId="4" fontId="12" fillId="0" borderId="28" xfId="0" applyNumberFormat="1" applyFont="1" applyBorder="1" applyAlignment="1" applyProtection="1">
      <alignment horizontal="center" vertical="center" wrapText="1"/>
      <protection hidden="1"/>
    </xf>
    <xf numFmtId="0" fontId="11" fillId="0" borderId="26" xfId="0" applyFont="1" applyBorder="1" applyAlignment="1" applyProtection="1">
      <alignment horizontal="right" wrapText="1"/>
      <protection hidden="1"/>
    </xf>
    <xf numFmtId="0" fontId="1" fillId="0" borderId="27" xfId="0" applyFont="1" applyBorder="1" applyAlignment="1" applyProtection="1">
      <alignment horizontal="right" wrapText="1"/>
      <protection hidden="1"/>
    </xf>
    <xf numFmtId="0" fontId="1" fillId="0" borderId="28" xfId="0" applyFont="1" applyBorder="1" applyAlignment="1" applyProtection="1">
      <alignment horizontal="right" wrapText="1"/>
      <protection hidden="1"/>
    </xf>
    <xf numFmtId="4" fontId="12" fillId="0" borderId="26" xfId="0" applyNumberFormat="1" applyFont="1" applyBorder="1" applyAlignment="1" applyProtection="1">
      <alignment horizontal="center" vertical="center"/>
      <protection hidden="1"/>
    </xf>
    <xf numFmtId="4" fontId="12" fillId="0" borderId="28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4" fontId="1" fillId="0" borderId="4" xfId="0" applyNumberFormat="1" applyFont="1" applyBorder="1" applyAlignment="1" applyProtection="1">
      <alignment horizontal="center" vertical="justify" wrapText="1"/>
      <protection hidden="1"/>
    </xf>
    <xf numFmtId="4" fontId="1" fillId="0" borderId="31" xfId="0" applyNumberFormat="1" applyFont="1" applyBorder="1" applyAlignment="1" applyProtection="1">
      <alignment horizontal="center" vertical="justify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31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right" vertical="center" wrapText="1"/>
      <protection hidden="1"/>
    </xf>
    <xf numFmtId="0" fontId="0" fillId="0" borderId="6" xfId="0" applyBorder="1" applyAlignment="1">
      <alignment horizontal="right" vertical="center" wrapText="1"/>
    </xf>
    <xf numFmtId="4" fontId="1" fillId="0" borderId="4" xfId="0" applyNumberFormat="1" applyFont="1" applyBorder="1" applyAlignment="1" applyProtection="1">
      <alignment horizontal="center" vertical="center" wrapText="1"/>
      <protection hidden="1"/>
    </xf>
    <xf numFmtId="4" fontId="1" fillId="0" borderId="31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right" vertical="top" wrapText="1"/>
      <protection hidden="1"/>
    </xf>
    <xf numFmtId="0" fontId="19" fillId="0" borderId="33" xfId="0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2" fontId="1" fillId="0" borderId="6" xfId="0" applyNumberFormat="1" applyFont="1" applyBorder="1" applyAlignment="1" applyProtection="1">
      <alignment horizontal="center" vertical="center" wrapText="1"/>
      <protection hidden="1"/>
    </xf>
    <xf numFmtId="0" fontId="18" fillId="0" borderId="33" xfId="0" applyFont="1" applyBorder="1" applyAlignment="1" applyProtection="1">
      <alignment horizontal="right" vertical="center" wrapText="1"/>
      <protection locked="0"/>
    </xf>
    <xf numFmtId="0" fontId="18" fillId="0" borderId="5" xfId="0" applyFont="1" applyBorder="1" applyAlignment="1" applyProtection="1">
      <alignment horizontal="right" vertical="center" wrapText="1"/>
      <protection locked="0"/>
    </xf>
    <xf numFmtId="0" fontId="18" fillId="0" borderId="6" xfId="0" applyFont="1" applyBorder="1" applyAlignment="1" applyProtection="1">
      <alignment horizontal="right" vertical="center" wrapText="1"/>
      <protection locked="0"/>
    </xf>
    <xf numFmtId="0" fontId="1" fillId="0" borderId="4" xfId="0" applyFont="1" applyBorder="1" applyAlignment="1" applyProtection="1">
      <alignment horizontal="center" vertical="top" wrapText="1"/>
      <protection hidden="1"/>
    </xf>
    <xf numFmtId="0" fontId="0" fillId="0" borderId="6" xfId="0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1" fillId="0" borderId="9" xfId="0" applyFont="1" applyBorder="1" applyAlignment="1" applyProtection="1">
      <alignment horizontal="left" vertical="top" wrapText="1"/>
      <protection hidden="1"/>
    </xf>
    <xf numFmtId="0" fontId="1" fillId="0" borderId="14" xfId="0" applyFont="1" applyBorder="1" applyAlignment="1" applyProtection="1">
      <alignment horizontal="left" vertical="top" wrapText="1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0" fontId="1" fillId="0" borderId="14" xfId="0" applyFont="1" applyBorder="1" applyAlignment="1" applyProtection="1">
      <alignment horizontal="center" vertical="center" wrapText="1"/>
      <protection hidden="1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1" fillId="0" borderId="15" xfId="0" applyFont="1" applyBorder="1" applyAlignment="1" applyProtection="1">
      <alignment horizontal="center" vertical="center" wrapText="1"/>
      <protection hidden="1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16" xfId="0" applyFont="1" applyBorder="1" applyAlignment="1" applyProtection="1">
      <alignment horizontal="center" vertical="center" wrapText="1"/>
      <protection hidden="1"/>
    </xf>
    <xf numFmtId="0" fontId="1" fillId="0" borderId="17" xfId="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8" xfId="0" applyFont="1" applyBorder="1" applyAlignment="1" applyProtection="1">
      <alignment horizontal="left" vertical="top" wrapText="1"/>
      <protection hidden="1"/>
    </xf>
    <xf numFmtId="0" fontId="1" fillId="0" borderId="13" xfId="0" applyFont="1" applyBorder="1" applyAlignment="1" applyProtection="1">
      <alignment horizontal="left" vertical="top" wrapText="1"/>
      <protection hidden="1"/>
    </xf>
    <xf numFmtId="0" fontId="1" fillId="0" borderId="0" xfId="0" applyFont="1" applyAlignment="1" applyProtection="1">
      <alignment horizontal="right" wrapText="1"/>
      <protection hidden="1"/>
    </xf>
    <xf numFmtId="0" fontId="1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14" fontId="4" fillId="0" borderId="1" xfId="0" applyNumberFormat="1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9" fillId="0" borderId="23" xfId="1" applyBorder="1" applyAlignment="1" applyProtection="1">
      <alignment horizontal="left" vertical="center" wrapText="1"/>
      <protection locked="0"/>
    </xf>
    <xf numFmtId="0" fontId="9" fillId="0" borderId="24" xfId="1" applyBorder="1" applyAlignment="1" applyProtection="1">
      <alignment horizontal="left" vertical="center" wrapText="1"/>
      <protection locked="0"/>
    </xf>
    <xf numFmtId="0" fontId="9" fillId="0" borderId="35" xfId="1" applyBorder="1" applyAlignment="1" applyProtection="1">
      <alignment horizontal="left" vertical="center" wrapText="1"/>
      <protection locked="0"/>
    </xf>
    <xf numFmtId="0" fontId="11" fillId="2" borderId="0" xfId="0" applyFont="1" applyFill="1" applyAlignment="1" applyProtection="1">
      <alignment horizontal="left" vertical="top" wrapText="1"/>
      <protection hidden="1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vertical="justify" wrapText="1"/>
      <protection locked="0"/>
    </xf>
    <xf numFmtId="0" fontId="1" fillId="0" borderId="6" xfId="0" applyFont="1" applyBorder="1" applyAlignment="1" applyProtection="1">
      <alignment horizontal="center" vertical="justify" wrapText="1"/>
      <protection locked="0"/>
    </xf>
    <xf numFmtId="0" fontId="1" fillId="0" borderId="31" xfId="0" applyFont="1" applyBorder="1" applyAlignment="1" applyProtection="1">
      <alignment horizontal="center" vertical="justify" wrapText="1"/>
      <protection locked="0"/>
    </xf>
  </cellXfs>
  <cellStyles count="3">
    <cellStyle name="Hipersaitas" xfId="1" builtinId="8"/>
    <cellStyle name="Įprastas" xfId="0" builtinId="0"/>
    <cellStyle name="Įprasta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unotiltai@kaunotiltai.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4"/>
  <sheetViews>
    <sheetView tabSelected="1" topLeftCell="A93" zoomScale="120" zoomScaleNormal="120" workbookViewId="0">
      <selection activeCell="J98" sqref="J98:K98"/>
    </sheetView>
  </sheetViews>
  <sheetFormatPr defaultColWidth="9.140625" defaultRowHeight="15" x14ac:dyDescent="0.25"/>
  <cols>
    <col min="1" max="1" width="7.140625" style="68" customWidth="1"/>
    <col min="2" max="2" width="44.7109375" style="68" customWidth="1"/>
    <col min="3" max="3" width="8.28515625" style="46" customWidth="1"/>
    <col min="4" max="4" width="11.85546875" style="46" customWidth="1"/>
    <col min="5" max="5" width="8.7109375" style="2" customWidth="1"/>
    <col min="6" max="6" width="5.28515625" style="2" customWidth="1"/>
    <col min="7" max="7" width="19" style="2" customWidth="1"/>
    <col min="8" max="8" width="12.85546875" style="2" customWidth="1"/>
    <col min="9" max="9" width="8" style="2" customWidth="1"/>
    <col min="10" max="10" width="16.28515625" style="2" customWidth="1"/>
    <col min="11" max="11" width="6.7109375" style="2" customWidth="1"/>
    <col min="12" max="12" width="12.28515625" style="2" customWidth="1"/>
    <col min="13" max="16384" width="9.140625" style="2"/>
  </cols>
  <sheetData>
    <row r="1" spans="1:12" ht="44.25" customHeight="1" x14ac:dyDescent="0.25">
      <c r="A1" s="216" t="s">
        <v>154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1"/>
    </row>
    <row r="2" spans="1:12" ht="18.75" x14ac:dyDescent="0.3">
      <c r="A2" s="218" t="s">
        <v>0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3"/>
    </row>
    <row r="3" spans="1:12" ht="33" customHeight="1" x14ac:dyDescent="0.25">
      <c r="A3" s="219" t="s">
        <v>153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4"/>
    </row>
    <row r="4" spans="1:12" ht="17.25" customHeight="1" x14ac:dyDescent="0.25">
      <c r="A4" s="26"/>
      <c r="B4" s="74"/>
      <c r="C4" s="51"/>
      <c r="D4" s="51"/>
      <c r="E4" s="220">
        <f ca="1">TODAY()</f>
        <v>45313</v>
      </c>
      <c r="F4" s="221"/>
      <c r="G4" s="6"/>
      <c r="H4" s="6"/>
      <c r="I4" s="6"/>
      <c r="J4" s="6"/>
      <c r="K4" s="5"/>
      <c r="L4" s="5"/>
    </row>
    <row r="5" spans="1:12" x14ac:dyDescent="0.25">
      <c r="A5" s="26"/>
      <c r="B5" s="26"/>
      <c r="C5" s="54"/>
      <c r="D5" s="54"/>
      <c r="E5" s="222" t="s">
        <v>1</v>
      </c>
      <c r="F5" s="222"/>
      <c r="G5" s="7"/>
      <c r="H5" s="223"/>
      <c r="I5" s="223"/>
      <c r="J5" s="5"/>
      <c r="K5" s="5"/>
      <c r="L5" s="5"/>
    </row>
    <row r="6" spans="1:12" x14ac:dyDescent="0.25">
      <c r="A6" s="26"/>
      <c r="B6" s="26"/>
      <c r="C6" s="54"/>
      <c r="D6" s="54"/>
      <c r="E6" s="232" t="s">
        <v>2</v>
      </c>
      <c r="F6" s="232"/>
      <c r="G6" s="8"/>
      <c r="H6" s="5"/>
      <c r="I6" s="5"/>
      <c r="J6" s="5"/>
      <c r="K6" s="5"/>
      <c r="L6" s="5"/>
    </row>
    <row r="7" spans="1:12" x14ac:dyDescent="0.25">
      <c r="A7" s="26"/>
      <c r="B7" s="26"/>
      <c r="C7" s="54"/>
      <c r="D7" s="54"/>
      <c r="E7" s="222" t="s">
        <v>3</v>
      </c>
      <c r="F7" s="222"/>
      <c r="G7" s="7"/>
      <c r="H7" s="5"/>
      <c r="I7" s="5"/>
      <c r="J7" s="5"/>
      <c r="K7" s="5"/>
      <c r="L7" s="5"/>
    </row>
    <row r="8" spans="1:12" ht="15.75" thickBot="1" x14ac:dyDescent="0.3">
      <c r="A8" s="26"/>
      <c r="B8" s="26"/>
      <c r="C8" s="54"/>
      <c r="D8" s="54"/>
      <c r="E8" s="5"/>
      <c r="F8" s="5"/>
      <c r="G8" s="5"/>
      <c r="H8" s="5"/>
      <c r="I8" s="5"/>
      <c r="J8" s="5"/>
      <c r="K8" s="5"/>
      <c r="L8" s="5"/>
    </row>
    <row r="9" spans="1:12" ht="45" customHeight="1" x14ac:dyDescent="0.25">
      <c r="A9" s="197" t="s">
        <v>4</v>
      </c>
      <c r="B9" s="198"/>
      <c r="C9" s="198"/>
      <c r="D9" s="198"/>
      <c r="E9" s="198"/>
      <c r="F9" s="199" t="s">
        <v>180</v>
      </c>
      <c r="G9" s="200"/>
      <c r="H9" s="200"/>
      <c r="I9" s="200"/>
      <c r="J9" s="200"/>
      <c r="K9" s="201"/>
      <c r="L9" s="9"/>
    </row>
    <row r="10" spans="1:12" ht="39.75" customHeight="1" x14ac:dyDescent="0.25">
      <c r="A10" s="202" t="s">
        <v>5</v>
      </c>
      <c r="B10" s="203"/>
      <c r="C10" s="203"/>
      <c r="D10" s="203"/>
      <c r="E10" s="203"/>
      <c r="F10" s="204" t="s">
        <v>181</v>
      </c>
      <c r="G10" s="205"/>
      <c r="H10" s="205"/>
      <c r="I10" s="205"/>
      <c r="J10" s="205"/>
      <c r="K10" s="206"/>
      <c r="L10" s="9"/>
    </row>
    <row r="11" spans="1:12" ht="27" customHeight="1" x14ac:dyDescent="0.25">
      <c r="A11" s="230" t="s">
        <v>6</v>
      </c>
      <c r="B11" s="231"/>
      <c r="C11" s="231"/>
      <c r="D11" s="231"/>
      <c r="E11" s="231"/>
      <c r="F11" s="204" t="s">
        <v>182</v>
      </c>
      <c r="G11" s="205"/>
      <c r="H11" s="205"/>
      <c r="I11" s="205"/>
      <c r="J11" s="205"/>
      <c r="K11" s="206"/>
      <c r="L11" s="10"/>
    </row>
    <row r="12" spans="1:12" ht="24.75" customHeight="1" x14ac:dyDescent="0.25">
      <c r="A12" s="230" t="s">
        <v>7</v>
      </c>
      <c r="B12" s="231"/>
      <c r="C12" s="231"/>
      <c r="D12" s="231"/>
      <c r="E12" s="231"/>
      <c r="F12" s="204">
        <v>37037473935</v>
      </c>
      <c r="G12" s="205"/>
      <c r="H12" s="205"/>
      <c r="I12" s="205"/>
      <c r="J12" s="205"/>
      <c r="K12" s="206"/>
      <c r="L12" s="10"/>
    </row>
    <row r="13" spans="1:12" ht="21" customHeight="1" x14ac:dyDescent="0.25">
      <c r="A13" s="230" t="s">
        <v>8</v>
      </c>
      <c r="B13" s="231"/>
      <c r="C13" s="231"/>
      <c r="D13" s="231"/>
      <c r="E13" s="231"/>
      <c r="F13" s="204">
        <v>37037473787</v>
      </c>
      <c r="G13" s="205"/>
      <c r="H13" s="205"/>
      <c r="I13" s="205"/>
      <c r="J13" s="205"/>
      <c r="K13" s="206"/>
      <c r="L13" s="10"/>
    </row>
    <row r="14" spans="1:12" ht="20.25" customHeight="1" thickBot="1" x14ac:dyDescent="0.3">
      <c r="A14" s="224" t="s">
        <v>9</v>
      </c>
      <c r="B14" s="225"/>
      <c r="C14" s="225"/>
      <c r="D14" s="225"/>
      <c r="E14" s="225"/>
      <c r="F14" s="226" t="s">
        <v>183</v>
      </c>
      <c r="G14" s="227"/>
      <c r="H14" s="227"/>
      <c r="I14" s="227"/>
      <c r="J14" s="227"/>
      <c r="K14" s="228"/>
      <c r="L14" s="10"/>
    </row>
    <row r="15" spans="1:12" s="11" customFormat="1" ht="15.75" x14ac:dyDescent="0.25">
      <c r="A15" s="63"/>
      <c r="B15" s="75"/>
      <c r="C15" s="55"/>
      <c r="D15" s="55"/>
      <c r="E15" s="1"/>
      <c r="F15" s="1"/>
      <c r="G15" s="1"/>
      <c r="H15" s="1"/>
      <c r="I15" s="1"/>
      <c r="J15" s="1"/>
      <c r="K15" s="1"/>
      <c r="L15" s="1"/>
    </row>
    <row r="16" spans="1:12" s="11" customFormat="1" ht="46.5" customHeight="1" x14ac:dyDescent="0.25">
      <c r="A16" s="229" t="s">
        <v>174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12"/>
    </row>
    <row r="17" spans="1:12" ht="29.25" customHeight="1" x14ac:dyDescent="0.25">
      <c r="A17" s="61"/>
      <c r="B17" s="76">
        <f>J114</f>
        <v>3469211.93</v>
      </c>
      <c r="C17" s="195" t="s">
        <v>10</v>
      </c>
      <c r="D17" s="196"/>
      <c r="E17" s="13"/>
      <c r="F17" s="13"/>
      <c r="G17" s="13"/>
      <c r="H17" s="13"/>
      <c r="I17" s="13"/>
      <c r="J17" s="13"/>
      <c r="K17" s="13"/>
      <c r="L17" s="13"/>
    </row>
    <row r="18" spans="1:12" s="11" customFormat="1" ht="34.5" customHeight="1" x14ac:dyDescent="0.25">
      <c r="A18" s="122" t="s">
        <v>11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"/>
    </row>
    <row r="19" spans="1:12" ht="25.5" customHeight="1" x14ac:dyDescent="0.25">
      <c r="A19" s="61"/>
      <c r="B19" s="76">
        <f>J114-J113</f>
        <v>2867117.29</v>
      </c>
      <c r="C19" s="195" t="s">
        <v>12</v>
      </c>
      <c r="D19" s="196"/>
      <c r="E19" s="14"/>
      <c r="F19" s="14"/>
      <c r="G19" s="14"/>
      <c r="H19" s="14"/>
      <c r="I19" s="14"/>
      <c r="J19" s="14"/>
      <c r="K19" s="14"/>
      <c r="L19" s="12"/>
    </row>
    <row r="20" spans="1:12" s="11" customFormat="1" ht="42.75" customHeight="1" x14ac:dyDescent="0.25">
      <c r="A20" s="211" t="s">
        <v>13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12"/>
      <c r="L20" s="12"/>
    </row>
    <row r="21" spans="1:12" s="11" customFormat="1" ht="15.75" customHeight="1" thickBot="1" x14ac:dyDescent="0.3">
      <c r="A21" s="36"/>
      <c r="B21" s="213" t="s">
        <v>14</v>
      </c>
      <c r="C21" s="213"/>
      <c r="D21" s="56"/>
      <c r="E21" s="15"/>
      <c r="F21" s="15"/>
      <c r="G21" s="15"/>
      <c r="H21" s="15"/>
      <c r="I21" s="15"/>
      <c r="J21" s="15"/>
      <c r="K21" s="15"/>
      <c r="L21" s="15"/>
    </row>
    <row r="22" spans="1:12" s="11" customFormat="1" ht="21" customHeight="1" x14ac:dyDescent="0.25">
      <c r="A22" s="214" t="s">
        <v>15</v>
      </c>
      <c r="B22" s="183" t="s">
        <v>16</v>
      </c>
      <c r="C22" s="185" t="s">
        <v>17</v>
      </c>
      <c r="D22" s="187" t="s">
        <v>18</v>
      </c>
      <c r="E22" s="185" t="s">
        <v>19</v>
      </c>
      <c r="F22" s="185"/>
      <c r="G22" s="189" t="s">
        <v>20</v>
      </c>
      <c r="H22" s="185" t="s">
        <v>21</v>
      </c>
      <c r="I22" s="185"/>
      <c r="J22" s="191" t="s">
        <v>22</v>
      </c>
      <c r="K22" s="192"/>
      <c r="L22" s="16"/>
    </row>
    <row r="23" spans="1:12" s="11" customFormat="1" ht="47.45" customHeight="1" thickBot="1" x14ac:dyDescent="0.3">
      <c r="A23" s="215"/>
      <c r="B23" s="184"/>
      <c r="C23" s="186"/>
      <c r="D23" s="188"/>
      <c r="E23" s="186"/>
      <c r="F23" s="186"/>
      <c r="G23" s="190"/>
      <c r="H23" s="186"/>
      <c r="I23" s="186"/>
      <c r="J23" s="193"/>
      <c r="K23" s="194"/>
      <c r="L23" s="17"/>
    </row>
    <row r="24" spans="1:12" s="11" customFormat="1" ht="15.75" x14ac:dyDescent="0.25">
      <c r="A24" s="64">
        <v>1</v>
      </c>
      <c r="B24" s="77">
        <v>2</v>
      </c>
      <c r="C24" s="18">
        <v>3</v>
      </c>
      <c r="D24" s="18">
        <v>4</v>
      </c>
      <c r="E24" s="207">
        <v>5</v>
      </c>
      <c r="F24" s="208"/>
      <c r="G24" s="84">
        <v>6</v>
      </c>
      <c r="H24" s="207">
        <v>7</v>
      </c>
      <c r="I24" s="208"/>
      <c r="J24" s="209">
        <v>8</v>
      </c>
      <c r="K24" s="210"/>
      <c r="L24" s="16"/>
    </row>
    <row r="25" spans="1:12" s="11" customFormat="1" ht="35.25" customHeight="1" x14ac:dyDescent="0.25">
      <c r="A25" s="85"/>
      <c r="B25" s="65" t="s">
        <v>60</v>
      </c>
      <c r="C25" s="34"/>
      <c r="D25" s="34"/>
      <c r="E25" s="164"/>
      <c r="F25" s="165"/>
      <c r="G25" s="19"/>
      <c r="H25" s="164"/>
      <c r="I25" s="165"/>
      <c r="J25" s="164"/>
      <c r="K25" s="166"/>
      <c r="L25" s="16"/>
    </row>
    <row r="26" spans="1:12" s="40" customFormat="1" ht="35.25" customHeight="1" x14ac:dyDescent="0.25">
      <c r="A26" s="86" t="s">
        <v>123</v>
      </c>
      <c r="B26" s="78" t="s">
        <v>124</v>
      </c>
      <c r="C26" s="49" t="s">
        <v>63</v>
      </c>
      <c r="D26" s="48">
        <v>4</v>
      </c>
      <c r="E26" s="95">
        <v>21</v>
      </c>
      <c r="F26" s="96"/>
      <c r="G26" s="39"/>
      <c r="H26" s="95">
        <v>142.91</v>
      </c>
      <c r="I26" s="96"/>
      <c r="J26" s="97">
        <f>ROUND(D26*H26,2)</f>
        <v>571.64</v>
      </c>
      <c r="K26" s="98"/>
      <c r="L26" s="37"/>
    </row>
    <row r="27" spans="1:12" s="40" customFormat="1" ht="31.15" customHeight="1" x14ac:dyDescent="0.25">
      <c r="A27" s="87" t="s">
        <v>61</v>
      </c>
      <c r="B27" s="66" t="s">
        <v>62</v>
      </c>
      <c r="C27" s="38" t="s">
        <v>63</v>
      </c>
      <c r="D27" s="57">
        <v>125</v>
      </c>
      <c r="E27" s="95">
        <v>21</v>
      </c>
      <c r="F27" s="96"/>
      <c r="G27" s="39"/>
      <c r="H27" s="95">
        <v>196.08</v>
      </c>
      <c r="I27" s="96"/>
      <c r="J27" s="97">
        <f t="shared" ref="J27:J30" si="0">ROUND(D27*H27,2)</f>
        <v>24510</v>
      </c>
      <c r="K27" s="98"/>
      <c r="L27" s="37"/>
    </row>
    <row r="28" spans="1:12" s="40" customFormat="1" ht="30" x14ac:dyDescent="0.25">
      <c r="A28" s="87" t="s">
        <v>66</v>
      </c>
      <c r="B28" s="66" t="s">
        <v>67</v>
      </c>
      <c r="C28" s="38" t="s">
        <v>65</v>
      </c>
      <c r="D28" s="57">
        <v>78</v>
      </c>
      <c r="E28" s="95">
        <v>21</v>
      </c>
      <c r="F28" s="96"/>
      <c r="G28" s="39"/>
      <c r="H28" s="95">
        <v>3.21</v>
      </c>
      <c r="I28" s="96"/>
      <c r="J28" s="97">
        <f t="shared" si="0"/>
        <v>250.38</v>
      </c>
      <c r="K28" s="98"/>
      <c r="L28" s="37"/>
    </row>
    <row r="29" spans="1:12" s="40" customFormat="1" ht="30" x14ac:dyDescent="0.25">
      <c r="A29" s="87" t="s">
        <v>69</v>
      </c>
      <c r="B29" s="66" t="s">
        <v>70</v>
      </c>
      <c r="C29" s="38" t="s">
        <v>71</v>
      </c>
      <c r="D29" s="57">
        <v>233</v>
      </c>
      <c r="E29" s="95">
        <v>21</v>
      </c>
      <c r="F29" s="96"/>
      <c r="G29" s="39"/>
      <c r="H29" s="95">
        <v>12.4</v>
      </c>
      <c r="I29" s="96"/>
      <c r="J29" s="97">
        <f t="shared" si="0"/>
        <v>2889.2</v>
      </c>
      <c r="K29" s="98"/>
      <c r="L29" s="37"/>
    </row>
    <row r="30" spans="1:12" s="40" customFormat="1" ht="15.75" x14ac:dyDescent="0.25">
      <c r="A30" s="87" t="s">
        <v>72</v>
      </c>
      <c r="B30" s="66" t="s">
        <v>73</v>
      </c>
      <c r="C30" s="38" t="s">
        <v>71</v>
      </c>
      <c r="D30" s="57">
        <v>6200</v>
      </c>
      <c r="E30" s="95">
        <v>21</v>
      </c>
      <c r="F30" s="96"/>
      <c r="G30" s="39"/>
      <c r="H30" s="95">
        <v>9.89</v>
      </c>
      <c r="I30" s="96"/>
      <c r="J30" s="97">
        <f t="shared" si="0"/>
        <v>61318</v>
      </c>
      <c r="K30" s="98"/>
      <c r="L30" s="37"/>
    </row>
    <row r="31" spans="1:12" s="11" customFormat="1" ht="15.75" x14ac:dyDescent="0.25">
      <c r="A31" s="88"/>
      <c r="B31" s="65" t="s">
        <v>74</v>
      </c>
      <c r="C31" s="35"/>
      <c r="D31" s="30"/>
      <c r="E31" s="164"/>
      <c r="F31" s="165"/>
      <c r="G31" s="19"/>
      <c r="H31" s="164"/>
      <c r="I31" s="165"/>
      <c r="J31" s="164"/>
      <c r="K31" s="166"/>
      <c r="L31" s="16"/>
    </row>
    <row r="32" spans="1:12" s="40" customFormat="1" ht="45" x14ac:dyDescent="0.25">
      <c r="A32" s="87" t="s">
        <v>75</v>
      </c>
      <c r="B32" s="66" t="s">
        <v>76</v>
      </c>
      <c r="C32" s="38" t="s">
        <v>77</v>
      </c>
      <c r="D32" s="57">
        <v>33</v>
      </c>
      <c r="E32" s="95">
        <v>21</v>
      </c>
      <c r="F32" s="96"/>
      <c r="G32" s="39"/>
      <c r="H32" s="95">
        <v>8000</v>
      </c>
      <c r="I32" s="96"/>
      <c r="J32" s="97">
        <f t="shared" ref="J32:J36" si="1">ROUND(D32*H32,2)</f>
        <v>264000</v>
      </c>
      <c r="K32" s="98"/>
      <c r="L32" s="37"/>
    </row>
    <row r="33" spans="1:12" s="11" customFormat="1" ht="54" customHeight="1" x14ac:dyDescent="0.25">
      <c r="A33" s="88" t="s">
        <v>83</v>
      </c>
      <c r="B33" s="67" t="s">
        <v>84</v>
      </c>
      <c r="C33" s="35" t="s">
        <v>63</v>
      </c>
      <c r="D33" s="30">
        <v>50</v>
      </c>
      <c r="E33" s="95">
        <v>21</v>
      </c>
      <c r="F33" s="96"/>
      <c r="G33" s="19"/>
      <c r="H33" s="164">
        <v>749.51</v>
      </c>
      <c r="I33" s="165"/>
      <c r="J33" s="97">
        <f t="shared" si="1"/>
        <v>37475.5</v>
      </c>
      <c r="K33" s="98"/>
      <c r="L33" s="16"/>
    </row>
    <row r="34" spans="1:12" s="11" customFormat="1" ht="54" customHeight="1" x14ac:dyDescent="0.25">
      <c r="A34" s="88" t="s">
        <v>85</v>
      </c>
      <c r="B34" s="67" t="s">
        <v>126</v>
      </c>
      <c r="C34" s="35" t="s">
        <v>63</v>
      </c>
      <c r="D34" s="30">
        <v>50</v>
      </c>
      <c r="E34" s="95">
        <v>21</v>
      </c>
      <c r="F34" s="96"/>
      <c r="G34" s="19"/>
      <c r="H34" s="164">
        <v>87.78</v>
      </c>
      <c r="I34" s="165"/>
      <c r="J34" s="97">
        <f t="shared" si="1"/>
        <v>4389</v>
      </c>
      <c r="K34" s="98"/>
      <c r="L34" s="16"/>
    </row>
    <row r="35" spans="1:12" s="11" customFormat="1" ht="30" x14ac:dyDescent="0.25">
      <c r="A35" s="88" t="s">
        <v>78</v>
      </c>
      <c r="B35" s="67" t="s">
        <v>79</v>
      </c>
      <c r="C35" s="35" t="s">
        <v>80</v>
      </c>
      <c r="D35" s="30">
        <v>5</v>
      </c>
      <c r="E35" s="95">
        <v>21</v>
      </c>
      <c r="F35" s="96"/>
      <c r="G35" s="19"/>
      <c r="H35" s="164">
        <v>237.07</v>
      </c>
      <c r="I35" s="165"/>
      <c r="J35" s="97">
        <f t="shared" si="1"/>
        <v>1185.3499999999999</v>
      </c>
      <c r="K35" s="98"/>
      <c r="L35" s="16"/>
    </row>
    <row r="36" spans="1:12" s="11" customFormat="1" ht="30" x14ac:dyDescent="0.25">
      <c r="A36" s="88" t="s">
        <v>81</v>
      </c>
      <c r="B36" s="67" t="s">
        <v>82</v>
      </c>
      <c r="C36" s="35" t="s">
        <v>80</v>
      </c>
      <c r="D36" s="30">
        <v>1</v>
      </c>
      <c r="E36" s="95">
        <v>21</v>
      </c>
      <c r="F36" s="96"/>
      <c r="G36" s="19"/>
      <c r="H36" s="164">
        <v>1122.95</v>
      </c>
      <c r="I36" s="165"/>
      <c r="J36" s="97">
        <f t="shared" si="1"/>
        <v>1122.95</v>
      </c>
      <c r="K36" s="98"/>
      <c r="L36" s="37"/>
    </row>
    <row r="37" spans="1:12" x14ac:dyDescent="0.25">
      <c r="A37" s="89"/>
      <c r="B37" s="90" t="s">
        <v>175</v>
      </c>
      <c r="E37" s="164"/>
      <c r="F37" s="165"/>
      <c r="H37" s="164"/>
      <c r="I37" s="165"/>
      <c r="J37" s="164"/>
      <c r="K37" s="166"/>
    </row>
    <row r="38" spans="1:12" s="11" customFormat="1" ht="69.599999999999994" customHeight="1" x14ac:dyDescent="0.25">
      <c r="A38" s="88" t="s">
        <v>86</v>
      </c>
      <c r="B38" s="67" t="s">
        <v>87</v>
      </c>
      <c r="C38" s="35" t="s">
        <v>88</v>
      </c>
      <c r="D38" s="57">
        <v>30</v>
      </c>
      <c r="E38" s="95">
        <v>21</v>
      </c>
      <c r="F38" s="96"/>
      <c r="G38" s="19"/>
      <c r="H38" s="164">
        <v>1430</v>
      </c>
      <c r="I38" s="165"/>
      <c r="J38" s="97">
        <f>ROUND(D38*H38,2)</f>
        <v>42900</v>
      </c>
      <c r="K38" s="98"/>
      <c r="L38" s="16"/>
    </row>
    <row r="39" spans="1:12" s="11" customFormat="1" ht="49.5" customHeight="1" x14ac:dyDescent="0.25">
      <c r="A39" s="88"/>
      <c r="B39" s="65" t="s">
        <v>94</v>
      </c>
      <c r="C39" s="35"/>
      <c r="D39" s="30"/>
      <c r="E39" s="164"/>
      <c r="F39" s="165"/>
      <c r="G39" s="19"/>
      <c r="H39" s="164"/>
      <c r="I39" s="165"/>
      <c r="J39" s="164"/>
      <c r="K39" s="166"/>
      <c r="L39" s="16"/>
    </row>
    <row r="40" spans="1:12" s="40" customFormat="1" ht="36.75" customHeight="1" x14ac:dyDescent="0.25">
      <c r="A40" s="87" t="s">
        <v>95</v>
      </c>
      <c r="B40" s="66" t="s">
        <v>96</v>
      </c>
      <c r="C40" s="38" t="s">
        <v>63</v>
      </c>
      <c r="D40" s="57">
        <v>226</v>
      </c>
      <c r="E40" s="95">
        <v>21</v>
      </c>
      <c r="F40" s="96"/>
      <c r="G40" s="39"/>
      <c r="H40" s="95">
        <v>10.54</v>
      </c>
      <c r="I40" s="96"/>
      <c r="J40" s="97">
        <f t="shared" ref="J40:J42" si="2">ROUND(D40*H40,2)</f>
        <v>2382.04</v>
      </c>
      <c r="K40" s="98"/>
      <c r="L40" s="37"/>
    </row>
    <row r="41" spans="1:12" s="11" customFormat="1" ht="15.75" x14ac:dyDescent="0.25">
      <c r="A41" s="88" t="s">
        <v>97</v>
      </c>
      <c r="B41" s="67" t="s">
        <v>98</v>
      </c>
      <c r="C41" s="35" t="s">
        <v>64</v>
      </c>
      <c r="D41" s="30">
        <v>62</v>
      </c>
      <c r="E41" s="95">
        <v>21</v>
      </c>
      <c r="F41" s="96"/>
      <c r="G41" s="19"/>
      <c r="H41" s="164">
        <v>5735.99</v>
      </c>
      <c r="I41" s="165"/>
      <c r="J41" s="97">
        <f t="shared" si="2"/>
        <v>355631.38</v>
      </c>
      <c r="K41" s="98"/>
      <c r="L41" s="16"/>
    </row>
    <row r="42" spans="1:12" s="11" customFormat="1" ht="30" x14ac:dyDescent="0.25">
      <c r="A42" s="88" t="s">
        <v>89</v>
      </c>
      <c r="B42" s="67" t="s">
        <v>90</v>
      </c>
      <c r="C42" s="35" t="s">
        <v>64</v>
      </c>
      <c r="D42" s="30">
        <v>187</v>
      </c>
      <c r="E42" s="95">
        <v>21</v>
      </c>
      <c r="F42" s="96"/>
      <c r="G42" s="19"/>
      <c r="H42" s="164">
        <v>2926.51</v>
      </c>
      <c r="I42" s="165"/>
      <c r="J42" s="97">
        <f t="shared" si="2"/>
        <v>547257.37</v>
      </c>
      <c r="K42" s="98"/>
      <c r="L42" s="16"/>
    </row>
    <row r="43" spans="1:12" s="11" customFormat="1" ht="15.75" x14ac:dyDescent="0.25">
      <c r="A43" s="88"/>
      <c r="B43" s="65" t="s">
        <v>99</v>
      </c>
      <c r="C43" s="35"/>
      <c r="D43" s="30"/>
      <c r="E43" s="164"/>
      <c r="F43" s="165"/>
      <c r="G43" s="19"/>
      <c r="H43" s="164"/>
      <c r="I43" s="165"/>
      <c r="J43" s="164"/>
      <c r="K43" s="166"/>
      <c r="L43" s="16"/>
    </row>
    <row r="44" spans="1:12" s="11" customFormat="1" ht="15.75" x14ac:dyDescent="0.25">
      <c r="A44" s="88"/>
      <c r="B44" s="65" t="s">
        <v>158</v>
      </c>
      <c r="C44" s="35"/>
      <c r="D44" s="30"/>
      <c r="E44" s="164"/>
      <c r="F44" s="165"/>
      <c r="G44" s="19"/>
      <c r="H44" s="164"/>
      <c r="I44" s="165"/>
      <c r="J44" s="164"/>
      <c r="K44" s="166"/>
      <c r="L44" s="16"/>
    </row>
    <row r="45" spans="1:12" s="11" customFormat="1" ht="28.5" x14ac:dyDescent="0.25">
      <c r="A45" s="88"/>
      <c r="B45" s="65" t="s">
        <v>159</v>
      </c>
      <c r="C45" s="35"/>
      <c r="D45" s="30"/>
      <c r="E45" s="164"/>
      <c r="F45" s="165"/>
      <c r="G45" s="19"/>
      <c r="H45" s="164"/>
      <c r="I45" s="165"/>
      <c r="J45" s="164"/>
      <c r="K45" s="166"/>
      <c r="L45" s="16"/>
    </row>
    <row r="46" spans="1:12" s="11" customFormat="1" ht="49.5" customHeight="1" x14ac:dyDescent="0.25">
      <c r="A46" s="88" t="s">
        <v>100</v>
      </c>
      <c r="B46" s="79" t="s">
        <v>160</v>
      </c>
      <c r="C46" s="35" t="s">
        <v>63</v>
      </c>
      <c r="D46" s="30">
        <v>98</v>
      </c>
      <c r="E46" s="95">
        <v>21</v>
      </c>
      <c r="F46" s="96"/>
      <c r="G46" s="19"/>
      <c r="H46" s="164">
        <v>1711.74</v>
      </c>
      <c r="I46" s="165"/>
      <c r="J46" s="97">
        <f t="shared" ref="J46:J50" si="3">ROUND(D46*H46,2)</f>
        <v>167750.51999999999</v>
      </c>
      <c r="K46" s="98"/>
      <c r="L46" s="16"/>
    </row>
    <row r="47" spans="1:12" s="11" customFormat="1" ht="53.25" customHeight="1" x14ac:dyDescent="0.25">
      <c r="A47" s="88" t="s">
        <v>101</v>
      </c>
      <c r="B47" s="67" t="s">
        <v>102</v>
      </c>
      <c r="C47" s="35" t="s">
        <v>63</v>
      </c>
      <c r="D47" s="30">
        <v>392</v>
      </c>
      <c r="E47" s="95">
        <v>21</v>
      </c>
      <c r="F47" s="96"/>
      <c r="G47" s="19"/>
      <c r="H47" s="164">
        <v>90.48</v>
      </c>
      <c r="I47" s="165"/>
      <c r="J47" s="97">
        <f t="shared" si="3"/>
        <v>35468.160000000003</v>
      </c>
      <c r="K47" s="98"/>
      <c r="L47" s="16"/>
    </row>
    <row r="48" spans="1:12" s="40" customFormat="1" ht="30" x14ac:dyDescent="0.25">
      <c r="A48" s="87" t="s">
        <v>129</v>
      </c>
      <c r="B48" s="66" t="s">
        <v>161</v>
      </c>
      <c r="C48" s="38" t="s">
        <v>63</v>
      </c>
      <c r="D48" s="57">
        <v>98</v>
      </c>
      <c r="E48" s="95">
        <v>21</v>
      </c>
      <c r="F48" s="96"/>
      <c r="G48" s="39"/>
      <c r="H48" s="95">
        <v>1232.93</v>
      </c>
      <c r="I48" s="96"/>
      <c r="J48" s="97">
        <f t="shared" si="3"/>
        <v>120827.14</v>
      </c>
      <c r="K48" s="98"/>
      <c r="L48" s="37"/>
    </row>
    <row r="49" spans="1:12" s="40" customFormat="1" ht="30" x14ac:dyDescent="0.25">
      <c r="A49" s="87" t="s">
        <v>130</v>
      </c>
      <c r="B49" s="66" t="s">
        <v>162</v>
      </c>
      <c r="C49" s="38" t="s">
        <v>63</v>
      </c>
      <c r="D49" s="57">
        <v>588</v>
      </c>
      <c r="E49" s="95">
        <v>21</v>
      </c>
      <c r="F49" s="96"/>
      <c r="G49" s="39"/>
      <c r="H49" s="95">
        <v>103.46</v>
      </c>
      <c r="I49" s="96"/>
      <c r="J49" s="97">
        <f t="shared" si="3"/>
        <v>60834.48</v>
      </c>
      <c r="K49" s="98"/>
      <c r="L49" s="37"/>
    </row>
    <row r="50" spans="1:12" s="40" customFormat="1" ht="60" x14ac:dyDescent="0.25">
      <c r="A50" s="87" t="s">
        <v>103</v>
      </c>
      <c r="B50" s="66" t="s">
        <v>163</v>
      </c>
      <c r="C50" s="38" t="s">
        <v>63</v>
      </c>
      <c r="D50" s="57">
        <v>98</v>
      </c>
      <c r="E50" s="95">
        <v>21</v>
      </c>
      <c r="F50" s="96"/>
      <c r="G50" s="39"/>
      <c r="H50" s="95">
        <v>1493.76</v>
      </c>
      <c r="I50" s="96"/>
      <c r="J50" s="97">
        <f t="shared" si="3"/>
        <v>146388.48000000001</v>
      </c>
      <c r="K50" s="98"/>
      <c r="L50" s="37"/>
    </row>
    <row r="51" spans="1:12" s="11" customFormat="1" ht="28.5" x14ac:dyDescent="0.25">
      <c r="A51" s="88"/>
      <c r="B51" s="65" t="s">
        <v>164</v>
      </c>
      <c r="C51" s="35"/>
      <c r="D51" s="30"/>
      <c r="E51" s="164"/>
      <c r="F51" s="165"/>
      <c r="G51" s="19"/>
      <c r="H51" s="164"/>
      <c r="I51" s="165"/>
      <c r="J51" s="164"/>
      <c r="K51" s="166"/>
      <c r="L51" s="16"/>
    </row>
    <row r="52" spans="1:12" s="11" customFormat="1" ht="47.25" customHeight="1" x14ac:dyDescent="0.25">
      <c r="A52" s="88" t="s">
        <v>100</v>
      </c>
      <c r="B52" s="79" t="s">
        <v>160</v>
      </c>
      <c r="C52" s="35" t="s">
        <v>63</v>
      </c>
      <c r="D52" s="30">
        <v>39</v>
      </c>
      <c r="E52" s="95">
        <v>21</v>
      </c>
      <c r="F52" s="96"/>
      <c r="G52" s="19"/>
      <c r="H52" s="164">
        <v>1711.74</v>
      </c>
      <c r="I52" s="165"/>
      <c r="J52" s="97">
        <f t="shared" ref="J52:J56" si="4">ROUND(D52*H52,2)</f>
        <v>66757.86</v>
      </c>
      <c r="K52" s="98"/>
      <c r="L52" s="16"/>
    </row>
    <row r="53" spans="1:12" s="40" customFormat="1" ht="48" customHeight="1" x14ac:dyDescent="0.25">
      <c r="A53" s="87" t="s">
        <v>101</v>
      </c>
      <c r="B53" s="67" t="s">
        <v>102</v>
      </c>
      <c r="C53" s="38" t="s">
        <v>63</v>
      </c>
      <c r="D53" s="57">
        <v>156</v>
      </c>
      <c r="E53" s="95">
        <v>21</v>
      </c>
      <c r="F53" s="96"/>
      <c r="G53" s="39"/>
      <c r="H53" s="95">
        <v>90.48</v>
      </c>
      <c r="I53" s="96"/>
      <c r="J53" s="97">
        <f t="shared" si="4"/>
        <v>14114.88</v>
      </c>
      <c r="K53" s="98"/>
      <c r="L53" s="37"/>
    </row>
    <row r="54" spans="1:12" s="40" customFormat="1" ht="47.25" customHeight="1" x14ac:dyDescent="0.25">
      <c r="A54" s="87" t="s">
        <v>129</v>
      </c>
      <c r="B54" s="66" t="s">
        <v>161</v>
      </c>
      <c r="C54" s="38" t="s">
        <v>63</v>
      </c>
      <c r="D54" s="57">
        <v>39</v>
      </c>
      <c r="E54" s="95">
        <v>21</v>
      </c>
      <c r="F54" s="96"/>
      <c r="G54" s="39"/>
      <c r="H54" s="95">
        <v>1232.93</v>
      </c>
      <c r="I54" s="96"/>
      <c r="J54" s="97">
        <f t="shared" si="4"/>
        <v>48084.27</v>
      </c>
      <c r="K54" s="98"/>
      <c r="L54" s="37"/>
    </row>
    <row r="55" spans="1:12" s="40" customFormat="1" ht="48.75" customHeight="1" x14ac:dyDescent="0.25">
      <c r="A55" s="87" t="s">
        <v>130</v>
      </c>
      <c r="B55" s="66" t="s">
        <v>162</v>
      </c>
      <c r="C55" s="38" t="s">
        <v>63</v>
      </c>
      <c r="D55" s="57">
        <v>78</v>
      </c>
      <c r="E55" s="95">
        <v>21</v>
      </c>
      <c r="F55" s="96"/>
      <c r="G55" s="39"/>
      <c r="H55" s="95">
        <v>103.46</v>
      </c>
      <c r="I55" s="96"/>
      <c r="J55" s="97">
        <f t="shared" si="4"/>
        <v>8069.88</v>
      </c>
      <c r="K55" s="98"/>
      <c r="L55" s="37"/>
    </row>
    <row r="56" spans="1:12" s="40" customFormat="1" ht="87" customHeight="1" x14ac:dyDescent="0.25">
      <c r="A56" s="87" t="s">
        <v>103</v>
      </c>
      <c r="B56" s="66" t="s">
        <v>163</v>
      </c>
      <c r="C56" s="38" t="s">
        <v>63</v>
      </c>
      <c r="D56" s="57">
        <v>39</v>
      </c>
      <c r="E56" s="95">
        <v>21</v>
      </c>
      <c r="F56" s="96"/>
      <c r="G56" s="39"/>
      <c r="H56" s="95">
        <v>1493.76</v>
      </c>
      <c r="I56" s="96"/>
      <c r="J56" s="97">
        <f t="shared" si="4"/>
        <v>58256.639999999999</v>
      </c>
      <c r="K56" s="98"/>
      <c r="L56" s="37"/>
    </row>
    <row r="57" spans="1:12" s="11" customFormat="1" ht="28.5" x14ac:dyDescent="0.25">
      <c r="A57" s="88"/>
      <c r="B57" s="65" t="s">
        <v>165</v>
      </c>
      <c r="C57" s="35"/>
      <c r="D57" s="30"/>
      <c r="E57" s="164"/>
      <c r="F57" s="165"/>
      <c r="G57" s="19"/>
      <c r="H57" s="164"/>
      <c r="I57" s="165"/>
      <c r="J57" s="164"/>
      <c r="K57" s="166"/>
      <c r="L57" s="16"/>
    </row>
    <row r="58" spans="1:12" s="11" customFormat="1" ht="94.9" customHeight="1" x14ac:dyDescent="0.25">
      <c r="A58" s="88" t="s">
        <v>166</v>
      </c>
      <c r="B58" s="67" t="s">
        <v>167</v>
      </c>
      <c r="C58" s="35" t="s">
        <v>125</v>
      </c>
      <c r="D58" s="30">
        <v>11</v>
      </c>
      <c r="E58" s="95">
        <v>21</v>
      </c>
      <c r="F58" s="96"/>
      <c r="G58" s="19"/>
      <c r="H58" s="164">
        <v>1467.85</v>
      </c>
      <c r="I58" s="165"/>
      <c r="J58" s="97">
        <f t="shared" ref="J58:J59" si="5">ROUND(D58*H58,2)</f>
        <v>16146.35</v>
      </c>
      <c r="K58" s="98"/>
      <c r="L58" s="16"/>
    </row>
    <row r="59" spans="1:12" s="11" customFormat="1" ht="30" x14ac:dyDescent="0.25">
      <c r="A59" s="88" t="s">
        <v>104</v>
      </c>
      <c r="B59" s="67" t="s">
        <v>105</v>
      </c>
      <c r="C59" s="35" t="s">
        <v>63</v>
      </c>
      <c r="D59" s="30">
        <v>11</v>
      </c>
      <c r="E59" s="95">
        <v>21</v>
      </c>
      <c r="F59" s="96"/>
      <c r="G59" s="19"/>
      <c r="H59" s="164">
        <v>819.68</v>
      </c>
      <c r="I59" s="165"/>
      <c r="J59" s="97">
        <f t="shared" si="5"/>
        <v>9016.48</v>
      </c>
      <c r="K59" s="98"/>
      <c r="L59" s="16"/>
    </row>
    <row r="60" spans="1:12" s="11" customFormat="1" ht="49.5" customHeight="1" x14ac:dyDescent="0.25">
      <c r="A60" s="88"/>
      <c r="B60" s="80" t="s">
        <v>168</v>
      </c>
      <c r="C60" s="35"/>
      <c r="D60" s="30"/>
      <c r="E60" s="164"/>
      <c r="F60" s="165"/>
      <c r="G60" s="19"/>
      <c r="H60" s="164"/>
      <c r="I60" s="165"/>
      <c r="J60" s="164"/>
      <c r="K60" s="166"/>
      <c r="L60" s="16"/>
    </row>
    <row r="61" spans="1:12" s="11" customFormat="1" ht="46.5" customHeight="1" x14ac:dyDescent="0.25">
      <c r="A61" s="88" t="s">
        <v>100</v>
      </c>
      <c r="B61" s="79" t="s">
        <v>160</v>
      </c>
      <c r="C61" s="35" t="s">
        <v>63</v>
      </c>
      <c r="D61" s="30">
        <v>4</v>
      </c>
      <c r="E61" s="95">
        <v>21</v>
      </c>
      <c r="F61" s="96"/>
      <c r="G61" s="19"/>
      <c r="H61" s="164">
        <v>1711.74</v>
      </c>
      <c r="I61" s="165"/>
      <c r="J61" s="97">
        <f t="shared" ref="J61:J65" si="6">ROUND(D61*H61,2)</f>
        <v>6846.96</v>
      </c>
      <c r="K61" s="98"/>
      <c r="L61" s="16"/>
    </row>
    <row r="62" spans="1:12" s="11" customFormat="1" ht="44.25" customHeight="1" x14ac:dyDescent="0.25">
      <c r="A62" s="87" t="s">
        <v>101</v>
      </c>
      <c r="B62" s="67" t="s">
        <v>102</v>
      </c>
      <c r="C62" s="35" t="s">
        <v>63</v>
      </c>
      <c r="D62" s="30">
        <v>16</v>
      </c>
      <c r="E62" s="95">
        <v>21</v>
      </c>
      <c r="F62" s="96"/>
      <c r="G62" s="19"/>
      <c r="H62" s="95">
        <v>90.48</v>
      </c>
      <c r="I62" s="96"/>
      <c r="J62" s="97">
        <f t="shared" si="6"/>
        <v>1447.68</v>
      </c>
      <c r="K62" s="98"/>
      <c r="L62" s="16"/>
    </row>
    <row r="63" spans="1:12" s="11" customFormat="1" ht="44.25" customHeight="1" x14ac:dyDescent="0.25">
      <c r="A63" s="87" t="s">
        <v>129</v>
      </c>
      <c r="B63" s="66" t="s">
        <v>161</v>
      </c>
      <c r="C63" s="35" t="s">
        <v>63</v>
      </c>
      <c r="D63" s="30">
        <v>4</v>
      </c>
      <c r="E63" s="95">
        <v>21</v>
      </c>
      <c r="F63" s="96"/>
      <c r="G63" s="19"/>
      <c r="H63" s="95">
        <v>1232.93</v>
      </c>
      <c r="I63" s="96"/>
      <c r="J63" s="97">
        <f t="shared" si="6"/>
        <v>4931.72</v>
      </c>
      <c r="K63" s="98"/>
      <c r="L63" s="16"/>
    </row>
    <row r="64" spans="1:12" s="11" customFormat="1" ht="44.25" customHeight="1" x14ac:dyDescent="0.25">
      <c r="A64" s="87" t="s">
        <v>130</v>
      </c>
      <c r="B64" s="66" t="s">
        <v>162</v>
      </c>
      <c r="C64" s="35" t="s">
        <v>63</v>
      </c>
      <c r="D64" s="30">
        <v>24</v>
      </c>
      <c r="E64" s="95">
        <v>21</v>
      </c>
      <c r="F64" s="96"/>
      <c r="G64" s="19"/>
      <c r="H64" s="95">
        <v>103.46</v>
      </c>
      <c r="I64" s="96"/>
      <c r="J64" s="97">
        <f t="shared" si="6"/>
        <v>2483.04</v>
      </c>
      <c r="K64" s="98"/>
      <c r="L64" s="16"/>
    </row>
    <row r="65" spans="1:12" s="11" customFormat="1" ht="88.5" customHeight="1" x14ac:dyDescent="0.25">
      <c r="A65" s="87" t="s">
        <v>103</v>
      </c>
      <c r="B65" s="66" t="s">
        <v>163</v>
      </c>
      <c r="C65" s="35" t="s">
        <v>63</v>
      </c>
      <c r="D65" s="30">
        <v>4</v>
      </c>
      <c r="E65" s="95">
        <v>21</v>
      </c>
      <c r="F65" s="96"/>
      <c r="G65" s="19"/>
      <c r="H65" s="95">
        <v>1493.76</v>
      </c>
      <c r="I65" s="96"/>
      <c r="J65" s="97">
        <f t="shared" si="6"/>
        <v>5975.04</v>
      </c>
      <c r="K65" s="98"/>
      <c r="L65" s="16"/>
    </row>
    <row r="66" spans="1:12" s="11" customFormat="1" ht="28.5" x14ac:dyDescent="0.25">
      <c r="A66" s="88"/>
      <c r="B66" s="65" t="s">
        <v>169</v>
      </c>
      <c r="C66" s="35"/>
      <c r="D66" s="30"/>
      <c r="E66" s="164"/>
      <c r="F66" s="165"/>
      <c r="G66" s="19"/>
      <c r="H66" s="164"/>
      <c r="I66" s="165"/>
      <c r="J66" s="164"/>
      <c r="K66" s="166"/>
      <c r="L66" s="16"/>
    </row>
    <row r="67" spans="1:12" s="11" customFormat="1" ht="30" x14ac:dyDescent="0.25">
      <c r="A67" s="88" t="s">
        <v>100</v>
      </c>
      <c r="B67" s="79" t="s">
        <v>160</v>
      </c>
      <c r="C67" s="35" t="s">
        <v>63</v>
      </c>
      <c r="D67" s="30">
        <v>11</v>
      </c>
      <c r="E67" s="95">
        <v>21</v>
      </c>
      <c r="F67" s="96"/>
      <c r="G67" s="19"/>
      <c r="H67" s="164">
        <v>1711.74</v>
      </c>
      <c r="I67" s="165"/>
      <c r="J67" s="97">
        <f t="shared" ref="J67:J71" si="7">ROUND(D67*H67,2)</f>
        <v>18829.14</v>
      </c>
      <c r="K67" s="98"/>
      <c r="L67" s="16"/>
    </row>
    <row r="68" spans="1:12" s="11" customFormat="1" ht="30" x14ac:dyDescent="0.25">
      <c r="A68" s="87" t="s">
        <v>101</v>
      </c>
      <c r="B68" s="67" t="s">
        <v>102</v>
      </c>
      <c r="C68" s="35" t="s">
        <v>63</v>
      </c>
      <c r="D68" s="30">
        <v>22</v>
      </c>
      <c r="E68" s="95">
        <v>21</v>
      </c>
      <c r="F68" s="96"/>
      <c r="G68" s="19"/>
      <c r="H68" s="95">
        <v>90.48</v>
      </c>
      <c r="I68" s="96"/>
      <c r="J68" s="97">
        <f t="shared" si="7"/>
        <v>1990.56</v>
      </c>
      <c r="K68" s="98"/>
      <c r="L68" s="16"/>
    </row>
    <row r="69" spans="1:12" s="11" customFormat="1" ht="30" x14ac:dyDescent="0.25">
      <c r="A69" s="87" t="s">
        <v>129</v>
      </c>
      <c r="B69" s="66" t="s">
        <v>161</v>
      </c>
      <c r="C69" s="35" t="s">
        <v>63</v>
      </c>
      <c r="D69" s="30">
        <v>11</v>
      </c>
      <c r="E69" s="95">
        <v>21</v>
      </c>
      <c r="F69" s="96"/>
      <c r="G69" s="19"/>
      <c r="H69" s="95">
        <v>1232.93</v>
      </c>
      <c r="I69" s="96"/>
      <c r="J69" s="97">
        <f t="shared" si="7"/>
        <v>13562.23</v>
      </c>
      <c r="K69" s="98"/>
      <c r="L69" s="16"/>
    </row>
    <row r="70" spans="1:12" s="11" customFormat="1" ht="30" x14ac:dyDescent="0.25">
      <c r="A70" s="87" t="s">
        <v>130</v>
      </c>
      <c r="B70" s="66" t="s">
        <v>162</v>
      </c>
      <c r="C70" s="35" t="s">
        <v>63</v>
      </c>
      <c r="D70" s="30">
        <v>66</v>
      </c>
      <c r="E70" s="95">
        <v>21</v>
      </c>
      <c r="F70" s="96"/>
      <c r="G70" s="19"/>
      <c r="H70" s="95">
        <v>103.46</v>
      </c>
      <c r="I70" s="96"/>
      <c r="J70" s="97">
        <f t="shared" si="7"/>
        <v>6828.36</v>
      </c>
      <c r="K70" s="98"/>
      <c r="L70" s="16"/>
    </row>
    <row r="71" spans="1:12" s="11" customFormat="1" ht="60" x14ac:dyDescent="0.25">
      <c r="A71" s="87" t="s">
        <v>103</v>
      </c>
      <c r="B71" s="66" t="s">
        <v>163</v>
      </c>
      <c r="C71" s="35" t="s">
        <v>63</v>
      </c>
      <c r="D71" s="30">
        <v>11</v>
      </c>
      <c r="E71" s="95">
        <v>21</v>
      </c>
      <c r="F71" s="96"/>
      <c r="G71" s="19"/>
      <c r="H71" s="95">
        <v>1493.76</v>
      </c>
      <c r="I71" s="96"/>
      <c r="J71" s="97">
        <f t="shared" si="7"/>
        <v>16431.36</v>
      </c>
      <c r="K71" s="98"/>
      <c r="L71" s="16"/>
    </row>
    <row r="72" spans="1:12" s="11" customFormat="1" ht="15.75" x14ac:dyDescent="0.25">
      <c r="A72" s="88"/>
      <c r="B72" s="80" t="s">
        <v>170</v>
      </c>
      <c r="C72" s="35"/>
      <c r="D72" s="30"/>
      <c r="E72" s="164"/>
      <c r="F72" s="165"/>
      <c r="G72" s="19"/>
      <c r="H72" s="164"/>
      <c r="I72" s="165"/>
      <c r="J72" s="164"/>
      <c r="K72" s="166"/>
      <c r="L72" s="16"/>
    </row>
    <row r="73" spans="1:12" s="11" customFormat="1" ht="45" x14ac:dyDescent="0.25">
      <c r="A73" s="87" t="s">
        <v>171</v>
      </c>
      <c r="B73" s="66" t="s">
        <v>172</v>
      </c>
      <c r="C73" s="35" t="s">
        <v>173</v>
      </c>
      <c r="D73" s="30">
        <v>4</v>
      </c>
      <c r="E73" s="95">
        <v>21</v>
      </c>
      <c r="F73" s="96"/>
      <c r="G73" s="19"/>
      <c r="H73" s="164">
        <v>3912</v>
      </c>
      <c r="I73" s="165"/>
      <c r="J73" s="97">
        <f>ROUND(D73*H73,2)</f>
        <v>15648</v>
      </c>
      <c r="K73" s="98"/>
      <c r="L73" s="16"/>
    </row>
    <row r="74" spans="1:12" s="11" customFormat="1" ht="15.75" x14ac:dyDescent="0.25">
      <c r="A74" s="88"/>
      <c r="B74" s="65" t="s">
        <v>106</v>
      </c>
      <c r="C74" s="35"/>
      <c r="D74" s="30"/>
      <c r="E74" s="164"/>
      <c r="F74" s="165"/>
      <c r="G74" s="19"/>
      <c r="H74" s="164"/>
      <c r="I74" s="165"/>
      <c r="J74" s="164"/>
      <c r="K74" s="166"/>
      <c r="L74" s="16"/>
    </row>
    <row r="75" spans="1:12" s="11" customFormat="1" ht="45" x14ac:dyDescent="0.25">
      <c r="A75" s="88" t="s">
        <v>107</v>
      </c>
      <c r="B75" s="67" t="s">
        <v>108</v>
      </c>
      <c r="C75" s="35" t="s">
        <v>109</v>
      </c>
      <c r="D75" s="30">
        <v>16</v>
      </c>
      <c r="E75" s="95">
        <v>21</v>
      </c>
      <c r="F75" s="96"/>
      <c r="G75" s="19"/>
      <c r="H75" s="164">
        <v>416.95</v>
      </c>
      <c r="I75" s="165"/>
      <c r="J75" s="97">
        <f t="shared" ref="J75:J79" si="8">ROUND(D75*H75,2)</f>
        <v>6671.2</v>
      </c>
      <c r="K75" s="98"/>
      <c r="L75" s="16"/>
    </row>
    <row r="76" spans="1:12" s="11" customFormat="1" ht="30" x14ac:dyDescent="0.25">
      <c r="A76" s="88" t="s">
        <v>110</v>
      </c>
      <c r="B76" s="67" t="s">
        <v>111</v>
      </c>
      <c r="C76" s="35" t="s">
        <v>109</v>
      </c>
      <c r="D76" s="30">
        <v>460</v>
      </c>
      <c r="E76" s="95">
        <v>21</v>
      </c>
      <c r="F76" s="96"/>
      <c r="G76" s="19"/>
      <c r="H76" s="164">
        <v>296.54000000000002</v>
      </c>
      <c r="I76" s="165"/>
      <c r="J76" s="97">
        <f t="shared" si="8"/>
        <v>136408.4</v>
      </c>
      <c r="K76" s="98"/>
      <c r="L76" s="16"/>
    </row>
    <row r="77" spans="1:12" s="11" customFormat="1" ht="30" x14ac:dyDescent="0.25">
      <c r="A77" s="88" t="s">
        <v>112</v>
      </c>
      <c r="B77" s="67" t="s">
        <v>113</v>
      </c>
      <c r="C77" s="35" t="s">
        <v>88</v>
      </c>
      <c r="D77" s="30">
        <v>24</v>
      </c>
      <c r="E77" s="95">
        <v>21</v>
      </c>
      <c r="F77" s="96"/>
      <c r="G77" s="19"/>
      <c r="H77" s="164">
        <v>1528.42</v>
      </c>
      <c r="I77" s="165"/>
      <c r="J77" s="97">
        <f t="shared" si="8"/>
        <v>36682.080000000002</v>
      </c>
      <c r="K77" s="98"/>
      <c r="L77" s="16"/>
    </row>
    <row r="78" spans="1:12" s="11" customFormat="1" ht="30" x14ac:dyDescent="0.25">
      <c r="A78" s="88" t="s">
        <v>114</v>
      </c>
      <c r="B78" s="67" t="s">
        <v>115</v>
      </c>
      <c r="C78" s="35" t="s">
        <v>88</v>
      </c>
      <c r="D78" s="30">
        <v>26</v>
      </c>
      <c r="E78" s="95">
        <v>21</v>
      </c>
      <c r="F78" s="96"/>
      <c r="G78" s="19"/>
      <c r="H78" s="164">
        <v>3560.82</v>
      </c>
      <c r="I78" s="165"/>
      <c r="J78" s="97">
        <f t="shared" si="8"/>
        <v>92581.32</v>
      </c>
      <c r="K78" s="98"/>
      <c r="L78" s="16"/>
    </row>
    <row r="79" spans="1:12" s="11" customFormat="1" ht="15.75" x14ac:dyDescent="0.25">
      <c r="A79" s="88" t="s">
        <v>116</v>
      </c>
      <c r="B79" s="67" t="s">
        <v>117</v>
      </c>
      <c r="C79" s="35" t="s">
        <v>63</v>
      </c>
      <c r="D79" s="30">
        <v>56</v>
      </c>
      <c r="E79" s="95">
        <v>21</v>
      </c>
      <c r="F79" s="96"/>
      <c r="G79" s="19"/>
      <c r="H79" s="164">
        <v>311.23</v>
      </c>
      <c r="I79" s="165"/>
      <c r="J79" s="97">
        <f t="shared" si="8"/>
        <v>17428.88</v>
      </c>
      <c r="K79" s="98"/>
      <c r="L79" s="16"/>
    </row>
    <row r="80" spans="1:12" x14ac:dyDescent="0.25">
      <c r="A80" s="89"/>
      <c r="E80" s="164"/>
      <c r="F80" s="165"/>
      <c r="H80" s="164"/>
      <c r="I80" s="165"/>
      <c r="J80" s="164"/>
      <c r="K80" s="166"/>
    </row>
    <row r="81" spans="1:12" s="11" customFormat="1" ht="15.75" x14ac:dyDescent="0.25">
      <c r="A81" s="88"/>
      <c r="B81" s="80" t="s">
        <v>131</v>
      </c>
      <c r="C81" s="35"/>
      <c r="D81" s="30"/>
      <c r="E81" s="164"/>
      <c r="F81" s="165"/>
      <c r="G81" s="19"/>
      <c r="H81" s="164"/>
      <c r="I81" s="165"/>
      <c r="J81" s="164"/>
      <c r="K81" s="166"/>
      <c r="L81" s="16"/>
    </row>
    <row r="82" spans="1:12" s="11" customFormat="1" ht="45.75" customHeight="1" x14ac:dyDescent="0.25">
      <c r="A82" s="88" t="s">
        <v>133</v>
      </c>
      <c r="B82" s="67" t="s">
        <v>132</v>
      </c>
      <c r="C82" s="35" t="s">
        <v>134</v>
      </c>
      <c r="D82" s="30">
        <v>15</v>
      </c>
      <c r="E82" s="95">
        <v>21</v>
      </c>
      <c r="F82" s="96"/>
      <c r="G82" s="19"/>
      <c r="H82" s="164">
        <v>5746.3</v>
      </c>
      <c r="I82" s="165"/>
      <c r="J82" s="97">
        <f t="shared" ref="J82:J83" si="9">ROUND(D82*H82,2)</f>
        <v>86194.5</v>
      </c>
      <c r="K82" s="98"/>
      <c r="L82" s="16"/>
    </row>
    <row r="83" spans="1:12" s="11" customFormat="1" ht="45.75" customHeight="1" x14ac:dyDescent="0.25">
      <c r="A83" s="88" t="s">
        <v>135</v>
      </c>
      <c r="B83" s="67" t="s">
        <v>136</v>
      </c>
      <c r="C83" s="35" t="s">
        <v>137</v>
      </c>
      <c r="D83" s="30">
        <v>63</v>
      </c>
      <c r="E83" s="95">
        <v>21</v>
      </c>
      <c r="F83" s="96"/>
      <c r="G83" s="19"/>
      <c r="H83" s="164">
        <v>571.87</v>
      </c>
      <c r="I83" s="165"/>
      <c r="J83" s="97">
        <f t="shared" si="9"/>
        <v>36027.81</v>
      </c>
      <c r="K83" s="98"/>
      <c r="L83" s="16"/>
    </row>
    <row r="84" spans="1:12" s="11" customFormat="1" ht="15.75" x14ac:dyDescent="0.25">
      <c r="A84" s="88"/>
      <c r="B84" s="65" t="s">
        <v>138</v>
      </c>
      <c r="C84" s="35"/>
      <c r="D84" s="30"/>
      <c r="E84" s="164"/>
      <c r="F84" s="165"/>
      <c r="G84" s="19"/>
      <c r="H84" s="164"/>
      <c r="I84" s="165"/>
      <c r="J84" s="164"/>
      <c r="K84" s="166"/>
      <c r="L84" s="16"/>
    </row>
    <row r="85" spans="1:12" s="11" customFormat="1" ht="15.75" x14ac:dyDescent="0.25">
      <c r="A85" s="88" t="s">
        <v>139</v>
      </c>
      <c r="B85" s="67" t="s">
        <v>140</v>
      </c>
      <c r="C85" s="35" t="s">
        <v>63</v>
      </c>
      <c r="D85" s="30">
        <v>7</v>
      </c>
      <c r="E85" s="95">
        <v>21</v>
      </c>
      <c r="F85" s="96"/>
      <c r="G85" s="19"/>
      <c r="H85" s="164">
        <v>320.16000000000003</v>
      </c>
      <c r="I85" s="165"/>
      <c r="J85" s="97">
        <f t="shared" ref="J85:J88" si="10">ROUND(D85*H85,2)</f>
        <v>2241.12</v>
      </c>
      <c r="K85" s="98"/>
      <c r="L85" s="16"/>
    </row>
    <row r="86" spans="1:12" s="11" customFormat="1" ht="30" x14ac:dyDescent="0.25">
      <c r="A86" s="88" t="s">
        <v>156</v>
      </c>
      <c r="B86" s="67" t="s">
        <v>157</v>
      </c>
      <c r="C86" s="35" t="s">
        <v>93</v>
      </c>
      <c r="D86" s="30">
        <v>22000</v>
      </c>
      <c r="E86" s="95">
        <v>21</v>
      </c>
      <c r="F86" s="96"/>
      <c r="G86" s="19"/>
      <c r="H86" s="233">
        <v>2.2799999999999998</v>
      </c>
      <c r="I86" s="234"/>
      <c r="J86" s="97">
        <f t="shared" si="10"/>
        <v>50160</v>
      </c>
      <c r="K86" s="98"/>
      <c r="L86" s="16"/>
    </row>
    <row r="87" spans="1:12" s="11" customFormat="1" ht="30" x14ac:dyDescent="0.25">
      <c r="A87" s="88" t="s">
        <v>91</v>
      </c>
      <c r="B87" s="67" t="s">
        <v>92</v>
      </c>
      <c r="C87" s="35" t="s">
        <v>93</v>
      </c>
      <c r="D87" s="30">
        <v>4390</v>
      </c>
      <c r="E87" s="95">
        <v>21</v>
      </c>
      <c r="F87" s="96"/>
      <c r="G87" s="19"/>
      <c r="H87" s="164">
        <v>1.1200000000000001</v>
      </c>
      <c r="I87" s="165"/>
      <c r="J87" s="97">
        <f t="shared" si="10"/>
        <v>4916.8</v>
      </c>
      <c r="K87" s="98"/>
      <c r="L87" s="16"/>
    </row>
    <row r="88" spans="1:12" s="11" customFormat="1" ht="54.75" customHeight="1" x14ac:dyDescent="0.25">
      <c r="A88" s="88" t="s">
        <v>127</v>
      </c>
      <c r="B88" s="67" t="s">
        <v>128</v>
      </c>
      <c r="C88" s="35" t="s">
        <v>118</v>
      </c>
      <c r="D88" s="30">
        <v>1801</v>
      </c>
      <c r="E88" s="95">
        <v>21</v>
      </c>
      <c r="F88" s="96"/>
      <c r="G88" s="19"/>
      <c r="H88" s="164">
        <v>22.85</v>
      </c>
      <c r="I88" s="165"/>
      <c r="J88" s="97">
        <f t="shared" si="10"/>
        <v>41152.85</v>
      </c>
      <c r="K88" s="98"/>
      <c r="L88" s="16"/>
    </row>
    <row r="89" spans="1:12" s="11" customFormat="1" ht="15.75" x14ac:dyDescent="0.25">
      <c r="A89" s="88"/>
      <c r="B89" s="80" t="s">
        <v>155</v>
      </c>
      <c r="C89" s="35"/>
      <c r="D89" s="30"/>
      <c r="E89" s="233"/>
      <c r="F89" s="234"/>
      <c r="G89" s="19"/>
      <c r="H89" s="233"/>
      <c r="I89" s="234"/>
      <c r="J89" s="233"/>
      <c r="K89" s="235"/>
      <c r="L89" s="16"/>
    </row>
    <row r="90" spans="1:12" s="11" customFormat="1" ht="34.9" customHeight="1" x14ac:dyDescent="0.25">
      <c r="A90" s="88" t="s">
        <v>141</v>
      </c>
      <c r="B90" s="67" t="s">
        <v>142</v>
      </c>
      <c r="C90" s="35" t="s">
        <v>118</v>
      </c>
      <c r="D90" s="30">
        <v>47</v>
      </c>
      <c r="E90" s="95">
        <v>21</v>
      </c>
      <c r="F90" s="96"/>
      <c r="G90" s="19"/>
      <c r="H90" s="164">
        <v>158.82</v>
      </c>
      <c r="I90" s="165"/>
      <c r="J90" s="97">
        <f t="shared" ref="J90:J91" si="11">ROUND(D90*H90,2)</f>
        <v>7464.54</v>
      </c>
      <c r="K90" s="98"/>
      <c r="L90" s="16"/>
    </row>
    <row r="91" spans="1:12" s="11" customFormat="1" ht="57.75" customHeight="1" x14ac:dyDescent="0.25">
      <c r="A91" s="88" t="s">
        <v>143</v>
      </c>
      <c r="B91" s="67" t="s">
        <v>144</v>
      </c>
      <c r="C91" s="35" t="s">
        <v>118</v>
      </c>
      <c r="D91" s="30">
        <v>47</v>
      </c>
      <c r="E91" s="95">
        <v>21</v>
      </c>
      <c r="F91" s="96"/>
      <c r="G91" s="19"/>
      <c r="H91" s="164">
        <v>242.88</v>
      </c>
      <c r="I91" s="165"/>
      <c r="J91" s="97">
        <f t="shared" si="11"/>
        <v>11415.36</v>
      </c>
      <c r="K91" s="98"/>
      <c r="L91" s="16"/>
    </row>
    <row r="92" spans="1:12" s="11" customFormat="1" ht="57.75" customHeight="1" x14ac:dyDescent="0.25">
      <c r="A92" s="88"/>
      <c r="B92" s="67"/>
      <c r="C92" s="35"/>
      <c r="D92" s="30"/>
      <c r="E92" s="164"/>
      <c r="F92" s="165"/>
      <c r="G92" s="19"/>
      <c r="H92" s="164"/>
      <c r="I92" s="165"/>
      <c r="J92" s="164"/>
      <c r="K92" s="166"/>
      <c r="L92" s="16"/>
    </row>
    <row r="93" spans="1:12" s="11" customFormat="1" ht="41.45" customHeight="1" x14ac:dyDescent="0.25">
      <c r="A93" s="91"/>
      <c r="B93" s="80" t="s">
        <v>176</v>
      </c>
      <c r="C93" s="52" t="s">
        <v>17</v>
      </c>
      <c r="D93" s="52" t="s">
        <v>54</v>
      </c>
      <c r="E93" s="180" t="s">
        <v>55</v>
      </c>
      <c r="F93" s="181"/>
      <c r="G93" s="21" t="s">
        <v>56</v>
      </c>
      <c r="H93" s="180" t="s">
        <v>57</v>
      </c>
      <c r="I93" s="181"/>
      <c r="J93" s="180" t="s">
        <v>58</v>
      </c>
      <c r="K93" s="182"/>
      <c r="L93" s="16"/>
    </row>
    <row r="94" spans="1:12" s="11" customFormat="1" ht="58.9" customHeight="1" x14ac:dyDescent="0.25">
      <c r="A94" s="92" t="s">
        <v>147</v>
      </c>
      <c r="B94" s="67" t="s">
        <v>148</v>
      </c>
      <c r="C94" s="30" t="s">
        <v>118</v>
      </c>
      <c r="D94" s="30">
        <v>1</v>
      </c>
      <c r="E94" s="95">
        <v>21</v>
      </c>
      <c r="F94" s="96"/>
      <c r="G94" s="83">
        <f>SUM(J26:K91)+J110</f>
        <v>2808696.4</v>
      </c>
      <c r="H94" s="109">
        <v>2</v>
      </c>
      <c r="I94" s="176"/>
      <c r="J94" s="109">
        <f>ROUND((D94*G94*H94)/100,2)</f>
        <v>56173.93</v>
      </c>
      <c r="K94" s="110"/>
      <c r="L94" s="16"/>
    </row>
    <row r="95" spans="1:12" s="11" customFormat="1" ht="58.9" customHeight="1" x14ac:dyDescent="0.25">
      <c r="A95" s="92" t="s">
        <v>149</v>
      </c>
      <c r="B95" s="67" t="s">
        <v>150</v>
      </c>
      <c r="C95" s="30"/>
      <c r="D95" s="30"/>
      <c r="E95" s="164"/>
      <c r="F95" s="165"/>
      <c r="G95" s="21"/>
      <c r="H95" s="164"/>
      <c r="I95" s="165"/>
      <c r="J95" s="164"/>
      <c r="K95" s="166"/>
      <c r="L95" s="16"/>
    </row>
    <row r="96" spans="1:12" s="11" customFormat="1" ht="50.45" customHeight="1" x14ac:dyDescent="0.25">
      <c r="A96" s="92" t="s">
        <v>119</v>
      </c>
      <c r="B96" s="67" t="s">
        <v>120</v>
      </c>
      <c r="C96" s="30" t="s">
        <v>118</v>
      </c>
      <c r="D96" s="30">
        <v>1</v>
      </c>
      <c r="E96" s="95">
        <v>21</v>
      </c>
      <c r="F96" s="96"/>
      <c r="G96" s="83">
        <f>SUM(J26:K91)+J110</f>
        <v>2808696.4</v>
      </c>
      <c r="H96" s="164">
        <v>0.05</v>
      </c>
      <c r="I96" s="165"/>
      <c r="J96" s="109">
        <f t="shared" ref="J96:J98" si="12">ROUND((D96*G96*H96)/100,2)</f>
        <v>1404.35</v>
      </c>
      <c r="K96" s="110"/>
      <c r="L96" s="16"/>
    </row>
    <row r="97" spans="1:12" s="11" customFormat="1" ht="47.25" customHeight="1" x14ac:dyDescent="0.25">
      <c r="A97" s="92" t="s">
        <v>121</v>
      </c>
      <c r="B97" s="67" t="s">
        <v>122</v>
      </c>
      <c r="C97" s="30" t="s">
        <v>118</v>
      </c>
      <c r="D97" s="30">
        <v>1</v>
      </c>
      <c r="E97" s="95">
        <v>21</v>
      </c>
      <c r="F97" s="96"/>
      <c r="G97" s="32">
        <f>SUM(J26:K91)+J110</f>
        <v>2808696.4</v>
      </c>
      <c r="H97" s="107">
        <v>0.02</v>
      </c>
      <c r="I97" s="108"/>
      <c r="J97" s="109">
        <f t="shared" si="12"/>
        <v>561.74</v>
      </c>
      <c r="K97" s="110"/>
      <c r="L97" s="16"/>
    </row>
    <row r="98" spans="1:12" s="11" customFormat="1" ht="47.25" customHeight="1" x14ac:dyDescent="0.25">
      <c r="A98" s="92" t="s">
        <v>151</v>
      </c>
      <c r="B98" s="67" t="s">
        <v>152</v>
      </c>
      <c r="C98" s="30" t="s">
        <v>118</v>
      </c>
      <c r="D98" s="30">
        <v>1</v>
      </c>
      <c r="E98" s="95">
        <v>21</v>
      </c>
      <c r="F98" s="96"/>
      <c r="G98" s="32">
        <f>SUM(J26:K91)+J110</f>
        <v>2808696.4</v>
      </c>
      <c r="H98" s="164">
        <v>0.01</v>
      </c>
      <c r="I98" s="165"/>
      <c r="J98" s="109">
        <f t="shared" si="12"/>
        <v>280.87</v>
      </c>
      <c r="K98" s="110"/>
      <c r="L98" s="16"/>
    </row>
    <row r="99" spans="1:12" s="11" customFormat="1" ht="47.25" customHeight="1" x14ac:dyDescent="0.25">
      <c r="A99" s="92"/>
      <c r="B99" s="67"/>
      <c r="C99" s="30"/>
      <c r="D99" s="30"/>
      <c r="E99" s="164"/>
      <c r="F99" s="165"/>
      <c r="G99" s="32"/>
      <c r="H99" s="164"/>
      <c r="I99" s="165"/>
      <c r="J99" s="164"/>
      <c r="K99" s="166"/>
      <c r="L99" s="16"/>
    </row>
    <row r="100" spans="1:12" s="11" customFormat="1" ht="47.25" customHeight="1" x14ac:dyDescent="0.25">
      <c r="A100" s="92"/>
      <c r="B100" s="67"/>
      <c r="C100" s="30"/>
      <c r="D100" s="30"/>
      <c r="E100" s="164"/>
      <c r="F100" s="165"/>
      <c r="G100" s="32"/>
      <c r="H100" s="164"/>
      <c r="I100" s="165"/>
      <c r="J100" s="164"/>
      <c r="K100" s="166"/>
      <c r="L100" s="16"/>
    </row>
    <row r="101" spans="1:12" s="11" customFormat="1" ht="15.6" customHeight="1" x14ac:dyDescent="0.25">
      <c r="A101" s="92"/>
      <c r="B101" s="69"/>
      <c r="C101" s="33"/>
      <c r="D101" s="30"/>
      <c r="E101" s="164"/>
      <c r="F101" s="165"/>
      <c r="G101" s="31"/>
      <c r="H101" s="169" t="s">
        <v>53</v>
      </c>
      <c r="I101" s="170"/>
      <c r="J101" s="171">
        <f>SUM(J94:K98)</f>
        <v>58420.89</v>
      </c>
      <c r="K101" s="172"/>
      <c r="L101" s="16"/>
    </row>
    <row r="102" spans="1:12" s="11" customFormat="1" ht="15.6" customHeight="1" x14ac:dyDescent="0.25">
      <c r="A102" s="100" t="s">
        <v>59</v>
      </c>
      <c r="B102" s="101"/>
      <c r="C102" s="101"/>
      <c r="D102" s="101"/>
      <c r="E102" s="173"/>
      <c r="F102" s="173"/>
      <c r="G102" s="101"/>
      <c r="H102" s="101"/>
      <c r="I102" s="102"/>
      <c r="J102" s="162">
        <f>SUM(J25:K91)+J101</f>
        <v>2780337.79</v>
      </c>
      <c r="K102" s="163"/>
      <c r="L102" s="16"/>
    </row>
    <row r="103" spans="1:12" s="11" customFormat="1" ht="15.6" customHeight="1" x14ac:dyDescent="0.25">
      <c r="A103" s="100" t="s">
        <v>23</v>
      </c>
      <c r="B103" s="101"/>
      <c r="C103" s="101"/>
      <c r="D103" s="101"/>
      <c r="E103" s="101"/>
      <c r="F103" s="101"/>
      <c r="G103" s="101"/>
      <c r="H103" s="101"/>
      <c r="I103" s="102"/>
      <c r="J103" s="162">
        <f>ROUND(J102*0.21,2)</f>
        <v>583870.93999999994</v>
      </c>
      <c r="K103" s="163"/>
      <c r="L103" s="16"/>
    </row>
    <row r="104" spans="1:12" s="11" customFormat="1" ht="15.75" customHeight="1" x14ac:dyDescent="0.25">
      <c r="A104" s="177" t="s">
        <v>24</v>
      </c>
      <c r="B104" s="178"/>
      <c r="C104" s="178"/>
      <c r="D104" s="178"/>
      <c r="E104" s="178"/>
      <c r="F104" s="178"/>
      <c r="G104" s="178"/>
      <c r="H104" s="178"/>
      <c r="I104" s="179"/>
      <c r="J104" s="162">
        <f>J102+J103</f>
        <v>3364208.73</v>
      </c>
      <c r="K104" s="163"/>
      <c r="L104" s="16"/>
    </row>
    <row r="105" spans="1:12" s="11" customFormat="1" ht="72.599999999999994" customHeight="1" x14ac:dyDescent="0.25">
      <c r="A105" s="174" t="s">
        <v>25</v>
      </c>
      <c r="B105" s="175"/>
      <c r="C105" s="45" t="s">
        <v>145</v>
      </c>
      <c r="D105" s="44" t="s">
        <v>18</v>
      </c>
      <c r="E105" s="167" t="s">
        <v>19</v>
      </c>
      <c r="F105" s="168"/>
      <c r="G105" s="43" t="s">
        <v>20</v>
      </c>
      <c r="H105" s="109" t="s">
        <v>21</v>
      </c>
      <c r="I105" s="176"/>
      <c r="J105" s="109" t="s">
        <v>58</v>
      </c>
      <c r="K105" s="110"/>
      <c r="L105" s="16"/>
    </row>
    <row r="106" spans="1:12" ht="63" customHeight="1" x14ac:dyDescent="0.25">
      <c r="A106" s="93">
        <v>1</v>
      </c>
      <c r="B106" s="47" t="s">
        <v>146</v>
      </c>
      <c r="C106" s="50" t="s">
        <v>68</v>
      </c>
      <c r="D106" s="42">
        <v>15</v>
      </c>
      <c r="E106" s="95">
        <v>21</v>
      </c>
      <c r="F106" s="96"/>
      <c r="G106" s="20"/>
      <c r="H106" s="105">
        <v>75.12</v>
      </c>
      <c r="I106" s="106"/>
      <c r="J106" s="97">
        <f t="shared" ref="J106:J109" si="13">ROUND(D106*H106,2)</f>
        <v>1126.8</v>
      </c>
      <c r="K106" s="98"/>
      <c r="L106" s="22"/>
    </row>
    <row r="107" spans="1:12" ht="28.5" customHeight="1" x14ac:dyDescent="0.25">
      <c r="A107" s="93">
        <v>2</v>
      </c>
      <c r="B107" s="82" t="s">
        <v>177</v>
      </c>
      <c r="C107" s="41" t="s">
        <v>118</v>
      </c>
      <c r="D107" s="58">
        <v>16</v>
      </c>
      <c r="E107" s="95">
        <v>21</v>
      </c>
      <c r="F107" s="96"/>
      <c r="G107" s="20"/>
      <c r="H107" s="105">
        <v>329.7</v>
      </c>
      <c r="I107" s="106"/>
      <c r="J107" s="97">
        <f t="shared" si="13"/>
        <v>5275.2</v>
      </c>
      <c r="K107" s="98"/>
      <c r="L107" s="22"/>
    </row>
    <row r="108" spans="1:12" ht="39.75" customHeight="1" x14ac:dyDescent="0.25">
      <c r="A108" s="93">
        <v>3</v>
      </c>
      <c r="B108" s="82" t="s">
        <v>178</v>
      </c>
      <c r="C108" s="50" t="s">
        <v>118</v>
      </c>
      <c r="D108" s="58">
        <v>5</v>
      </c>
      <c r="E108" s="95">
        <v>21</v>
      </c>
      <c r="F108" s="96"/>
      <c r="G108" s="20"/>
      <c r="H108" s="167">
        <v>420</v>
      </c>
      <c r="I108" s="168"/>
      <c r="J108" s="97">
        <f t="shared" si="13"/>
        <v>2100</v>
      </c>
      <c r="K108" s="98"/>
      <c r="L108" s="22"/>
    </row>
    <row r="109" spans="1:12" ht="27.75" customHeight="1" x14ac:dyDescent="0.25">
      <c r="A109" s="93">
        <v>4</v>
      </c>
      <c r="B109" s="82" t="s">
        <v>179</v>
      </c>
      <c r="C109" s="41" t="s">
        <v>118</v>
      </c>
      <c r="D109" s="42">
        <v>105</v>
      </c>
      <c r="E109" s="95">
        <v>21</v>
      </c>
      <c r="F109" s="96"/>
      <c r="G109" s="20"/>
      <c r="H109" s="105">
        <v>745.5</v>
      </c>
      <c r="I109" s="106"/>
      <c r="J109" s="97">
        <f t="shared" si="13"/>
        <v>78277.5</v>
      </c>
      <c r="K109" s="98"/>
      <c r="L109" s="22"/>
    </row>
    <row r="110" spans="1:12" ht="20.25" customHeight="1" x14ac:dyDescent="0.25">
      <c r="A110" s="100" t="s">
        <v>26</v>
      </c>
      <c r="B110" s="101"/>
      <c r="C110" s="101"/>
      <c r="D110" s="101"/>
      <c r="E110" s="101"/>
      <c r="F110" s="101"/>
      <c r="G110" s="101"/>
      <c r="H110" s="101"/>
      <c r="I110" s="102"/>
      <c r="J110" s="103">
        <f>SUM(J106:K109)</f>
        <v>86779.5</v>
      </c>
      <c r="K110" s="104"/>
      <c r="L110" s="22"/>
    </row>
    <row r="111" spans="1:12" ht="18" customHeight="1" x14ac:dyDescent="0.25">
      <c r="A111" s="100" t="s">
        <v>23</v>
      </c>
      <c r="B111" s="101"/>
      <c r="C111" s="101"/>
      <c r="D111" s="101"/>
      <c r="E111" s="101"/>
      <c r="F111" s="101"/>
      <c r="G111" s="101"/>
      <c r="H111" s="101"/>
      <c r="I111" s="102"/>
      <c r="J111" s="103">
        <f>ROUND(J110*0.21,2)</f>
        <v>18223.7</v>
      </c>
      <c r="K111" s="104"/>
      <c r="L111" s="22"/>
    </row>
    <row r="112" spans="1:12" ht="21" customHeight="1" thickBot="1" x14ac:dyDescent="0.3">
      <c r="A112" s="124" t="s">
        <v>27</v>
      </c>
      <c r="B112" s="125"/>
      <c r="C112" s="125"/>
      <c r="D112" s="125"/>
      <c r="E112" s="125"/>
      <c r="F112" s="125"/>
      <c r="G112" s="125"/>
      <c r="H112" s="125"/>
      <c r="I112" s="126"/>
      <c r="J112" s="127">
        <f>SUM(J110:K111)</f>
        <v>105003.2</v>
      </c>
      <c r="K112" s="128"/>
      <c r="L112" s="22"/>
    </row>
    <row r="113" spans="1:14" ht="18.75" customHeight="1" thickBot="1" x14ac:dyDescent="0.3">
      <c r="A113" s="129" t="s">
        <v>28</v>
      </c>
      <c r="B113" s="130"/>
      <c r="C113" s="130"/>
      <c r="D113" s="130"/>
      <c r="E113" s="130"/>
      <c r="F113" s="130"/>
      <c r="G113" s="130"/>
      <c r="H113" s="130"/>
      <c r="I113" s="130"/>
      <c r="J113" s="153">
        <f>J103+J111</f>
        <v>602094.6399999999</v>
      </c>
      <c r="K113" s="154"/>
      <c r="L113" s="22"/>
    </row>
    <row r="114" spans="1:14" ht="18.75" customHeight="1" thickBot="1" x14ac:dyDescent="0.3">
      <c r="A114" s="155" t="s">
        <v>29</v>
      </c>
      <c r="B114" s="156"/>
      <c r="C114" s="156"/>
      <c r="D114" s="156"/>
      <c r="E114" s="156"/>
      <c r="F114" s="156"/>
      <c r="G114" s="156"/>
      <c r="H114" s="156"/>
      <c r="I114" s="157"/>
      <c r="J114" s="158">
        <f>J104+J112</f>
        <v>3469211.93</v>
      </c>
      <c r="K114" s="159"/>
      <c r="L114" s="22"/>
    </row>
    <row r="115" spans="1:14" ht="18.75" customHeight="1" x14ac:dyDescent="0.25">
      <c r="A115" s="118" t="s">
        <v>30</v>
      </c>
      <c r="B115" s="119"/>
      <c r="C115" s="119"/>
      <c r="D115" s="119"/>
      <c r="E115" s="119"/>
      <c r="F115" s="119"/>
      <c r="G115" s="119"/>
      <c r="H115" s="119"/>
      <c r="I115" s="119"/>
      <c r="J115" s="119"/>
      <c r="K115" s="119"/>
      <c r="L115" s="22"/>
    </row>
    <row r="116" spans="1:14" ht="63.6" customHeight="1" x14ac:dyDescent="0.25">
      <c r="A116" s="120" t="s">
        <v>31</v>
      </c>
      <c r="B116" s="120"/>
      <c r="C116" s="120"/>
      <c r="D116" s="120"/>
      <c r="E116" s="120"/>
      <c r="F116" s="120"/>
      <c r="G116" s="120"/>
      <c r="H116" s="120"/>
      <c r="I116" s="120"/>
      <c r="J116" s="120"/>
      <c r="K116" s="120"/>
      <c r="L116" s="22"/>
      <c r="N116" s="94"/>
    </row>
    <row r="117" spans="1:14" ht="16.5" customHeight="1" x14ac:dyDescent="0.25">
      <c r="A117" s="121" t="s">
        <v>32</v>
      </c>
      <c r="B117" s="121"/>
      <c r="C117" s="121"/>
      <c r="D117" s="121"/>
      <c r="E117" s="121"/>
      <c r="F117" s="121"/>
      <c r="G117" s="121"/>
      <c r="H117" s="121"/>
      <c r="I117" s="121"/>
      <c r="J117" s="121"/>
      <c r="K117" s="121"/>
      <c r="L117" s="22"/>
      <c r="N117" s="94"/>
    </row>
    <row r="118" spans="1:14" ht="35.450000000000003" customHeight="1" x14ac:dyDescent="0.25">
      <c r="A118" s="122" t="s">
        <v>33</v>
      </c>
      <c r="B118" s="122"/>
      <c r="C118" s="122"/>
      <c r="D118" s="122"/>
      <c r="E118" s="122"/>
      <c r="F118" s="122"/>
      <c r="G118" s="122"/>
      <c r="H118" s="122"/>
      <c r="I118" s="122"/>
      <c r="J118" s="122"/>
      <c r="K118" s="122"/>
      <c r="L118" s="22"/>
      <c r="N118" s="94"/>
    </row>
    <row r="119" spans="1:14" ht="31.15" customHeight="1" x14ac:dyDescent="0.25">
      <c r="A119" s="122" t="s">
        <v>34</v>
      </c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22"/>
      <c r="N119" s="94"/>
    </row>
    <row r="120" spans="1:14" ht="27.75" customHeight="1" x14ac:dyDescent="0.25">
      <c r="A120" s="123" t="s">
        <v>35</v>
      </c>
      <c r="B120" s="123"/>
      <c r="C120" s="123"/>
      <c r="D120" s="123"/>
      <c r="E120" s="123"/>
      <c r="F120" s="123"/>
      <c r="G120" s="123"/>
      <c r="H120" s="123"/>
      <c r="I120" s="123"/>
      <c r="J120" s="123"/>
      <c r="K120" s="123"/>
      <c r="L120" s="22"/>
      <c r="N120" s="94"/>
    </row>
    <row r="121" spans="1:14" ht="15.75" customHeight="1" x14ac:dyDescent="0.25">
      <c r="A121" s="160" t="s">
        <v>36</v>
      </c>
      <c r="B121" s="160"/>
      <c r="C121" s="160"/>
      <c r="D121" s="160"/>
      <c r="E121" s="160"/>
      <c r="F121" s="160"/>
      <c r="G121" s="160"/>
      <c r="H121" s="160"/>
      <c r="I121" s="160"/>
      <c r="J121" s="160"/>
      <c r="K121" s="160"/>
      <c r="L121" s="22"/>
      <c r="N121" s="94"/>
    </row>
    <row r="122" spans="1:14" ht="36" customHeight="1" x14ac:dyDescent="0.25">
      <c r="A122" s="161" t="s">
        <v>37</v>
      </c>
      <c r="B122" s="161"/>
      <c r="C122" s="161"/>
      <c r="D122" s="161"/>
      <c r="E122" s="161"/>
      <c r="F122" s="161"/>
      <c r="G122" s="161"/>
      <c r="H122" s="161"/>
      <c r="I122" s="161"/>
      <c r="J122" s="161"/>
      <c r="K122" s="161"/>
      <c r="L122" s="22"/>
      <c r="N122" s="94"/>
    </row>
    <row r="123" spans="1:14" ht="21" customHeight="1" x14ac:dyDescent="0.25">
      <c r="A123" s="161" t="s">
        <v>38</v>
      </c>
      <c r="B123" s="161"/>
      <c r="C123" s="161"/>
      <c r="D123" s="161"/>
      <c r="E123" s="161"/>
      <c r="F123" s="161"/>
      <c r="G123" s="161"/>
      <c r="H123" s="161"/>
      <c r="I123" s="161"/>
      <c r="J123" s="161"/>
      <c r="K123" s="161"/>
      <c r="L123" s="22"/>
      <c r="N123" s="94"/>
    </row>
    <row r="124" spans="1:14" ht="20.25" customHeight="1" x14ac:dyDescent="0.25">
      <c r="A124" s="99" t="s">
        <v>39</v>
      </c>
      <c r="B124" s="99"/>
      <c r="C124" s="99"/>
      <c r="D124" s="99"/>
      <c r="E124" s="99"/>
      <c r="F124" s="99"/>
      <c r="G124" s="99"/>
      <c r="H124" s="99"/>
      <c r="I124" s="99"/>
      <c r="J124" s="99"/>
      <c r="K124" s="99"/>
      <c r="L124" s="23"/>
      <c r="N124" s="94"/>
    </row>
    <row r="125" spans="1:14" ht="57.6" customHeight="1" x14ac:dyDescent="0.25">
      <c r="A125" s="24" t="s">
        <v>40</v>
      </c>
      <c r="B125" s="111" t="s">
        <v>41</v>
      </c>
      <c r="C125" s="112"/>
      <c r="D125" s="112"/>
      <c r="E125" s="113"/>
      <c r="F125" s="114" t="s">
        <v>42</v>
      </c>
      <c r="G125" s="115"/>
      <c r="H125" s="116"/>
      <c r="I125" s="116"/>
      <c r="J125" s="116"/>
      <c r="K125" s="117"/>
      <c r="L125" s="22"/>
    </row>
    <row r="126" spans="1:14" ht="15.75" x14ac:dyDescent="0.25">
      <c r="A126" s="25"/>
      <c r="B126" s="131"/>
      <c r="C126" s="132"/>
      <c r="D126" s="132"/>
      <c r="E126" s="133"/>
      <c r="F126" s="131"/>
      <c r="G126" s="132"/>
      <c r="H126" s="132"/>
      <c r="I126" s="132"/>
      <c r="J126" s="132"/>
      <c r="K126" s="133"/>
      <c r="L126" s="22"/>
    </row>
    <row r="127" spans="1:14" ht="17.25" customHeight="1" x14ac:dyDescent="0.25">
      <c r="A127" s="25"/>
      <c r="B127" s="131"/>
      <c r="C127" s="132"/>
      <c r="D127" s="132"/>
      <c r="E127" s="133"/>
      <c r="F127" s="131"/>
      <c r="G127" s="132"/>
      <c r="H127" s="132"/>
      <c r="I127" s="132"/>
      <c r="J127" s="132"/>
      <c r="K127" s="133"/>
      <c r="L127" s="22"/>
    </row>
    <row r="128" spans="1:14" ht="15.75" x14ac:dyDescent="0.25">
      <c r="A128" s="25"/>
      <c r="B128" s="131"/>
      <c r="C128" s="132"/>
      <c r="D128" s="132"/>
      <c r="E128" s="133"/>
      <c r="F128" s="131"/>
      <c r="G128" s="132"/>
      <c r="H128" s="132"/>
      <c r="I128" s="132"/>
      <c r="J128" s="132"/>
      <c r="K128" s="133"/>
      <c r="L128" s="22"/>
    </row>
    <row r="129" spans="1:12" ht="57.75" hidden="1" customHeight="1" x14ac:dyDescent="0.25">
      <c r="A129" s="25"/>
      <c r="B129" s="131"/>
      <c r="C129" s="132"/>
      <c r="D129" s="132"/>
      <c r="E129" s="133"/>
      <c r="F129" s="131"/>
      <c r="G129" s="132"/>
      <c r="H129" s="132"/>
      <c r="I129" s="132"/>
      <c r="J129" s="132"/>
      <c r="K129" s="133"/>
      <c r="L129" s="22"/>
    </row>
    <row r="130" spans="1:12" ht="15.75" hidden="1" x14ac:dyDescent="0.25">
      <c r="A130" s="25"/>
      <c r="B130" s="131"/>
      <c r="C130" s="132"/>
      <c r="D130" s="132"/>
      <c r="E130" s="133"/>
      <c r="F130" s="131"/>
      <c r="G130" s="132"/>
      <c r="H130" s="132"/>
      <c r="I130" s="132"/>
      <c r="J130" s="132"/>
      <c r="K130" s="133"/>
      <c r="L130" s="22"/>
    </row>
    <row r="131" spans="1:12" ht="15.75" hidden="1" x14ac:dyDescent="0.25">
      <c r="A131" s="25"/>
      <c r="B131" s="131"/>
      <c r="C131" s="132"/>
      <c r="D131" s="132"/>
      <c r="E131" s="133"/>
      <c r="F131" s="131"/>
      <c r="G131" s="132"/>
      <c r="H131" s="132"/>
      <c r="I131" s="132"/>
      <c r="J131" s="132"/>
      <c r="K131" s="133"/>
      <c r="L131" s="22"/>
    </row>
    <row r="132" spans="1:12" ht="15.75" x14ac:dyDescent="0.25">
      <c r="A132" s="135" t="s">
        <v>43</v>
      </c>
      <c r="B132" s="136"/>
      <c r="C132" s="136"/>
      <c r="D132" s="136"/>
      <c r="E132" s="136"/>
      <c r="F132" s="136"/>
      <c r="G132" s="136"/>
      <c r="H132" s="136"/>
      <c r="I132" s="136"/>
      <c r="J132" s="136"/>
      <c r="K132" s="136"/>
      <c r="L132" s="22"/>
    </row>
    <row r="133" spans="1:12" ht="15.75" x14ac:dyDescent="0.25">
      <c r="A133" s="137" t="s">
        <v>44</v>
      </c>
      <c r="B133" s="137"/>
      <c r="C133" s="137"/>
      <c r="D133" s="137"/>
      <c r="E133" s="137"/>
      <c r="F133" s="137"/>
      <c r="G133" s="137"/>
      <c r="H133" s="137"/>
      <c r="I133" s="137"/>
      <c r="J133" s="137"/>
      <c r="K133" s="137"/>
      <c r="L133" s="22"/>
    </row>
    <row r="134" spans="1:12" ht="48" customHeight="1" x14ac:dyDescent="0.25">
      <c r="A134" s="24" t="s">
        <v>40</v>
      </c>
      <c r="B134" s="138" t="s">
        <v>41</v>
      </c>
      <c r="C134" s="138"/>
      <c r="D134" s="138"/>
      <c r="E134" s="139" t="s">
        <v>45</v>
      </c>
      <c r="F134" s="140"/>
      <c r="G134" s="140"/>
      <c r="H134" s="140"/>
      <c r="I134" s="140"/>
      <c r="J134" s="140"/>
      <c r="K134" s="140"/>
      <c r="L134" s="22"/>
    </row>
    <row r="135" spans="1:12" ht="15.75" x14ac:dyDescent="0.25">
      <c r="A135" s="62"/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22"/>
    </row>
    <row r="136" spans="1:12" ht="15.75" x14ac:dyDescent="0.25">
      <c r="A136" s="62"/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22"/>
    </row>
    <row r="137" spans="1:12" ht="15.75" x14ac:dyDescent="0.25">
      <c r="A137" s="62"/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22"/>
    </row>
    <row r="138" spans="1:12" ht="41.25" hidden="1" customHeight="1" x14ac:dyDescent="0.25">
      <c r="A138" s="62"/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22"/>
    </row>
    <row r="139" spans="1:12" ht="15.75" x14ac:dyDescent="0.25">
      <c r="A139" s="145" t="s">
        <v>46</v>
      </c>
      <c r="B139" s="145"/>
      <c r="C139" s="145"/>
      <c r="D139" s="145"/>
      <c r="E139" s="145"/>
      <c r="F139" s="145"/>
      <c r="G139" s="145"/>
      <c r="H139" s="145"/>
      <c r="I139" s="145"/>
      <c r="J139" s="145"/>
      <c r="K139" s="145"/>
      <c r="L139" s="22"/>
    </row>
    <row r="140" spans="1:12" ht="15.75" x14ac:dyDescent="0.25">
      <c r="A140" s="146" t="s">
        <v>47</v>
      </c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22"/>
    </row>
    <row r="141" spans="1:12" ht="15.75" x14ac:dyDescent="0.25">
      <c r="A141" s="70" t="s">
        <v>15</v>
      </c>
      <c r="B141" s="147" t="s">
        <v>48</v>
      </c>
      <c r="C141" s="148"/>
      <c r="D141" s="148"/>
      <c r="E141" s="148"/>
      <c r="F141" s="148"/>
      <c r="G141" s="148"/>
      <c r="H141" s="148"/>
      <c r="I141" s="148"/>
      <c r="J141" s="148"/>
      <c r="K141" s="149"/>
      <c r="L141" s="22"/>
    </row>
    <row r="142" spans="1:12" ht="15.75" x14ac:dyDescent="0.25">
      <c r="A142" s="25"/>
      <c r="B142" s="141"/>
      <c r="C142" s="142"/>
      <c r="D142" s="142"/>
      <c r="E142" s="142"/>
      <c r="F142" s="142"/>
      <c r="G142" s="142"/>
      <c r="H142" s="142"/>
      <c r="I142" s="142"/>
      <c r="J142" s="142"/>
      <c r="K142" s="143"/>
      <c r="L142" s="22"/>
    </row>
    <row r="143" spans="1:12" ht="17.25" customHeight="1" x14ac:dyDescent="0.25">
      <c r="A143" s="25"/>
      <c r="B143" s="131"/>
      <c r="C143" s="132"/>
      <c r="D143" s="132"/>
      <c r="E143" s="132"/>
      <c r="F143" s="132"/>
      <c r="G143" s="132"/>
      <c r="H143" s="132"/>
      <c r="I143" s="132"/>
      <c r="J143" s="132"/>
      <c r="K143" s="133"/>
      <c r="L143" s="22"/>
    </row>
    <row r="144" spans="1:12" ht="15.75" x14ac:dyDescent="0.25">
      <c r="A144" s="25"/>
      <c r="B144" s="131"/>
      <c r="C144" s="132"/>
      <c r="D144" s="132"/>
      <c r="E144" s="132"/>
      <c r="F144" s="132"/>
      <c r="G144" s="132"/>
      <c r="H144" s="132"/>
      <c r="I144" s="132"/>
      <c r="J144" s="132"/>
      <c r="K144" s="133"/>
      <c r="L144" s="22"/>
    </row>
    <row r="145" spans="1:12" ht="15.75" x14ac:dyDescent="0.25">
      <c r="A145" s="25"/>
      <c r="B145" s="131"/>
      <c r="C145" s="132"/>
      <c r="D145" s="132"/>
      <c r="E145" s="132"/>
      <c r="F145" s="132"/>
      <c r="G145" s="132"/>
      <c r="H145" s="132"/>
      <c r="I145" s="132"/>
      <c r="J145" s="132"/>
      <c r="K145" s="133"/>
      <c r="L145" s="22"/>
    </row>
    <row r="146" spans="1:12" ht="15.75" hidden="1" x14ac:dyDescent="0.25">
      <c r="A146" s="25"/>
      <c r="B146" s="131"/>
      <c r="C146" s="132"/>
      <c r="D146" s="132"/>
      <c r="E146" s="132"/>
      <c r="F146" s="132"/>
      <c r="G146" s="132"/>
      <c r="H146" s="132"/>
      <c r="I146" s="132"/>
      <c r="J146" s="132"/>
      <c r="K146" s="133"/>
      <c r="L146" s="22"/>
    </row>
    <row r="147" spans="1:12" ht="15.75" hidden="1" x14ac:dyDescent="0.25">
      <c r="A147" s="25"/>
      <c r="B147" s="141"/>
      <c r="C147" s="142"/>
      <c r="D147" s="142"/>
      <c r="E147" s="142"/>
      <c r="F147" s="142"/>
      <c r="G147" s="142"/>
      <c r="H147" s="142"/>
      <c r="I147" s="142"/>
      <c r="J147" s="142"/>
      <c r="K147" s="143"/>
      <c r="L147" s="22"/>
    </row>
    <row r="148" spans="1:12" ht="15.75" hidden="1" x14ac:dyDescent="0.25">
      <c r="A148" s="25"/>
      <c r="B148" s="141"/>
      <c r="C148" s="142"/>
      <c r="D148" s="142"/>
      <c r="E148" s="142"/>
      <c r="F148" s="142"/>
      <c r="G148" s="142"/>
      <c r="H148" s="142"/>
      <c r="I148" s="142"/>
      <c r="J148" s="142"/>
      <c r="K148" s="143"/>
      <c r="L148" s="22"/>
    </row>
    <row r="149" spans="1:12" ht="15.75" hidden="1" x14ac:dyDescent="0.25">
      <c r="A149" s="25"/>
      <c r="B149" s="141"/>
      <c r="C149" s="142"/>
      <c r="D149" s="142"/>
      <c r="E149" s="142"/>
      <c r="F149" s="142"/>
      <c r="G149" s="142"/>
      <c r="H149" s="142"/>
      <c r="I149" s="142"/>
      <c r="J149" s="142"/>
      <c r="K149" s="143"/>
      <c r="L149" s="22"/>
    </row>
    <row r="150" spans="1:12" ht="32.25" customHeight="1" x14ac:dyDescent="0.25">
      <c r="A150" s="144" t="s">
        <v>49</v>
      </c>
      <c r="B150" s="144"/>
      <c r="C150" s="144"/>
      <c r="D150" s="144"/>
      <c r="E150" s="144"/>
      <c r="F150" s="144"/>
      <c r="G150" s="144"/>
      <c r="H150" s="144"/>
      <c r="I150" s="144"/>
      <c r="J150" s="144"/>
      <c r="K150" s="144"/>
      <c r="L150" s="22"/>
    </row>
    <row r="151" spans="1:12" ht="15.75" x14ac:dyDescent="0.25">
      <c r="A151" s="146" t="s">
        <v>50</v>
      </c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22"/>
    </row>
    <row r="152" spans="1:12" ht="15.75" x14ac:dyDescent="0.25">
      <c r="A152" s="70" t="s">
        <v>15</v>
      </c>
      <c r="B152" s="147" t="s">
        <v>48</v>
      </c>
      <c r="C152" s="148"/>
      <c r="D152" s="148"/>
      <c r="E152" s="148"/>
      <c r="F152" s="148"/>
      <c r="G152" s="148"/>
      <c r="H152" s="148"/>
      <c r="I152" s="148"/>
      <c r="J152" s="148"/>
      <c r="K152" s="149"/>
      <c r="L152" s="22"/>
    </row>
    <row r="153" spans="1:12" ht="15.75" x14ac:dyDescent="0.25">
      <c r="A153" s="25" t="s">
        <v>184</v>
      </c>
      <c r="B153" s="141" t="s">
        <v>185</v>
      </c>
      <c r="C153" s="142"/>
      <c r="D153" s="142"/>
      <c r="E153" s="142"/>
      <c r="F153" s="142"/>
      <c r="G153" s="142"/>
      <c r="H153" s="142"/>
      <c r="I153" s="142"/>
      <c r="J153" s="142"/>
      <c r="K153" s="143"/>
      <c r="L153" s="22"/>
    </row>
    <row r="154" spans="1:12" ht="16.5" customHeight="1" x14ac:dyDescent="0.25">
      <c r="A154" s="25"/>
      <c r="B154" s="141"/>
      <c r="C154" s="142"/>
      <c r="D154" s="142"/>
      <c r="E154" s="142"/>
      <c r="F154" s="142"/>
      <c r="G154" s="142"/>
      <c r="H154" s="142"/>
      <c r="I154" s="142"/>
      <c r="J154" s="142"/>
      <c r="K154" s="143"/>
      <c r="L154" s="22"/>
    </row>
    <row r="155" spans="1:12" ht="15.75" x14ac:dyDescent="0.25">
      <c r="A155" s="25"/>
      <c r="B155" s="141"/>
      <c r="C155" s="142"/>
      <c r="D155" s="142"/>
      <c r="E155" s="142"/>
      <c r="F155" s="142"/>
      <c r="G155" s="142"/>
      <c r="H155" s="142"/>
      <c r="I155" s="142"/>
      <c r="J155" s="142"/>
      <c r="K155" s="143"/>
      <c r="L155" s="22"/>
    </row>
    <row r="156" spans="1:12" ht="15.75" x14ac:dyDescent="0.25">
      <c r="A156" s="25"/>
      <c r="B156" s="141"/>
      <c r="C156" s="142"/>
      <c r="D156" s="142"/>
      <c r="E156" s="142"/>
      <c r="F156" s="142"/>
      <c r="G156" s="142"/>
      <c r="H156" s="142"/>
      <c r="I156" s="142"/>
      <c r="J156" s="142"/>
      <c r="K156" s="143"/>
      <c r="L156" s="22"/>
    </row>
    <row r="157" spans="1:12" ht="15.75" hidden="1" x14ac:dyDescent="0.25">
      <c r="A157" s="25"/>
      <c r="B157" s="141"/>
      <c r="C157" s="142"/>
      <c r="D157" s="142"/>
      <c r="E157" s="142"/>
      <c r="F157" s="142"/>
      <c r="G157" s="142"/>
      <c r="H157" s="142"/>
      <c r="I157" s="142"/>
      <c r="J157" s="142"/>
      <c r="K157" s="143"/>
      <c r="L157" s="22"/>
    </row>
    <row r="158" spans="1:12" ht="15.75" hidden="1" x14ac:dyDescent="0.25">
      <c r="A158" s="25"/>
      <c r="B158" s="141"/>
      <c r="C158" s="142"/>
      <c r="D158" s="142"/>
      <c r="E158" s="142"/>
      <c r="F158" s="142"/>
      <c r="G158" s="142"/>
      <c r="H158" s="142"/>
      <c r="I158" s="142"/>
      <c r="J158" s="142"/>
      <c r="K158" s="143"/>
      <c r="L158" s="22"/>
    </row>
    <row r="159" spans="1:12" ht="15.75" hidden="1" x14ac:dyDescent="0.25">
      <c r="A159" s="25"/>
      <c r="B159" s="141"/>
      <c r="C159" s="142"/>
      <c r="D159" s="142"/>
      <c r="E159" s="142"/>
      <c r="F159" s="142"/>
      <c r="G159" s="142"/>
      <c r="H159" s="142"/>
      <c r="I159" s="142"/>
      <c r="J159" s="142"/>
      <c r="K159" s="143"/>
      <c r="L159" s="22"/>
    </row>
    <row r="160" spans="1:12" ht="15.75" hidden="1" x14ac:dyDescent="0.25">
      <c r="A160" s="25"/>
      <c r="B160" s="141"/>
      <c r="C160" s="142"/>
      <c r="D160" s="142"/>
      <c r="E160" s="142"/>
      <c r="F160" s="142"/>
      <c r="G160" s="142"/>
      <c r="H160" s="142"/>
      <c r="I160" s="142"/>
      <c r="J160" s="142"/>
      <c r="K160" s="143"/>
      <c r="L160" s="22"/>
    </row>
    <row r="161" spans="1:12" ht="15.75" hidden="1" x14ac:dyDescent="0.25">
      <c r="A161" s="25"/>
      <c r="B161" s="141"/>
      <c r="C161" s="142"/>
      <c r="D161" s="142"/>
      <c r="E161" s="142"/>
      <c r="F161" s="142"/>
      <c r="G161" s="142"/>
      <c r="H161" s="142"/>
      <c r="I161" s="142"/>
      <c r="J161" s="142"/>
      <c r="K161" s="143"/>
      <c r="L161" s="22"/>
    </row>
    <row r="162" spans="1:12" ht="15.75" hidden="1" x14ac:dyDescent="0.25">
      <c r="A162" s="25"/>
      <c r="B162" s="141"/>
      <c r="C162" s="142"/>
      <c r="D162" s="142"/>
      <c r="E162" s="142"/>
      <c r="F162" s="142"/>
      <c r="G162" s="142"/>
      <c r="H162" s="142"/>
      <c r="I162" s="142"/>
      <c r="J162" s="142"/>
      <c r="K162" s="143"/>
      <c r="L162" s="22"/>
    </row>
    <row r="163" spans="1:12" ht="15.75" hidden="1" x14ac:dyDescent="0.25">
      <c r="A163" s="25"/>
      <c r="B163" s="141"/>
      <c r="C163" s="142"/>
      <c r="D163" s="142"/>
      <c r="E163" s="142"/>
      <c r="F163" s="142"/>
      <c r="G163" s="142"/>
      <c r="H163" s="142"/>
      <c r="I163" s="142"/>
      <c r="J163" s="142"/>
      <c r="K163" s="143"/>
      <c r="L163" s="22"/>
    </row>
    <row r="164" spans="1:12" ht="15.75" hidden="1" x14ac:dyDescent="0.25">
      <c r="A164" s="25"/>
      <c r="B164" s="141"/>
      <c r="C164" s="142"/>
      <c r="D164" s="142"/>
      <c r="E164" s="142"/>
      <c r="F164" s="142"/>
      <c r="G164" s="142"/>
      <c r="H164" s="142"/>
      <c r="I164" s="142"/>
      <c r="J164" s="142"/>
      <c r="K164" s="143"/>
      <c r="L164" s="22"/>
    </row>
    <row r="165" spans="1:12" ht="15.75" x14ac:dyDescent="0.25">
      <c r="A165" s="150" t="s">
        <v>51</v>
      </c>
      <c r="B165" s="151"/>
      <c r="C165" s="151"/>
      <c r="D165" s="151"/>
      <c r="E165" s="151"/>
      <c r="F165" s="151"/>
      <c r="G165" s="151"/>
      <c r="H165" s="151"/>
      <c r="I165" s="151"/>
      <c r="J165" s="151"/>
      <c r="K165" s="151"/>
      <c r="L165" s="22"/>
    </row>
    <row r="166" spans="1:12" ht="15.75" x14ac:dyDescent="0.25">
      <c r="A166" s="26"/>
      <c r="B166" s="26"/>
      <c r="C166" s="54"/>
      <c r="D166" s="54"/>
      <c r="E166" s="5"/>
      <c r="F166" s="5"/>
      <c r="G166" s="5"/>
      <c r="H166" s="5"/>
      <c r="I166" s="5"/>
      <c r="J166" s="5"/>
      <c r="K166" s="5"/>
      <c r="L166" s="22"/>
    </row>
    <row r="167" spans="1:12" ht="15.75" x14ac:dyDescent="0.25">
      <c r="A167" s="26"/>
      <c r="B167" s="73"/>
      <c r="C167" s="54"/>
      <c r="D167" s="54"/>
      <c r="E167" s="5"/>
      <c r="F167" s="5"/>
      <c r="G167" s="5"/>
      <c r="H167" s="9"/>
      <c r="I167" s="9"/>
      <c r="J167" s="5"/>
      <c r="K167" s="5"/>
      <c r="L167" s="22"/>
    </row>
    <row r="168" spans="1:12" ht="38.25" customHeight="1" x14ac:dyDescent="0.25">
      <c r="A168" s="152" t="s">
        <v>52</v>
      </c>
      <c r="B168" s="152"/>
      <c r="C168" s="152"/>
      <c r="D168" s="152"/>
      <c r="E168" s="152"/>
      <c r="F168" s="152"/>
      <c r="G168" s="152"/>
      <c r="H168" s="152"/>
      <c r="I168" s="152"/>
      <c r="J168" s="152"/>
      <c r="K168" s="152"/>
      <c r="L168" s="22"/>
    </row>
    <row r="169" spans="1:12" ht="15.75" x14ac:dyDescent="0.25">
      <c r="A169" s="26"/>
      <c r="B169" s="26"/>
      <c r="C169" s="54"/>
      <c r="D169" s="53"/>
      <c r="E169" s="27"/>
      <c r="F169" s="27"/>
      <c r="G169" s="27"/>
      <c r="H169" s="27"/>
      <c r="I169" s="27"/>
      <c r="J169" s="27"/>
      <c r="K169" s="27"/>
      <c r="L169" s="22"/>
    </row>
    <row r="170" spans="1:12" ht="15.75" x14ac:dyDescent="0.25">
      <c r="A170" s="26"/>
      <c r="B170" s="26"/>
      <c r="C170" s="54"/>
      <c r="D170" s="54"/>
      <c r="E170" s="5"/>
      <c r="F170" s="5"/>
      <c r="G170" s="5"/>
      <c r="H170" s="5"/>
      <c r="I170" s="5"/>
      <c r="J170" s="5"/>
      <c r="K170" s="5"/>
      <c r="L170" s="22"/>
    </row>
    <row r="171" spans="1:12" ht="15.75" x14ac:dyDescent="0.25">
      <c r="A171" s="71"/>
      <c r="B171" s="81"/>
      <c r="C171" s="53"/>
      <c r="D171" s="54"/>
      <c r="E171" s="5"/>
      <c r="F171" s="5"/>
      <c r="G171" s="5"/>
      <c r="H171" s="9"/>
      <c r="I171" s="9"/>
      <c r="J171" s="5"/>
      <c r="K171" s="5"/>
      <c r="L171" s="22"/>
    </row>
    <row r="172" spans="1:12" ht="50.25" customHeight="1" x14ac:dyDescent="0.25">
      <c r="A172" s="26"/>
      <c r="B172" s="26"/>
      <c r="C172" s="54"/>
      <c r="D172" s="59"/>
      <c r="E172" s="28"/>
      <c r="F172" s="28"/>
      <c r="G172" s="28"/>
      <c r="H172" s="28"/>
      <c r="I172" s="28"/>
      <c r="J172" s="28"/>
      <c r="K172" s="28"/>
      <c r="L172" s="22"/>
    </row>
    <row r="173" spans="1:12" ht="15.75" x14ac:dyDescent="0.25">
      <c r="A173" s="26"/>
      <c r="B173" s="73"/>
      <c r="C173" s="54"/>
      <c r="D173" s="60"/>
      <c r="E173" s="29"/>
      <c r="F173" s="29"/>
      <c r="G173" s="29"/>
      <c r="H173" s="29"/>
      <c r="I173" s="29"/>
      <c r="J173" s="29"/>
      <c r="K173" s="29"/>
      <c r="L173" s="22"/>
    </row>
    <row r="174" spans="1:12" ht="15.75" x14ac:dyDescent="0.25">
      <c r="A174" s="28"/>
      <c r="B174" s="28"/>
      <c r="C174" s="59"/>
      <c r="L174" s="22"/>
    </row>
    <row r="175" spans="1:12" ht="15.75" x14ac:dyDescent="0.25">
      <c r="A175" s="72"/>
      <c r="B175" s="72"/>
      <c r="C175" s="60"/>
      <c r="L175" s="22"/>
    </row>
    <row r="176" spans="1:12" ht="15.75" x14ac:dyDescent="0.25">
      <c r="L176" s="22"/>
    </row>
    <row r="177" spans="12:12" ht="15.75" x14ac:dyDescent="0.25">
      <c r="L177" s="22"/>
    </row>
    <row r="178" spans="12:12" ht="15.75" x14ac:dyDescent="0.25">
      <c r="L178" s="22"/>
    </row>
    <row r="179" spans="12:12" ht="15.75" x14ac:dyDescent="0.25">
      <c r="L179" s="22"/>
    </row>
    <row r="180" spans="12:12" ht="15.75" x14ac:dyDescent="0.25">
      <c r="L180" s="22"/>
    </row>
    <row r="181" spans="12:12" ht="15.75" x14ac:dyDescent="0.25">
      <c r="L181" s="22"/>
    </row>
    <row r="182" spans="12:12" ht="15.75" x14ac:dyDescent="0.25">
      <c r="L182" s="22"/>
    </row>
    <row r="183" spans="12:12" ht="15.75" x14ac:dyDescent="0.25">
      <c r="L183" s="22"/>
    </row>
    <row r="184" spans="12:12" ht="39" customHeight="1" x14ac:dyDescent="0.25">
      <c r="L184" s="5"/>
    </row>
  </sheetData>
  <mergeCells count="365">
    <mergeCell ref="E92:F92"/>
    <mergeCell ref="H92:I92"/>
    <mergeCell ref="J92:K92"/>
    <mergeCell ref="E44:F44"/>
    <mergeCell ref="H44:I44"/>
    <mergeCell ref="J44:K44"/>
    <mergeCell ref="E37:F37"/>
    <mergeCell ref="H37:I37"/>
    <mergeCell ref="J37:K37"/>
    <mergeCell ref="E89:F89"/>
    <mergeCell ref="H89:I89"/>
    <mergeCell ref="J89:K89"/>
    <mergeCell ref="E86:F86"/>
    <mergeCell ref="H86:I86"/>
    <mergeCell ref="J86:K86"/>
    <mergeCell ref="E80:F80"/>
    <mergeCell ref="H80:I80"/>
    <mergeCell ref="J80:K80"/>
    <mergeCell ref="J71:K71"/>
    <mergeCell ref="H85:I85"/>
    <mergeCell ref="J85:K85"/>
    <mergeCell ref="E88:F88"/>
    <mergeCell ref="H88:I88"/>
    <mergeCell ref="J88:K88"/>
    <mergeCell ref="H74:I74"/>
    <mergeCell ref="J74:K74"/>
    <mergeCell ref="E65:F65"/>
    <mergeCell ref="E64:F64"/>
    <mergeCell ref="E63:F63"/>
    <mergeCell ref="E62:F62"/>
    <mergeCell ref="E85:F85"/>
    <mergeCell ref="H62:I62"/>
    <mergeCell ref="E79:F79"/>
    <mergeCell ref="H79:I79"/>
    <mergeCell ref="J79:K79"/>
    <mergeCell ref="E81:F81"/>
    <mergeCell ref="H81:I81"/>
    <mergeCell ref="J81:K81"/>
    <mergeCell ref="E84:F84"/>
    <mergeCell ref="H84:I84"/>
    <mergeCell ref="J84:K84"/>
    <mergeCell ref="E82:F82"/>
    <mergeCell ref="H82:I82"/>
    <mergeCell ref="J82:K82"/>
    <mergeCell ref="E83:F83"/>
    <mergeCell ref="H83:I83"/>
    <mergeCell ref="J83:K83"/>
    <mergeCell ref="E76:F76"/>
    <mergeCell ref="H76:I76"/>
    <mergeCell ref="J76:K76"/>
    <mergeCell ref="E77:F77"/>
    <mergeCell ref="H77:I77"/>
    <mergeCell ref="J77:K77"/>
    <mergeCell ref="E78:F78"/>
    <mergeCell ref="H78:I78"/>
    <mergeCell ref="J78:K78"/>
    <mergeCell ref="E75:F75"/>
    <mergeCell ref="H75:I75"/>
    <mergeCell ref="J75:K75"/>
    <mergeCell ref="H59:I59"/>
    <mergeCell ref="J59:K59"/>
    <mergeCell ref="E66:F66"/>
    <mergeCell ref="H66:I66"/>
    <mergeCell ref="J66:K66"/>
    <mergeCell ref="E67:F67"/>
    <mergeCell ref="H67:I67"/>
    <mergeCell ref="J67:K67"/>
    <mergeCell ref="E61:F61"/>
    <mergeCell ref="E60:F60"/>
    <mergeCell ref="H60:I60"/>
    <mergeCell ref="H61:I61"/>
    <mergeCell ref="J61:K61"/>
    <mergeCell ref="J60:K60"/>
    <mergeCell ref="J62:K62"/>
    <mergeCell ref="J63:K63"/>
    <mergeCell ref="J64:K64"/>
    <mergeCell ref="J65:K65"/>
    <mergeCell ref="H65:I65"/>
    <mergeCell ref="J29:K29"/>
    <mergeCell ref="H28:I28"/>
    <mergeCell ref="E39:F39"/>
    <mergeCell ref="H39:I39"/>
    <mergeCell ref="E48:F48"/>
    <mergeCell ref="H48:I48"/>
    <mergeCell ref="J48:K48"/>
    <mergeCell ref="E46:F46"/>
    <mergeCell ref="H46:I46"/>
    <mergeCell ref="J46:K46"/>
    <mergeCell ref="J45:K45"/>
    <mergeCell ref="E47:F47"/>
    <mergeCell ref="H47:I47"/>
    <mergeCell ref="J47:K47"/>
    <mergeCell ref="E30:F30"/>
    <mergeCell ref="H30:I30"/>
    <mergeCell ref="J30:K30"/>
    <mergeCell ref="E31:F31"/>
    <mergeCell ref="H31:I31"/>
    <mergeCell ref="J31:K31"/>
    <mergeCell ref="H43:I43"/>
    <mergeCell ref="J43:K43"/>
    <mergeCell ref="J39:K39"/>
    <mergeCell ref="E41:F41"/>
    <mergeCell ref="A1:K1"/>
    <mergeCell ref="A2:K2"/>
    <mergeCell ref="A3:K3"/>
    <mergeCell ref="E4:F4"/>
    <mergeCell ref="E5:F5"/>
    <mergeCell ref="H5:I5"/>
    <mergeCell ref="A14:E14"/>
    <mergeCell ref="F14:K14"/>
    <mergeCell ref="A16:K16"/>
    <mergeCell ref="A11:E11"/>
    <mergeCell ref="F11:K11"/>
    <mergeCell ref="A12:E12"/>
    <mergeCell ref="F12:K12"/>
    <mergeCell ref="A13:E13"/>
    <mergeCell ref="F13:K13"/>
    <mergeCell ref="E6:F6"/>
    <mergeCell ref="E7:F7"/>
    <mergeCell ref="C17:D17"/>
    <mergeCell ref="A9:E9"/>
    <mergeCell ref="F9:K9"/>
    <mergeCell ref="A10:E10"/>
    <mergeCell ref="F10:K10"/>
    <mergeCell ref="J28:K28"/>
    <mergeCell ref="E27:F27"/>
    <mergeCell ref="H27:I27"/>
    <mergeCell ref="J27:K27"/>
    <mergeCell ref="E26:F26"/>
    <mergeCell ref="H26:I26"/>
    <mergeCell ref="J26:K26"/>
    <mergeCell ref="E28:F28"/>
    <mergeCell ref="A18:K18"/>
    <mergeCell ref="C19:D19"/>
    <mergeCell ref="E24:F24"/>
    <mergeCell ref="H24:I24"/>
    <mergeCell ref="J24:K24"/>
    <mergeCell ref="E25:F25"/>
    <mergeCell ref="H25:I25"/>
    <mergeCell ref="J25:K25"/>
    <mergeCell ref="A20:K20"/>
    <mergeCell ref="B21:C21"/>
    <mergeCell ref="A22:A23"/>
    <mergeCell ref="B22:B23"/>
    <mergeCell ref="E35:F35"/>
    <mergeCell ref="H35:I35"/>
    <mergeCell ref="J35:K35"/>
    <mergeCell ref="E36:F36"/>
    <mergeCell ref="H36:I36"/>
    <mergeCell ref="J36:K36"/>
    <mergeCell ref="E32:F32"/>
    <mergeCell ref="H32:I32"/>
    <mergeCell ref="J32:K32"/>
    <mergeCell ref="E33:F33"/>
    <mergeCell ref="H33:I33"/>
    <mergeCell ref="J33:K33"/>
    <mergeCell ref="E34:F34"/>
    <mergeCell ref="H34:I34"/>
    <mergeCell ref="J34:K34"/>
    <mergeCell ref="C22:C23"/>
    <mergeCell ref="D22:D23"/>
    <mergeCell ref="E22:F23"/>
    <mergeCell ref="G22:G23"/>
    <mergeCell ref="H22:I23"/>
    <mergeCell ref="J22:K23"/>
    <mergeCell ref="E29:F29"/>
    <mergeCell ref="H29:I29"/>
    <mergeCell ref="E94:F94"/>
    <mergeCell ref="H94:I94"/>
    <mergeCell ref="J94:K94"/>
    <mergeCell ref="E87:F87"/>
    <mergeCell ref="H87:I87"/>
    <mergeCell ref="J87:K87"/>
    <mergeCell ref="E38:F38"/>
    <mergeCell ref="E91:F91"/>
    <mergeCell ref="H38:I38"/>
    <mergeCell ref="H91:I91"/>
    <mergeCell ref="J38:K38"/>
    <mergeCell ref="J91:K91"/>
    <mergeCell ref="H90:I90"/>
    <mergeCell ref="J90:K90"/>
    <mergeCell ref="E70:F70"/>
    <mergeCell ref="E71:F71"/>
    <mergeCell ref="H68:I68"/>
    <mergeCell ref="H69:I69"/>
    <mergeCell ref="H70:I70"/>
    <mergeCell ref="H71:I71"/>
    <mergeCell ref="J68:K68"/>
    <mergeCell ref="J69:K69"/>
    <mergeCell ref="J70:K70"/>
    <mergeCell ref="J73:K73"/>
    <mergeCell ref="E93:F93"/>
    <mergeCell ref="H93:I93"/>
    <mergeCell ref="J93:K93"/>
    <mergeCell ref="E42:F42"/>
    <mergeCell ref="H42:I42"/>
    <mergeCell ref="J42:K42"/>
    <mergeCell ref="E43:F43"/>
    <mergeCell ref="E73:F73"/>
    <mergeCell ref="H73:I73"/>
    <mergeCell ref="E51:F51"/>
    <mergeCell ref="H51:I51"/>
    <mergeCell ref="J51:K51"/>
    <mergeCell ref="E52:F52"/>
    <mergeCell ref="H52:I52"/>
    <mergeCell ref="J52:K52"/>
    <mergeCell ref="E53:F53"/>
    <mergeCell ref="H53:I53"/>
    <mergeCell ref="J53:K53"/>
    <mergeCell ref="E68:F68"/>
    <mergeCell ref="E74:F74"/>
    <mergeCell ref="E69:F69"/>
    <mergeCell ref="E57:F57"/>
    <mergeCell ref="H57:I57"/>
    <mergeCell ref="J57:K57"/>
    <mergeCell ref="E40:F40"/>
    <mergeCell ref="H40:I40"/>
    <mergeCell ref="J40:K40"/>
    <mergeCell ref="E72:F72"/>
    <mergeCell ref="H72:I72"/>
    <mergeCell ref="J72:K72"/>
    <mergeCell ref="E90:F90"/>
    <mergeCell ref="E45:F45"/>
    <mergeCell ref="H45:I45"/>
    <mergeCell ref="H49:I49"/>
    <mergeCell ref="J49:K49"/>
    <mergeCell ref="E49:F49"/>
    <mergeCell ref="E50:F50"/>
    <mergeCell ref="E54:F54"/>
    <mergeCell ref="E55:F55"/>
    <mergeCell ref="E56:F56"/>
    <mergeCell ref="H41:I41"/>
    <mergeCell ref="J41:K41"/>
    <mergeCell ref="E58:F58"/>
    <mergeCell ref="H58:I58"/>
    <mergeCell ref="J58:K58"/>
    <mergeCell ref="H63:I63"/>
    <mergeCell ref="H64:I64"/>
    <mergeCell ref="E59:F59"/>
    <mergeCell ref="E96:F96"/>
    <mergeCell ref="H96:I96"/>
    <mergeCell ref="J96:K96"/>
    <mergeCell ref="E95:F95"/>
    <mergeCell ref="H95:I95"/>
    <mergeCell ref="J95:K95"/>
    <mergeCell ref="E107:F107"/>
    <mergeCell ref="H107:I107"/>
    <mergeCell ref="J107:K107"/>
    <mergeCell ref="H101:I101"/>
    <mergeCell ref="J101:K101"/>
    <mergeCell ref="A102:I102"/>
    <mergeCell ref="J102:K102"/>
    <mergeCell ref="A105:B105"/>
    <mergeCell ref="E105:F105"/>
    <mergeCell ref="H105:I105"/>
    <mergeCell ref="J105:K105"/>
    <mergeCell ref="A104:I104"/>
    <mergeCell ref="J104:K104"/>
    <mergeCell ref="E99:F99"/>
    <mergeCell ref="H99:I99"/>
    <mergeCell ref="J99:K99"/>
    <mergeCell ref="E98:F98"/>
    <mergeCell ref="H98:I98"/>
    <mergeCell ref="E101:F101"/>
    <mergeCell ref="E100:F100"/>
    <mergeCell ref="H100:I100"/>
    <mergeCell ref="J100:K100"/>
    <mergeCell ref="E108:F108"/>
    <mergeCell ref="H108:I108"/>
    <mergeCell ref="J108:K108"/>
    <mergeCell ref="A103:I103"/>
    <mergeCell ref="J98:K98"/>
    <mergeCell ref="A165:K165"/>
    <mergeCell ref="A168:K168"/>
    <mergeCell ref="B157:K157"/>
    <mergeCell ref="B158:K158"/>
    <mergeCell ref="B159:K159"/>
    <mergeCell ref="B160:K160"/>
    <mergeCell ref="B161:K161"/>
    <mergeCell ref="B162:K162"/>
    <mergeCell ref="A151:K151"/>
    <mergeCell ref="B152:K152"/>
    <mergeCell ref="B153:K153"/>
    <mergeCell ref="B154:K154"/>
    <mergeCell ref="B155:K155"/>
    <mergeCell ref="B156:K156"/>
    <mergeCell ref="B163:K163"/>
    <mergeCell ref="B164:K164"/>
    <mergeCell ref="B146:K146"/>
    <mergeCell ref="B147:K147"/>
    <mergeCell ref="B148:K148"/>
    <mergeCell ref="B149:K149"/>
    <mergeCell ref="A150:K150"/>
    <mergeCell ref="A139:K139"/>
    <mergeCell ref="A140:K140"/>
    <mergeCell ref="B141:K141"/>
    <mergeCell ref="B142:K142"/>
    <mergeCell ref="B143:K143"/>
    <mergeCell ref="B144:K144"/>
    <mergeCell ref="B138:D138"/>
    <mergeCell ref="E138:K138"/>
    <mergeCell ref="A132:K132"/>
    <mergeCell ref="A133:K133"/>
    <mergeCell ref="B145:K145"/>
    <mergeCell ref="B134:D134"/>
    <mergeCell ref="E134:K134"/>
    <mergeCell ref="B135:D135"/>
    <mergeCell ref="E135:K135"/>
    <mergeCell ref="B136:D136"/>
    <mergeCell ref="E136:K136"/>
    <mergeCell ref="B137:D137"/>
    <mergeCell ref="E137:K137"/>
    <mergeCell ref="B129:E129"/>
    <mergeCell ref="F129:K129"/>
    <mergeCell ref="B130:E130"/>
    <mergeCell ref="F130:K130"/>
    <mergeCell ref="B131:E131"/>
    <mergeCell ref="F131:K131"/>
    <mergeCell ref="B126:E126"/>
    <mergeCell ref="F126:K126"/>
    <mergeCell ref="B127:E127"/>
    <mergeCell ref="F127:K127"/>
    <mergeCell ref="B128:E128"/>
    <mergeCell ref="F128:K128"/>
    <mergeCell ref="B125:E125"/>
    <mergeCell ref="F125:K125"/>
    <mergeCell ref="A115:K115"/>
    <mergeCell ref="A116:K116"/>
    <mergeCell ref="A117:K117"/>
    <mergeCell ref="A118:K118"/>
    <mergeCell ref="A119:K119"/>
    <mergeCell ref="A120:K120"/>
    <mergeCell ref="A112:I112"/>
    <mergeCell ref="J112:K112"/>
    <mergeCell ref="A113:I113"/>
    <mergeCell ref="J113:K113"/>
    <mergeCell ref="A114:I114"/>
    <mergeCell ref="J114:K114"/>
    <mergeCell ref="A121:K121"/>
    <mergeCell ref="A122:K122"/>
    <mergeCell ref="A123:K123"/>
    <mergeCell ref="N116:N124"/>
    <mergeCell ref="H50:I50"/>
    <mergeCell ref="J50:K50"/>
    <mergeCell ref="H54:I54"/>
    <mergeCell ref="J54:K54"/>
    <mergeCell ref="H55:I55"/>
    <mergeCell ref="J55:K55"/>
    <mergeCell ref="H56:I56"/>
    <mergeCell ref="J56:K56"/>
    <mergeCell ref="A124:K124"/>
    <mergeCell ref="A110:I110"/>
    <mergeCell ref="J110:K110"/>
    <mergeCell ref="A111:I111"/>
    <mergeCell ref="J111:K111"/>
    <mergeCell ref="E109:F109"/>
    <mergeCell ref="H109:I109"/>
    <mergeCell ref="J109:K109"/>
    <mergeCell ref="E97:F97"/>
    <mergeCell ref="H97:I97"/>
    <mergeCell ref="J97:K97"/>
    <mergeCell ref="E106:F106"/>
    <mergeCell ref="H106:I106"/>
    <mergeCell ref="J106:K106"/>
    <mergeCell ref="J103:K103"/>
  </mergeCells>
  <hyperlinks>
    <hyperlink ref="F14" r:id="rId1"/>
  </hyperlinks>
  <pageMargins left="0.11811023622047245" right="0.11811023622047245" top="0.55118110236220474" bottom="0.55118110236220474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INF-MIND-2005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2024-01-17T12:28:16Z</cp:lastPrinted>
  <dcterms:created xsi:type="dcterms:W3CDTF">2021-02-23T14:26:34Z</dcterms:created>
  <dcterms:modified xsi:type="dcterms:W3CDTF">2024-01-22T09:22:00Z</dcterms:modified>
</cp:coreProperties>
</file>