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mc:AlternateContent xmlns:mc="http://schemas.openxmlformats.org/markup-compatibility/2006">
    <mc:Choice Requires="x15">
      <x15ac:absPath xmlns:x15ac="http://schemas.microsoft.com/office/spreadsheetml/2010/11/ac" url="https://kaunoligonine-my.sharepoint.com/personal/giedbucn_kaunoligonine_lt/Documents/Desktop/SKELBIAMA APKLAUSA/2024/Elektromechaniniai įrankiai/Pasiūlymai/Įrankiai/"/>
    </mc:Choice>
  </mc:AlternateContent>
  <xr:revisionPtr revIDLastSave="0" documentId="8_{EDF77D54-4525-4D9F-9FF0-87FB2CAE4AC4}" xr6:coauthVersionLast="36" xr6:coauthVersionMax="36" xr10:uidLastSave="{00000000-0000-0000-0000-000000000000}"/>
  <bookViews>
    <workbookView xWindow="-120" yWindow="-120" windowWidth="20730" windowHeight="1116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217" i="1" l="1"/>
  <c r="F212" i="1"/>
  <c r="F206" i="1"/>
  <c r="F201" i="1"/>
  <c r="F196" i="1"/>
  <c r="G186" i="1"/>
  <c r="F183" i="1"/>
  <c r="F181" i="1"/>
  <c r="F174" i="1"/>
  <c r="G164" i="1"/>
  <c r="F159" i="1"/>
  <c r="F152" i="1"/>
  <c r="F149" i="1"/>
  <c r="F145" i="1"/>
  <c r="F142" i="1"/>
  <c r="F139" i="1"/>
  <c r="F134" i="1"/>
  <c r="F131" i="1"/>
  <c r="F128" i="1"/>
  <c r="F125" i="1"/>
  <c r="F122" i="1"/>
  <c r="F119" i="1"/>
  <c r="F115" i="1"/>
  <c r="F111" i="1"/>
  <c r="F103" i="1"/>
  <c r="F95" i="1"/>
  <c r="F91" i="1"/>
  <c r="F85" i="1"/>
  <c r="F80" i="1"/>
  <c r="F75" i="1"/>
  <c r="F68" i="1"/>
  <c r="F62" i="1"/>
  <c r="F57" i="1"/>
  <c r="F52" i="1"/>
  <c r="F47" i="1"/>
  <c r="F42" i="1"/>
  <c r="F37" i="1"/>
  <c r="F216" i="1" l="1"/>
  <c r="F217" i="1" s="1"/>
  <c r="F218" i="1" s="1"/>
  <c r="G185" i="1"/>
  <c r="G163" i="1"/>
  <c r="G216" i="1"/>
  <c r="F163" i="1"/>
  <c r="F164" i="1" s="1"/>
  <c r="F165" i="1" s="1"/>
  <c r="F185" i="1"/>
  <c r="F186" i="1" s="1"/>
  <c r="F187" i="1" s="1"/>
</calcChain>
</file>

<file path=xl/sharedStrings.xml><?xml version="1.0" encoding="utf-8"?>
<sst xmlns="http://schemas.openxmlformats.org/spreadsheetml/2006/main" count="648" uniqueCount="512">
  <si>
    <t>PIRKIMO SĄLYGŲ PRIEDAS "PASIŪLYMO FORMA"</t>
  </si>
  <si>
    <t>ELEKTROMECHANINIAI ĮRANKIAI, PRIEDAI-GRĄŽTAI, PJOVIMO, ŠLIFAVIMO DISKAI</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</si>
  <si>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</si>
  <si>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</si>
  <si>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</si>
  <si>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</si>
  <si>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</si>
  <si>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</si>
  <si>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</si>
  <si>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</si>
  <si>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</si>
  <si>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</si>
  <si>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</si>
  <si>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</si>
  <si>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</si>
  <si>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</si>
  <si>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</si>
  <si>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</si>
  <si>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</si>
  <si>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</si>
  <si>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</si>
  <si>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</si>
  <si>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</si>
  <si>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</si>
  <si>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</si>
  <si>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</si>
  <si>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</si>
  <si>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ELEKTROMECHANINIAI DARBO ĮRANKIAI, PRIEDAI</t>
  </si>
  <si>
    <t>Tiekėjo pasiūlymas:</t>
  </si>
  <si>
    <t>Nr.</t>
  </si>
  <si>
    <t>Pavadinimas</t>
  </si>
  <si>
    <t>Kiekis</t>
  </si>
  <si>
    <t>Mato vienetas</t>
  </si>
  <si>
    <t>Kaina be PVM, Eur</t>
  </si>
  <si>
    <t>Suma be PVM, Eur</t>
  </si>
  <si>
    <t>Gamintojas, modelis</t>
  </si>
  <si>
    <t>Siūloma tiksli Prekės parametro reikšmė</t>
  </si>
  <si>
    <t>1.</t>
  </si>
  <si>
    <t>Elektromechaniniai darbo įrankiai, priedai</t>
  </si>
  <si>
    <t>1.1.</t>
  </si>
  <si>
    <t>Elektrinis smūginis gręžtuvas 850[+-50] W</t>
  </si>
  <si>
    <t>vnt.</t>
  </si>
  <si>
    <t>1.1.1.</t>
  </si>
  <si>
    <t>SDS+ griebtubvas</t>
  </si>
  <si>
    <t>1.1.2.</t>
  </si>
  <si>
    <t>Laido ilgis 4[+-1] metro</t>
  </si>
  <si>
    <t>1.1.3.</t>
  </si>
  <si>
    <t>3-jų darbo režimų perforatorius: kalimas, gręžimas su kalimu ir gręžimas</t>
  </si>
  <si>
    <t>1.1.4.</t>
  </si>
  <si>
    <t>Garantija - ne mažiau 12 mėn</t>
  </si>
  <si>
    <t>1.2.</t>
  </si>
  <si>
    <t xml:space="preserve">Elektrinis diskinis pjūklas </t>
  </si>
  <si>
    <t>1.2.1.</t>
  </si>
  <si>
    <t xml:space="preserve">Disko skersmuo: 190 mm </t>
  </si>
  <si>
    <t>1.2.2.</t>
  </si>
  <si>
    <t>Laido ilgis 3[+-0,5] metro</t>
  </si>
  <si>
    <t>1.2.3.</t>
  </si>
  <si>
    <t>Galia: 1600(+-200) W</t>
  </si>
  <si>
    <t>1.2.4.</t>
  </si>
  <si>
    <t>1.3.</t>
  </si>
  <si>
    <t>Elektrinis siaurapjūklis 700[+-50]W</t>
  </si>
  <si>
    <t>1.3.1.</t>
  </si>
  <si>
    <t>Greitai keičiami pjūkleliai</t>
  </si>
  <si>
    <t>1.3.2.</t>
  </si>
  <si>
    <t>Reguliuojamas greitis, įvairių medžiagų pjaustymui</t>
  </si>
  <si>
    <t>1.3.3.</t>
  </si>
  <si>
    <t>1.3.4.</t>
  </si>
  <si>
    <t>1.4.</t>
  </si>
  <si>
    <t>Elektrinis kampinis šlifuoklis 125 mm diskas 700[+-50]W</t>
  </si>
  <si>
    <t>1.4.1.</t>
  </si>
  <si>
    <t xml:space="preserve">Disko skersmuo: 125 mm </t>
  </si>
  <si>
    <t>1.4.2.</t>
  </si>
  <si>
    <t>Sūkių skaičius tuščia eiga: 0-11000[+-1000]</t>
  </si>
  <si>
    <t>1.4.3.</t>
  </si>
  <si>
    <t>1.4.4.</t>
  </si>
  <si>
    <t>1.5.</t>
  </si>
  <si>
    <t>Elektrinis kampinis šlifuoklis 230 mm diskas 2200[+-200]W</t>
  </si>
  <si>
    <t>1.5.1.</t>
  </si>
  <si>
    <t>Disko skersmuo: 230 mm</t>
  </si>
  <si>
    <t>1.5.2.</t>
  </si>
  <si>
    <t>Sūkių skaičius tuščia eiga: 0-6600[+-500]</t>
  </si>
  <si>
    <t>1.5.3.</t>
  </si>
  <si>
    <t>1.5.4.</t>
  </si>
  <si>
    <t>1.6.</t>
  </si>
  <si>
    <t>Daugiafunkcis įrankis 320[+-30]W</t>
  </si>
  <si>
    <t>1.6.1.</t>
  </si>
  <si>
    <t>Greičio reguliavimas</t>
  </si>
  <si>
    <t>1.6.2.</t>
  </si>
  <si>
    <t>Judesio amplitudė: 3,2°[+-1]</t>
  </si>
  <si>
    <t>1.6.3.</t>
  </si>
  <si>
    <t>1.6.4.</t>
  </si>
  <si>
    <t xml:space="preserve">Judesiai per minutę: iki 20 000(+-3000) </t>
  </si>
  <si>
    <t>1.6.5.</t>
  </si>
  <si>
    <t>1.7.</t>
  </si>
  <si>
    <t>Medžio pjovimo [stumdomos skersavimo] staklės 1400[+-200]W</t>
  </si>
  <si>
    <t>1.7.1.</t>
  </si>
  <si>
    <t>Prapjova iki 305[+-10]mm. Maksimalus pjovimo gylis 65[+-5]mm pjaunant 90° kampu</t>
  </si>
  <si>
    <t>1.7.2.</t>
  </si>
  <si>
    <t xml:space="preserve">Maksimalus sūkių dažnis per minutę: 5000[+-500] rpm </t>
  </si>
  <si>
    <t>1.7.3.</t>
  </si>
  <si>
    <t>Pjūvio gylio reguliavimas ,pjovimo lazeris</t>
  </si>
  <si>
    <t>1.7.4.</t>
  </si>
  <si>
    <t>Disko skersmuo: 216(+-5) mm , pjūklo apsauga</t>
  </si>
  <si>
    <t>1.7.5.</t>
  </si>
  <si>
    <t>Pjovimas kampu vertikaliai ir horizontaliai</t>
  </si>
  <si>
    <t>1.7.6.</t>
  </si>
  <si>
    <t>1.8.</t>
  </si>
  <si>
    <t>Elektrinis statybinis maišytuvas 1200[+-200]W</t>
  </si>
  <si>
    <t>1.8.1.</t>
  </si>
  <si>
    <t>Dviejų greičių, dvi gumuotos rankenos</t>
  </si>
  <si>
    <t>1.8.2.</t>
  </si>
  <si>
    <t>Laidas minimaliai 2,5 metro</t>
  </si>
  <si>
    <t>1.8.3.</t>
  </si>
  <si>
    <t>Tvirtinimo sriegis: M14</t>
  </si>
  <si>
    <t>1.8.4.</t>
  </si>
  <si>
    <t>1.9.</t>
  </si>
  <si>
    <t>Plytelių pjovimo staklės 600[+-100]W</t>
  </si>
  <si>
    <t>1.9.1.</t>
  </si>
  <si>
    <t xml:space="preserve">Maksimalus sūkių dažnis per minutę: 2800[+-200] rpm </t>
  </si>
  <si>
    <t>1.9.2.</t>
  </si>
  <si>
    <t>1.9.3.</t>
  </si>
  <si>
    <t xml:space="preserve">Maksimalus ruošinio ilgis: 380[+-20] mm  .Maksimalus ruošinio plotis: 380[+-20] mm .Pjovimo gylis 45° kampu: 35 mm </t>
  </si>
  <si>
    <t>1.9.4.</t>
  </si>
  <si>
    <t>1.10.</t>
  </si>
  <si>
    <t>Statybinis dulkių siurblys</t>
  </si>
  <si>
    <t>1.10.1.</t>
  </si>
  <si>
    <t>Galimybė pajungti elektrinius įrankius dulkių siurbimui</t>
  </si>
  <si>
    <t>1.10.2.</t>
  </si>
  <si>
    <t>Oro debitas 3500[+-500] l/min</t>
  </si>
  <si>
    <t>1.10.3.</t>
  </si>
  <si>
    <t>Daugkartinis oro filtras.</t>
  </si>
  <si>
    <t>1.10.4.</t>
  </si>
  <si>
    <t>1.10.5.</t>
  </si>
  <si>
    <t>1.11.</t>
  </si>
  <si>
    <t>Oro kompresorius 1500(+-200)W, su aukšto slėgio žarna ir antgaliais</t>
  </si>
  <si>
    <t>1.11.1.</t>
  </si>
  <si>
    <t xml:space="preserve">Galia: 1500[+-200] W  .Įtampa: 230 V .Maksimalus darbinis slėgis: 10[+-2] Bar </t>
  </si>
  <si>
    <t>1.11.2.</t>
  </si>
  <si>
    <t xml:space="preserve">Oro rezervuaro talpa: 50[+-10] l  .Kompresoriaus našumas, l/min: 120[+-20] </t>
  </si>
  <si>
    <t>1.11.3.</t>
  </si>
  <si>
    <t>1.12.</t>
  </si>
  <si>
    <t xml:space="preserve">Benzininis pjūklas </t>
  </si>
  <si>
    <t>1.12.1.</t>
  </si>
  <si>
    <t>Galia (kW/AG) - 2,0(+-0,2)/27(+-3)</t>
  </si>
  <si>
    <t>1.12.2.</t>
  </si>
  <si>
    <t>Cilindro darbinis tūris (cm³) - 42,6(+-4)</t>
  </si>
  <si>
    <t>1.12.3.</t>
  </si>
  <si>
    <t>Pjovimo juostos ilgis (cm) - 40(+-5)</t>
  </si>
  <si>
    <t>1.12.4.</t>
  </si>
  <si>
    <t>Pjovimo grandinės žingsnis - 3/8" P</t>
  </si>
  <si>
    <t>1.12.5.</t>
  </si>
  <si>
    <t>Triukšmo lygis (dB(A)) - 114(+-10)</t>
  </si>
  <si>
    <t>1.12.6.</t>
  </si>
  <si>
    <t>Komplekte apsauginiai akiniai arba kaukė</t>
  </si>
  <si>
    <t>1.12.7.</t>
  </si>
  <si>
    <t>1.13.</t>
  </si>
  <si>
    <t>Drenažinis panardinamas siurblys</t>
  </si>
  <si>
    <t>1.13.1.</t>
  </si>
  <si>
    <t>Našumas 7500-9000 l/h</t>
  </si>
  <si>
    <t>1.13.2.</t>
  </si>
  <si>
    <t>Galia P=350-600 W</t>
  </si>
  <si>
    <t>1.13.3.</t>
  </si>
  <si>
    <t>Siurbimo gylis 5-7m</t>
  </si>
  <si>
    <t>1.13.4.</t>
  </si>
  <si>
    <t>Pakėlimo aukštis 5-10 m</t>
  </si>
  <si>
    <t>1.13.5.</t>
  </si>
  <si>
    <t>Mažiausias siurbimo lygis 5-15 mm,</t>
  </si>
  <si>
    <t>1.13.6.</t>
  </si>
  <si>
    <t>Įtampa 1F 230v/ 50Hz</t>
  </si>
  <si>
    <t>1.13.7.</t>
  </si>
  <si>
    <t>Apsaugos klasė - ne mažiau IP 68</t>
  </si>
  <si>
    <t>1.14.</t>
  </si>
  <si>
    <t>Siaurapjūklio pjūkleliai medžiui</t>
  </si>
  <si>
    <t>1.14.1.</t>
  </si>
  <si>
    <t>Darbinės dalies ilgis: 80[+-10] mm</t>
  </si>
  <si>
    <t>1.14.2.</t>
  </si>
  <si>
    <t>Apdirbama medžiaga: mediena. Švarus pjovimas</t>
  </si>
  <si>
    <t>1.14.3.</t>
  </si>
  <si>
    <t>Tinka objektui 7 (siaurapjūklis)</t>
  </si>
  <si>
    <t>1.15.</t>
  </si>
  <si>
    <t>Siaurapjūklio pjūkleliai metalui</t>
  </si>
  <si>
    <t>1.15.1.</t>
  </si>
  <si>
    <t xml:space="preserve">Darbinės dalies ilgis: 70[+-20] mm </t>
  </si>
  <si>
    <t>1.15.2.</t>
  </si>
  <si>
    <t xml:space="preserve">Apdirbama medžiaga: metalas. </t>
  </si>
  <si>
    <t>1.15.3.</t>
  </si>
  <si>
    <t>1.16.</t>
  </si>
  <si>
    <t xml:space="preserve">Medienos pjovimo diskas 165 x 20 x 1,45 [+-0,2]mm </t>
  </si>
  <si>
    <t>1.16.1.</t>
  </si>
  <si>
    <t xml:space="preserve">Skersmuo: 165 mm .Vidinės skylės skersmuo: 20 mm .Storis: 1.45[+-0,2] mm </t>
  </si>
  <si>
    <t>1.16.2.</t>
  </si>
  <si>
    <t>Dantukų skaičius: 56[+-2] arba 24(+-2) - nurodoma užsakant.</t>
  </si>
  <si>
    <t>1.17.</t>
  </si>
  <si>
    <t xml:space="preserve">Medienos pjovimo diskas 190 x 30 x 2 [+-0,2]mm </t>
  </si>
  <si>
    <t>1.17.1.</t>
  </si>
  <si>
    <t>Skersmuo: 190 mm .Vidinės skylės skersmuo: 30 mm .Storis: 2[+-0,2] mm</t>
  </si>
  <si>
    <t>1.17.2.</t>
  </si>
  <si>
    <t>Dantukų skaičius: 24[+-2] ; 40(+-5) arba 60(+-5) - nurodoma užsakant.</t>
  </si>
  <si>
    <t>1.18.</t>
  </si>
  <si>
    <t>Medienos pjovimo diskas 216 x 30 x 2,4 [+-0,2]mm</t>
  </si>
  <si>
    <t>1.18.1.</t>
  </si>
  <si>
    <t>Skersmuo: 216 mm .Vidinės skylės skersmuo: 30 mm .Storis: 2,4[+-0,2] mm</t>
  </si>
  <si>
    <t>1.18.2.</t>
  </si>
  <si>
    <t xml:space="preserve">Dantukų skaičius: 48[+-2].Dantukų kampas: 5[+-2] ° </t>
  </si>
  <si>
    <t>1.19.</t>
  </si>
  <si>
    <t xml:space="preserve">Aliuminio pjovimo diskas 216 x 30 mm </t>
  </si>
  <si>
    <t>1.19.1.</t>
  </si>
  <si>
    <t>Skersmuo: 216 mm .Vidinės skylės skersmuo: 30 mm .</t>
  </si>
  <si>
    <t>1.19.2.</t>
  </si>
  <si>
    <t>Dantukų skaičius: 60[+-6]</t>
  </si>
  <si>
    <t>1.20.</t>
  </si>
  <si>
    <t>Daugiafunkcijinio įrankio antgalių komplektas</t>
  </si>
  <si>
    <t>kompl.</t>
  </si>
  <si>
    <t>1.20.1.</t>
  </si>
  <si>
    <t>Minimaliai28 mm, 44 mm, 35 mm, 65 mm antgaliai</t>
  </si>
  <si>
    <t>1.20.2.</t>
  </si>
  <si>
    <t>Tinka objektui 10 (daugiafunkcijinis įrankis)</t>
  </si>
  <si>
    <t>1.21.</t>
  </si>
  <si>
    <t>Įgilinamasis elektrinis diskinis pjūklas 1500[+-200] W su liniuote</t>
  </si>
  <si>
    <t>1.21.1.</t>
  </si>
  <si>
    <t>Disko skersmuo: 165 mm</t>
  </si>
  <si>
    <t>1.21.2.</t>
  </si>
  <si>
    <t>1.21.3.</t>
  </si>
  <si>
    <t>1.21.4.</t>
  </si>
  <si>
    <t>Garantija minimaliai 12 mėnesių</t>
  </si>
  <si>
    <t>1.22.</t>
  </si>
  <si>
    <t>Medienos pjovimo diskas 250 x 30 x 3,2/2,2mm</t>
  </si>
  <si>
    <t>1.22.1.</t>
  </si>
  <si>
    <t>Skersmuo: 250 mm .Vidinės skylės skersmuo: 30 mm .Storis:3,2 mm</t>
  </si>
  <si>
    <t>1.22.2.</t>
  </si>
  <si>
    <t>1.23.</t>
  </si>
  <si>
    <t xml:space="preserve">Medienos pjovimo diskas 305 x 30 x 2,3 [+-0,2]mm </t>
  </si>
  <si>
    <t>1.23.1.</t>
  </si>
  <si>
    <t>Skersmuo: 305 mm .Vidinės skylės skersmuo: 30 mm .Storis: 2,3[+-0,2] mm</t>
  </si>
  <si>
    <t>1.23.2.</t>
  </si>
  <si>
    <t>Dantukų skaičius: 80[+-10].Dantukų kampas: 5[+-1] °</t>
  </si>
  <si>
    <t>1.24.</t>
  </si>
  <si>
    <t>Profesionalus elektrinis  šlifuoklis sienoms (žirafa)</t>
  </si>
  <si>
    <t>1.24.1.</t>
  </si>
  <si>
    <t>Naudojamoji galia 750(+-100) W. Sūkių skaičius tuščiąja eiga 600-1700(+-200) min-1 .Šlifavimo disko skersmuo 225 mm</t>
  </si>
  <si>
    <t>1.24.2.</t>
  </si>
  <si>
    <t>Komplekte - rankena, nusiurbimo žarna, krepšys</t>
  </si>
  <si>
    <t>1.24.3.</t>
  </si>
  <si>
    <t>Įtampa / dažnis 210 - 240 V / 50 - 60 Hz / AC</t>
  </si>
  <si>
    <t>1.25.</t>
  </si>
  <si>
    <t>Šlifavimo tinklelis Mirka  225 mm</t>
  </si>
  <si>
    <t>1.25.1.</t>
  </si>
  <si>
    <t>P80 ; P100 ; P120 ; P150 ;P200 ; P 240 ( nurodoma užsakant)</t>
  </si>
  <si>
    <t>1.25.2.</t>
  </si>
  <si>
    <t>Tinka objektui 28 (šlifuokliui)</t>
  </si>
  <si>
    <t>1.26.</t>
  </si>
  <si>
    <t>Profesionalus elektrinis atskėlimo plaktukas</t>
  </si>
  <si>
    <t>1.26.1.</t>
  </si>
  <si>
    <t>Nuolatinė galia ne mažiau 1300 W; Judesių skaičius 1100 - 2850 (+-200) min-1;</t>
  </si>
  <si>
    <t>1.26.2.</t>
  </si>
  <si>
    <t>Smūgio jėga 12 (+-1) J;</t>
  </si>
  <si>
    <t>1.26.3.</t>
  </si>
  <si>
    <t>Garso galios lygis ne didesnis nei 110 dB</t>
  </si>
  <si>
    <t>1.26.4.</t>
  </si>
  <si>
    <t>Pritaikyta SDS-MAX grąžtams</t>
  </si>
  <si>
    <t>1.26.5.</t>
  </si>
  <si>
    <t>Laido ilgis 4 (+-1) m</t>
  </si>
  <si>
    <t>1.26.6.</t>
  </si>
  <si>
    <t>Svoris 10  (+-2) kg</t>
  </si>
  <si>
    <t>1.27.</t>
  </si>
  <si>
    <t>Elektrinės grąžtų galandinimo staklės</t>
  </si>
  <si>
    <t>1.27.1.</t>
  </si>
  <si>
    <t>Su keičiamu deimantiniu galandinimo disku</t>
  </si>
  <si>
    <t>1.27.2.</t>
  </si>
  <si>
    <t>Tinka galąsti grąžtams, kurių diametras  nuo 2,5  iki 13 mm </t>
  </si>
  <si>
    <t>1.27.3.</t>
  </si>
  <si>
    <t>Galandinimo laipsnis 118</t>
  </si>
  <si>
    <t>Suma be PVM</t>
  </si>
  <si>
    <t>Taikomas PVM dydis (%)</t>
  </si>
  <si>
    <t>PVM suma</t>
  </si>
  <si>
    <t>Suma su PVM</t>
  </si>
  <si>
    <t>2. DALIS</t>
  </si>
  <si>
    <t>BETONINIŲ GRINDŲ ŠLIFAVIMO MAŠINA, JOS PRIEDAI</t>
  </si>
  <si>
    <t>2.</t>
  </si>
  <si>
    <t>Betoninių grindų šlifavimo mašina, jos priedai</t>
  </si>
  <si>
    <t>2.1.</t>
  </si>
  <si>
    <t>Betoninių grindų šlifavimo mašina</t>
  </si>
  <si>
    <t>2.1.1.</t>
  </si>
  <si>
    <t>Itampa - dažnis: 220-240 V / 50Hz</t>
  </si>
  <si>
    <t>2.1.2.</t>
  </si>
  <si>
    <t>Šepečio plotis 400 (+-50) mm</t>
  </si>
  <si>
    <t>2.1.3.</t>
  </si>
  <si>
    <t>Šepečio variklio galia : ne mažiau 800 W</t>
  </si>
  <si>
    <t>2.1.4.</t>
  </si>
  <si>
    <t>Šepečio variklio apsisukimo skaičius: 155 (+-5) kartai per min.</t>
  </si>
  <si>
    <t>2.1.5.</t>
  </si>
  <si>
    <t>Laido ilgis : 12 (+-2)m</t>
  </si>
  <si>
    <t>2.1.6.</t>
  </si>
  <si>
    <t>Svoris: 30-40 kg</t>
  </si>
  <si>
    <t>2.2.</t>
  </si>
  <si>
    <t>Keičiamas padas grindų šlifavimo mašinai</t>
  </si>
  <si>
    <t>2.2.1.</t>
  </si>
  <si>
    <t>Padas tinkantis 2 pirkimo dalies 1-ame punkte aprašytam objektui.</t>
  </si>
  <si>
    <t>2.3.</t>
  </si>
  <si>
    <t>Keičiami šlifavimo diskai</t>
  </si>
  <si>
    <t>2.3.1.</t>
  </si>
  <si>
    <t>Keičiami šlifavimo diskai tinkantys 2-os pirkimo dalies 2.2 pubkte aprašytam objektui.  Įvairaus grūdėtumo.</t>
  </si>
  <si>
    <t>3. DALIS</t>
  </si>
  <si>
    <t>AKUMULIATORINIAI  DARBO ĮRANKIAI</t>
  </si>
  <si>
    <t>3.</t>
  </si>
  <si>
    <t>Akumuliatoriniai  darbo įrankiai</t>
  </si>
  <si>
    <t>3.1.</t>
  </si>
  <si>
    <t>Akumuliatorinis suktukas su baterijomis</t>
  </si>
  <si>
    <t>3.1.1.</t>
  </si>
  <si>
    <t>Komplekte 2 Li-on baterijos  minimaliai 2Ah , baterijų pakrovėjas</t>
  </si>
  <si>
    <t>3.1.2.</t>
  </si>
  <si>
    <t xml:space="preserve">Griebtuvo skersmuo: 13(+-2)mm </t>
  </si>
  <si>
    <t>3.1.3.</t>
  </si>
  <si>
    <t>3-jų darbo režimų : sukimas, gręžimas su kalimu ir gręžimas</t>
  </si>
  <si>
    <t>3.1.4.</t>
  </si>
  <si>
    <t>Garantija - ne mažiau 12 mėn.</t>
  </si>
  <si>
    <t>3.2.</t>
  </si>
  <si>
    <t>Akumuliatorinis perforatorius  18V su baterijomis</t>
  </si>
  <si>
    <t>3.2.1.</t>
  </si>
  <si>
    <t>Komplekte 2 Li-on baterijos  minimaliai 4Ah , baterijų pakrovėjas</t>
  </si>
  <si>
    <t>3.2.2.</t>
  </si>
  <si>
    <t>3.2.3.</t>
  </si>
  <si>
    <t>SDS+ griebtuvas</t>
  </si>
  <si>
    <t>3.2.4.</t>
  </si>
  <si>
    <t>3.3.</t>
  </si>
  <si>
    <t>Akumuliatorinis kampinis šlifuoklis   su baterijomis</t>
  </si>
  <si>
    <t>3.3.1.</t>
  </si>
  <si>
    <t>Komplekte 2 Li-on baterijos  , baterijų pakrovėjas</t>
  </si>
  <si>
    <t>3.3.2.</t>
  </si>
  <si>
    <t>Sūkių skaičius tuščia eiga: 0-8500[+-500]</t>
  </si>
  <si>
    <t>3.3.3.</t>
  </si>
  <si>
    <t>Anti-kickback funkcija, nuimama šoninė rankena</t>
  </si>
  <si>
    <t>3.3.4.</t>
  </si>
  <si>
    <t>Disko skersmuo 125 mm</t>
  </si>
  <si>
    <t>3.3.5.</t>
  </si>
  <si>
    <t>3.4.</t>
  </si>
  <si>
    <t>Akumuliatorinis suktukas 10,8 (+-1,2)v su baterijomis</t>
  </si>
  <si>
    <t>3.4.1.</t>
  </si>
  <si>
    <t>Komplekte minimaliai  2 vnt Li-on baterijos  , baterijų pakrovėjas</t>
  </si>
  <si>
    <t>3.4.2.</t>
  </si>
  <si>
    <t>Griebtuvo skersmuo: 10(+-2)mm</t>
  </si>
  <si>
    <t>3.4.3.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</si>
  <si>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</si>
  <si>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</si>
  <si>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</si>
  <si>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</si>
  <si>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</si>
  <si>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</si>
  <si>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</si>
  <si>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</si>
  <si>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</si>
  <si>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</si>
  <si>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</si>
  <si>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</si>
  <si>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</si>
  <si>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</si>
  <si>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</si>
  <si>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</si>
  <si>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</si>
  <si>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</si>
  <si>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8369-2 2024-02-29 12:19:59</t>
  </si>
  <si>
    <t>Įkainis be PVM, Eur</t>
  </si>
  <si>
    <t>Siurbimo žarnos ilgis 3,5[+-0,5]metro. Žarna ir antgaliai komplekte su siurbliu.</t>
  </si>
  <si>
    <t>Maksimalus disko skersmuo: 180 mm. Diskas komplekte su staklėmis.</t>
  </si>
  <si>
    <t>Laido ilgis 3 [+-0,5] metro</t>
  </si>
  <si>
    <t>Pjovimas kampu nuo 1 iki 48(+-3) laipsnių.Tikslus pjovima su liniuote [ liniuotė ne mažiau 1,5 metro komplekte]</t>
  </si>
  <si>
    <t>Šiauliai</t>
  </si>
  <si>
    <t>UAB Įrankiai</t>
  </si>
  <si>
    <t>Sodo g. 35D Šiauliai</t>
  </si>
  <si>
    <t>LT449033515</t>
  </si>
  <si>
    <t>AB Luminor Bank 40100</t>
  </si>
  <si>
    <t>Pard.vadovas Henrikas Bielskis</t>
  </si>
  <si>
    <t>37061495195 info@kuvalda.lt</t>
  </si>
  <si>
    <t>Direktorius Sigitas Bielskis</t>
  </si>
  <si>
    <t>Pard.vadovas Henrikas Bielskis +37061495195 info@kuvalda.lt</t>
  </si>
  <si>
    <t>SDS+ Griebtuvas</t>
  </si>
  <si>
    <t>Laido ilgis 4m</t>
  </si>
  <si>
    <t>Garantija 12 mėn</t>
  </si>
  <si>
    <t>3-jų darbo režimų perforatorius: kalimas, gręžimas su kalimu ir gręžimas + papildomas besisukantis kaltas</t>
  </si>
  <si>
    <t>Einhell Tc-CS 1410</t>
  </si>
  <si>
    <t>diskas 190mm</t>
  </si>
  <si>
    <t>Laido ilgis 3m</t>
  </si>
  <si>
    <t>Galia 1400W</t>
  </si>
  <si>
    <t>Garantija 12mėn</t>
  </si>
  <si>
    <t>https://www.einhell.de/en/p/4331050-tc-cs-1410/</t>
  </si>
  <si>
    <t>DEDRA DED7965</t>
  </si>
  <si>
    <t>https://dedra.pl/product-lit-24583-Siaurapjuklis-750W.html?query_id=1</t>
  </si>
  <si>
    <t>Bosch GWS 750</t>
  </si>
  <si>
    <t>https://www.bosch-professional.com/lt/lt/products/gws-750-0601394000</t>
  </si>
  <si>
    <t>Sūkių skaičius tuščia eiga 11000</t>
  </si>
  <si>
    <t>Sūkių skaičius tuščia eiga 6600</t>
  </si>
  <si>
    <t>Garantija  12 mėn</t>
  </si>
  <si>
    <t>YATO YT-82105</t>
  </si>
  <si>
    <t>https://vigorus.lt/kampinis-slifuoklis-2400-w-230-mm-yt82105/i25172</t>
  </si>
  <si>
    <t>https://vigorus.lt/daugiafunkcine-slifavimo-pjovimo-masinele-su-aksesuarais-300-w-yt82220/i13176</t>
  </si>
  <si>
    <t>Judesio amplitudė: 3,2°</t>
  </si>
  <si>
    <t>YATO YT-82220</t>
  </si>
  <si>
    <t>Judesiai per minutę: 22000</t>
  </si>
  <si>
    <t>Maksimalus sūkių dažnis per minutę: 5000rpm</t>
  </si>
  <si>
    <t>Disko skersmuo: 216mm , pjūklo apsauga</t>
  </si>
  <si>
    <t>Metabo KGS 216</t>
  </si>
  <si>
    <t>Prapjova iki 305. Maksimalus pjovimo gylis70mm pjaunant 90° kampu</t>
  </si>
  <si>
    <t>https://www.stokker.lt/skersinio-pjovimo-stakles-kgs-216-m-metabo-c-613216000-met</t>
  </si>
  <si>
    <t>FFGroup 43279</t>
  </si>
  <si>
    <t>Laidas 4m</t>
  </si>
  <si>
    <t>Vorel 79261</t>
  </si>
  <si>
    <t>https://vigorus.lt/stakles-plyteliu-pjaustymui-elektrines-600w-180mm-79261/i13256</t>
  </si>
  <si>
    <t xml:space="preserve">Maksimalus sūkių dažnis per minutę: 2800 rpm </t>
  </si>
  <si>
    <t>Disko skersmuo yra 180 mm. Diskas komplekte su staklėmis.</t>
  </si>
  <si>
    <t xml:space="preserve">Maksimalus ruošinio ilgis: 380 mm  .Maksimalus ruošinio plotis: 380mm .Pjovimo gylis 45° kampu: 35 mm </t>
  </si>
  <si>
    <t>Oro debitas 3500 l/min</t>
  </si>
  <si>
    <t>DEDRA DED6603</t>
  </si>
  <si>
    <t>Siurbimo žarnos ilgis 4metro. Žarna ir antgaliai komplekte su siurbliu.</t>
  </si>
  <si>
    <t>https://dedra.pl/product-eng-23538-Vacuum-cleaner-1600W-30L.html</t>
  </si>
  <si>
    <t xml:space="preserve">Galia: 1500W  .Įtampa: 230 V .Maksimalus darbinis slėgis: 8 Bar </t>
  </si>
  <si>
    <t>Oro rezervuaro talpa: 50l  .Kompresoriaus našumas Isiurbimas- 200l/mim Atidavimas 140l/min</t>
  </si>
  <si>
    <t>http://www.vigorus.lt/ketaus-siurblys-purvinam-vandeniui-450w-79880/i15875</t>
  </si>
  <si>
    <t>FLO 79880</t>
  </si>
  <si>
    <t>Našumas 9000 l/h</t>
  </si>
  <si>
    <t>Galia 450 W</t>
  </si>
  <si>
    <t>Siurbimo gylis 5m</t>
  </si>
  <si>
    <t>Pakėlimo aukštis 9m</t>
  </si>
  <si>
    <t>Mažiausias siurbimo lygis 15 mm</t>
  </si>
  <si>
    <t>Apsaugos klasė X8</t>
  </si>
  <si>
    <t>YATO YT-3407</t>
  </si>
  <si>
    <t>https://vigorus.lt/pjukliukas-siaurapjukliui-5vnt-13tpi-.2mm-medis-yt3407/i15406</t>
  </si>
  <si>
    <t>Darbinės dalies ilgis:75mm</t>
  </si>
  <si>
    <t>https://vigorus.lt/pjukliukai-siaurapjukliui-5vnt-12-tpi-2mm-metalui-yt3413/i15412</t>
  </si>
  <si>
    <t>YT-3413</t>
  </si>
  <si>
    <t>Pansam A077030 + žarna su antg.</t>
  </si>
  <si>
    <t>https://dedra.pl/product-lit-22864-Oro-kompresorius-50L.html?query_id=3</t>
  </si>
  <si>
    <t>FFGroup 45558 +kaukė su akin.</t>
  </si>
  <si>
    <t>https://www.homegardencyprus.com/en/catalogue-shop/ff-group-petrol-chainsaw-46,0cc-45cm-gcs-246-plus-45558-detail</t>
  </si>
  <si>
    <t>Galia 1,8kw</t>
  </si>
  <si>
    <t>Cilindro darbinis tūris (cm³) - 46</t>
  </si>
  <si>
    <t>Pjovimo juostos ilgis (cm) - 45</t>
  </si>
  <si>
    <t>Triukšmo lygis (dB(A)) - 114</t>
  </si>
  <si>
    <t xml:space="preserve">Darbinės dalies ilgis: 75mm </t>
  </si>
  <si>
    <t>Dedra HA16524</t>
  </si>
  <si>
    <t xml:space="preserve">Skersmuo: 165 mm .Vidinės skylės skersmuo: 20 mm .Storis: 1.40mm </t>
  </si>
  <si>
    <t>Specialist 190mm</t>
  </si>
  <si>
    <t>https://www.kuvalda.lt/ps/diskiniai-pjuklai-leman-centroinstrument-geko/3931-medzio-pjovimo-diskas-216x30mm-60t-skrab-isparduota.html</t>
  </si>
  <si>
    <t>Skersmuo: 190 mm .Vidinės skylės skersmuo: 30 mm .Storis: 1,8 mm</t>
  </si>
  <si>
    <t>Dantukų skaičius: 24 ; 40 arba 56 -pasirinktinai</t>
  </si>
  <si>
    <t>Specialist 216mm</t>
  </si>
  <si>
    <t>https://www.rmtools.eu/lt/shop/51-1-21648-specialist-pjovimo-diskas-216-mmx48tx30-20-16-mm-10940?page=2&amp;category=6293#attr=96921,96922,96923,96929,96926,96927,96928,96925,96924</t>
  </si>
  <si>
    <t>Skersmuo: 216 mm .Vidinės skylės skersmuo: 30 mm .Storis: 2,5mm</t>
  </si>
  <si>
    <t xml:space="preserve">Dantukų skaičius: 48.Dantukų kampas: 5 ° </t>
  </si>
  <si>
    <t>Benman 216 71921</t>
  </si>
  <si>
    <t>https://www.kuvalda.lt/ps/medzio-pjovimo-diskai/11826-diskas-aliuminiui-216x30mm-z64-benman-71921.html</t>
  </si>
  <si>
    <t>Dantukų skaičius: 64</t>
  </si>
  <si>
    <t>Erba</t>
  </si>
  <si>
    <t>https://www.visiirankiai.lt/lt/daugiafunkciniai-irankiai-ir-priedai/3818-gelezciu-k-tas-4-daliu-del-33631.html</t>
  </si>
  <si>
    <t>Komplekte 4 antgaliai 28 mm, 44 mm, 35 mm, 65 mm</t>
  </si>
  <si>
    <t>Tinka pasiūlytam Yato daugiafunkciniam įrankiui</t>
  </si>
  <si>
    <t>Dantukų skaičius: 56 arba 24 - pasirinktinai</t>
  </si>
  <si>
    <t>https://dedra.pl/product-lit-27240-Diskinis-pjuklas-SUPER-THIN-medienai.html?query_id=6</t>
  </si>
  <si>
    <t>https://www.homegardencyprus.com/en/catalogue-shop/ff-group-mixer-mx-1200w-pro-43279-detail</t>
  </si>
  <si>
    <t>https://www.kuvalda.lt/ps/perforatoriai/9450-perforatorius-850w-keiciama-galva-ffgroup-rh-2-26fc.html</t>
  </si>
  <si>
    <t>FFGroup RH2-26FC</t>
  </si>
  <si>
    <t>https://www.bosch-professional.com/lt/lt/products/gks-55-g-0601682000</t>
  </si>
  <si>
    <t>Pjovimas kampu nuo 1 iki 45 laipsnių.Tikslus pjovima su liniuote [ liniuotė BOSCH FSN1600 1,6 metro komplekte]</t>
  </si>
  <si>
    <t>Garantija 12 mėnesių</t>
  </si>
  <si>
    <t>https://www.irankiai.lt/pjovimo-diskas-medienai-bosch-optiline-wood-250x3-2x30-0-mm-z60-15.html#yt_tab_specification</t>
  </si>
  <si>
    <t>Dantukų skaičius: 60</t>
  </si>
  <si>
    <t>Bosch 250mm 2608640729</t>
  </si>
  <si>
    <t>FF Group 46624</t>
  </si>
  <si>
    <t>https://products.ffgroup-toolindustries.com/lt/product/6597/diskinio-pjklo-gelet-medienai-pjauti</t>
  </si>
  <si>
    <t>Skersmuo: 305 mm .Vidinės skylės skersmuo: 30 mm .Storis: 2,3mm</t>
  </si>
  <si>
    <t>Dantukų skaičius: 80.Dantukų kampas: 5 °</t>
  </si>
  <si>
    <t>Dedra DED7758</t>
  </si>
  <si>
    <t>https://dedra.pl/product-lit-23176-Slifafuoklis-sienoms-710W.html?query_id=7</t>
  </si>
  <si>
    <t>Naudojamoji galia 710 W. Sūkių skaičius tuščiąja eiga 600-1500 min-1 .Šlifavimo disko skersmuo 225 mm</t>
  </si>
  <si>
    <t>Įtampa / dažnis 230 V / 50 - 60 Hz / AC</t>
  </si>
  <si>
    <t>DEDRA</t>
  </si>
  <si>
    <t>https://dedra.pl/product-lit-23163-Svitrinis-tinklelis-apvalus.html?query_id=8</t>
  </si>
  <si>
    <t>P80 ; P100 ; P120 ; P150 ;P200 ; P 240 ( nurodoma pasirinktinai užsakant)</t>
  </si>
  <si>
    <t>Tinka pasiūlytam Dedra šlif.</t>
  </si>
  <si>
    <t>Bosch GKT55 +FSN1600</t>
  </si>
  <si>
    <t>BOSCH GSH 7VC</t>
  </si>
  <si>
    <t>https://www.irankiai.lt/atskelimo-plaktukas-bosch-gsh-7-vc-13-j-sds-max.html#yt_tab_specification</t>
  </si>
  <si>
    <t>Nuolatinė 1500 W; Judesių skaičius 2720 min-1;</t>
  </si>
  <si>
    <t>Svoris 9kg</t>
  </si>
  <si>
    <t>DrillDoctor</t>
  </si>
  <si>
    <t>https://www.kuvalda.lt/ps/metalo-apdirbimo-stakles-leman-einhell/1687-graztu-galandimo-stakles-tivoly-drilldoctor400-25-13mm.html</t>
  </si>
  <si>
    <t>Galandinimo laipsnis yra 118</t>
  </si>
  <si>
    <t>Smūgio jėga 13 J;</t>
  </si>
  <si>
    <t>Garso galios lygis  110 dB</t>
  </si>
  <si>
    <t>https://www.gitana.lt/elektriniai-irankiai/slifavimo-irankiai/slifavimo-masina-weidner-esx-43100?search_query=grindu+slifa</t>
  </si>
  <si>
    <t>Šepečio variklio galia :  800 W</t>
  </si>
  <si>
    <t>Šepečio variklio apsisukimo skaičius: 154 kartai per min.</t>
  </si>
  <si>
    <t>Laido ilgis : 12m</t>
  </si>
  <si>
    <t>Svoris:35 kg</t>
  </si>
  <si>
    <t>Weidner ESX 43100</t>
  </si>
  <si>
    <t>Weidner ESZ 43248</t>
  </si>
  <si>
    <t>https://www.gitana.lt/priedai-irankiams/abrazyvai/slifavimo-padai-ir-laikikliai/padas-weidner-esz-43248?search_query=weidner</t>
  </si>
  <si>
    <t>Leman</t>
  </si>
  <si>
    <t>https://leman.leman-sa.com//abrasives--5/solid-wood--8/double-sided-paper-disc--ABR.D406.432.SI.aspx</t>
  </si>
  <si>
    <t>Komplekte 2 Li-on baterijos  4Ah , baterijų pakrovėjas</t>
  </si>
  <si>
    <t xml:space="preserve">Griebtuvo skersmuo: 13mm </t>
  </si>
  <si>
    <t>Garantija 12 mėn.</t>
  </si>
  <si>
    <t>https://www.liudoirankiai.com/akum-suktuvas-greztuvas-20v-li-ion-4-0ah-chd-s20li-1b</t>
  </si>
  <si>
    <t>Worcraft CHDS20LI1B +papildoma 4,0Ah baterija CLB20V40T</t>
  </si>
  <si>
    <t>Einhell Herocco + 2baterijos ir pakrovėjas</t>
  </si>
  <si>
    <t>https://www.kuvalda.lt/ps/akumuliatoriniai-perforatoriai/7088-akumuliatorinis-perforatorius-18v-einhell-heroccosolo.html</t>
  </si>
  <si>
    <t>Dvi baterijos po 4,0Ah https://www.kuvalda.lt/ps/baterija-akumuliatorius-pakrovejas-bosch-einhell-bahco/1261-baterija-18v-40ah-einhell-power-x-change.html Pakrovėjas https://www.kuvalda.lt/ps/baterija-akumuliatorius-pakrovejas-bosch-einhell-bahco/1262-akumuliatoriu-ikroviklis-einhell-power-x-change-18v.html</t>
  </si>
  <si>
    <t>https://www.liudoirankiai.com/akum-slifuoklis-kampinis-125mm-20v-li-ion-cag-s20libh-125b-1b</t>
  </si>
  <si>
    <t>Worcraft CAGS20LIBH125B + papildoma 4,0Ah baterija CLB20V40T</t>
  </si>
  <si>
    <t>Sūkių skaičius tuščia eiga: 0-8500</t>
  </si>
  <si>
    <t>FF Group 41304</t>
  </si>
  <si>
    <t>https://www.kuvalda.lt/ps/akumuliatoriniai-suktuvai-greztuvai-verzliasukiai-bosch/13275-akumuliatorinis-suktuvas-12v-2x20ah-ffgroup-41304.html</t>
  </si>
  <si>
    <t>Griebtuvo skersmuo: 10mm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</si>
</sst>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u/>
      <sz val="12"/>
      <color theme="1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79">
    <xf numFmtId="0" fontId="0" fillId="0" borderId="0" xfId="0"/>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0" xfId="0" applyFont="1" applyFill="1" applyAlignment="1">
      <alignment wrapText="1"/>
    </xf>
    <xf numFmtId="0" fontId="1" fillId="2" borderId="4" xfId="0" applyFont="1" applyFill="1" applyBorder="1" applyAlignment="1">
      <alignment horizontal="center" vertical="center"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14" fontId="1" fillId="5" borderId="1" xfId="0" applyNumberFormat="1" applyFont="1" applyFill="1" applyBorder="1" applyAlignment="1" applyProtection="1">
      <alignment wrapText="1"/>
      <protection locked="0"/>
    </xf>
    <xf numFmtId="0" fontId="5" fillId="4" borderId="23" xfId="1" applyFill="1" applyBorder="1" applyAlignment="1">
      <alignment wrapText="1"/>
    </xf>
    <xf numFmtId="0" fontId="5" fillId="5" borderId="23" xfId="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iudoirankiai.com/akum-suktuvas-greztuvas-20v-li-ion-4-0ah-chd-s20li-1b" TargetMode="External"/><Relationship Id="rId3" Type="http://schemas.openxmlformats.org/officeDocument/2006/relationships/hyperlink" Target="https://vigorus.lt/pjukliukai-siaurapjukliui-5vnt-12-tpi-2mm-metalui-yt3413/i15412" TargetMode="External"/><Relationship Id="rId7" Type="http://schemas.openxmlformats.org/officeDocument/2006/relationships/hyperlink" Target="https://www.gitana.lt/elektriniai-irankiai/slifavimo-irankiai/slifavimo-masina-weidner-esx-43100?search_query=grindu+slifa" TargetMode="External"/><Relationship Id="rId2" Type="http://schemas.openxmlformats.org/officeDocument/2006/relationships/hyperlink" Target="https://dedra.pl/product-lit-22864-Oro-kompresorius-50L.html?query_id=3" TargetMode="External"/><Relationship Id="rId1" Type="http://schemas.openxmlformats.org/officeDocument/2006/relationships/hyperlink" Target="https://www.stokker.lt/skersinio-pjovimo-stakles-kgs-216-m-metabo-c-613216000-met" TargetMode="External"/><Relationship Id="rId6" Type="http://schemas.openxmlformats.org/officeDocument/2006/relationships/hyperlink" Target="https://www.gitana.lt/priedai-irankiams/abrazyvai/slifavimo-padai-ir-laikikliai/padas-weidner-esz-43248?search_query=weidner" TargetMode="External"/><Relationship Id="rId5" Type="http://schemas.openxmlformats.org/officeDocument/2006/relationships/hyperlink" Target="https://dedra.pl/product-lit-23163-Svitrinis-tinklelis-apvalus.html?query_id=8" TargetMode="External"/><Relationship Id="rId10" Type="http://schemas.openxmlformats.org/officeDocument/2006/relationships/hyperlink" Target="https://www.liudoirankiai.com/akum-slifuoklis-kampinis-125mm-20v-li-ion-cag-s20libh-125b-1b" TargetMode="External"/><Relationship Id="rId4" Type="http://schemas.openxmlformats.org/officeDocument/2006/relationships/hyperlink" Target="https://www.kuvalda.lt/ps/perforatoriai/9450-perforatorius-850w-keiciama-galva-ffgroup-rh-2-26fc.html" TargetMode="External"/><Relationship Id="rId9" Type="http://schemas.openxmlformats.org/officeDocument/2006/relationships/hyperlink" Target="https://www.kuvalda.lt/ps/akumuliatoriniai-perforatoriai/7088-akumuliatorinis-perforatorius-18v-einhell-heroccosol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18"/>
  <sheetViews>
    <sheetView tabSelected="1" topLeftCell="A4" workbookViewId="0">
      <selection activeCell="D218" sqref="D218"/>
    </sheetView>
  </sheetViews>
  <sheetFormatPr defaultColWidth="10.875" defaultRowHeight="15" x14ac:dyDescent="0.25"/>
  <cols>
    <col min="1" max="1" width="9.125" style="6" customWidth="1"/>
    <col min="2" max="2" width="78" style="10" customWidth="1"/>
    <col min="3" max="3" width="8.75" style="6" customWidth="1"/>
    <col min="4" max="4" width="14.375" style="6" customWidth="1"/>
    <col min="5" max="5" width="16" style="6" customWidth="1"/>
    <col min="6" max="6" width="17.125" style="6" customWidth="1"/>
    <col min="7" max="7" width="20.5" style="6" customWidth="1"/>
    <col min="8" max="8" width="26.5" style="10" customWidth="1"/>
    <col min="9" max="15" width="25" style="6" customWidth="1"/>
    <col min="16" max="16" width="10.875" style="6" customWidth="1"/>
    <col min="17" max="16384" width="10.875" style="6"/>
  </cols>
  <sheetData>
    <row r="2" spans="1:6" x14ac:dyDescent="0.25">
      <c r="A2" s="12" t="s">
        <v>0</v>
      </c>
      <c r="B2" s="24"/>
    </row>
    <row r="3" spans="1:6" x14ac:dyDescent="0.25">
      <c r="B3" s="25"/>
    </row>
    <row r="4" spans="1:6" x14ac:dyDescent="0.25">
      <c r="A4" s="12" t="s">
        <v>1</v>
      </c>
      <c r="B4" s="24"/>
    </row>
    <row r="5" spans="1:6" x14ac:dyDescent="0.25">
      <c r="A5" s="9"/>
      <c r="B5" s="24"/>
    </row>
    <row r="6" spans="1:6" x14ac:dyDescent="0.25">
      <c r="A6" s="6" t="s">
        <v>2</v>
      </c>
      <c r="B6" s="26" t="s">
        <v>3</v>
      </c>
    </row>
    <row r="7" spans="1:6" x14ac:dyDescent="0.25">
      <c r="B7" s="24"/>
    </row>
    <row r="8" spans="1:6" x14ac:dyDescent="0.25">
      <c r="A8" s="1" t="s">
        <v>4</v>
      </c>
      <c r="B8" s="31">
        <v>45365</v>
      </c>
    </row>
    <row r="9" spans="1:6" x14ac:dyDescent="0.25">
      <c r="A9" s="1" t="s">
        <v>5</v>
      </c>
      <c r="B9" s="27">
        <v>1</v>
      </c>
    </row>
    <row r="10" spans="1:6" x14ac:dyDescent="0.25">
      <c r="A10" s="1" t="s">
        <v>6</v>
      </c>
      <c r="B10" s="27" t="s">
        <v>366</v>
      </c>
    </row>
    <row r="12" spans="1:6" ht="15.75" x14ac:dyDescent="0.25">
      <c r="A12" s="41" t="s">
        <v>7</v>
      </c>
      <c r="B12" s="42"/>
      <c r="C12" s="35" t="s">
        <v>367</v>
      </c>
      <c r="D12" s="36"/>
      <c r="E12" s="36"/>
      <c r="F12" s="37"/>
    </row>
    <row r="13" spans="1:6" ht="15.95" customHeight="1" x14ac:dyDescent="0.25">
      <c r="A13" s="46" t="s">
        <v>8</v>
      </c>
      <c r="B13" s="39"/>
      <c r="C13" s="35">
        <v>144903354</v>
      </c>
      <c r="D13" s="36"/>
      <c r="E13" s="36"/>
      <c r="F13" s="37"/>
    </row>
    <row r="14" spans="1:6" ht="15.95" customHeight="1" x14ac:dyDescent="0.25">
      <c r="A14" s="46" t="s">
        <v>9</v>
      </c>
      <c r="B14" s="39"/>
      <c r="C14" s="35" t="s">
        <v>368</v>
      </c>
      <c r="D14" s="36"/>
      <c r="E14" s="36"/>
      <c r="F14" s="37"/>
    </row>
    <row r="15" spans="1:6" ht="15.95" customHeight="1" x14ac:dyDescent="0.25">
      <c r="A15" s="41" t="s">
        <v>10</v>
      </c>
      <c r="B15" s="42"/>
      <c r="C15" s="35" t="s">
        <v>369</v>
      </c>
      <c r="D15" s="36"/>
      <c r="E15" s="36"/>
      <c r="F15" s="37"/>
    </row>
    <row r="16" spans="1:6" ht="63" customHeight="1" x14ac:dyDescent="0.25">
      <c r="A16" s="38" t="s">
        <v>11</v>
      </c>
      <c r="B16" s="39"/>
      <c r="C16" s="35" t="s">
        <v>370</v>
      </c>
      <c r="D16" s="36"/>
      <c r="E16" s="36"/>
      <c r="F16" s="37"/>
    </row>
    <row r="17" spans="1:6" ht="15.95" customHeight="1" x14ac:dyDescent="0.25">
      <c r="A17" s="41" t="s">
        <v>12</v>
      </c>
      <c r="B17" s="42"/>
      <c r="C17" s="35" t="s">
        <v>371</v>
      </c>
      <c r="D17" s="36"/>
      <c r="E17" s="36"/>
      <c r="F17" s="37"/>
    </row>
    <row r="18" spans="1:6" ht="15.95" customHeight="1" x14ac:dyDescent="0.25">
      <c r="A18" s="41" t="s">
        <v>13</v>
      </c>
      <c r="B18" s="42"/>
      <c r="C18" s="35" t="s">
        <v>372</v>
      </c>
      <c r="D18" s="36"/>
      <c r="E18" s="36"/>
      <c r="F18" s="37"/>
    </row>
    <row r="19" spans="1:6" ht="48" customHeight="1" x14ac:dyDescent="0.25">
      <c r="A19" s="41" t="s">
        <v>14</v>
      </c>
      <c r="B19" s="42"/>
      <c r="C19" s="35" t="s">
        <v>373</v>
      </c>
      <c r="D19" s="36"/>
      <c r="E19" s="36"/>
      <c r="F19" s="37"/>
    </row>
    <row r="20" spans="1:6" ht="54.95" customHeight="1" x14ac:dyDescent="0.25">
      <c r="A20" s="41" t="s">
        <v>15</v>
      </c>
      <c r="B20" s="42"/>
      <c r="C20" s="35" t="s">
        <v>374</v>
      </c>
      <c r="D20" s="36"/>
      <c r="E20" s="36"/>
      <c r="F20" s="37"/>
    </row>
    <row r="21" spans="1:6" ht="71.099999999999994" customHeight="1" x14ac:dyDescent="0.25">
      <c r="A21" s="43" t="s">
        <v>16</v>
      </c>
      <c r="B21" s="44"/>
      <c r="C21" s="47"/>
      <c r="D21" s="48"/>
      <c r="E21" s="48"/>
      <c r="F21" s="48"/>
    </row>
    <row r="22" spans="1:6" ht="18" customHeight="1" x14ac:dyDescent="0.25">
      <c r="A22" s="7"/>
      <c r="B22" s="7"/>
      <c r="C22" s="8"/>
      <c r="D22" s="8"/>
      <c r="E22" s="8"/>
      <c r="F22" s="8"/>
    </row>
    <row r="23" spans="1:6" x14ac:dyDescent="0.25">
      <c r="A23" s="40" t="s">
        <v>17</v>
      </c>
      <c r="B23" s="34"/>
      <c r="C23" s="34"/>
      <c r="D23" s="34"/>
      <c r="E23" s="34"/>
      <c r="F23" s="34"/>
    </row>
    <row r="24" spans="1:6" x14ac:dyDescent="0.25">
      <c r="A24" s="34" t="s">
        <v>18</v>
      </c>
      <c r="B24" s="34"/>
      <c r="C24" s="34"/>
      <c r="D24" s="34"/>
      <c r="E24" s="34"/>
      <c r="F24" s="34"/>
    </row>
    <row r="25" spans="1:6" x14ac:dyDescent="0.25">
      <c r="A25" s="34" t="s">
        <v>19</v>
      </c>
      <c r="B25" s="34"/>
      <c r="C25" s="34"/>
      <c r="D25" s="34"/>
      <c r="E25" s="34"/>
      <c r="F25" s="34"/>
    </row>
    <row r="26" spans="1:6" x14ac:dyDescent="0.25">
      <c r="A26" s="34" t="s">
        <v>20</v>
      </c>
      <c r="B26" s="34"/>
      <c r="C26" s="34"/>
      <c r="D26" s="34"/>
      <c r="E26" s="34"/>
      <c r="F26" s="34"/>
    </row>
    <row r="27" spans="1:6" x14ac:dyDescent="0.25">
      <c r="A27" s="34" t="s">
        <v>21</v>
      </c>
      <c r="B27" s="34"/>
      <c r="C27" s="34"/>
      <c r="D27" s="34"/>
      <c r="E27" s="34"/>
      <c r="F27" s="34"/>
    </row>
    <row r="28" spans="1:6" ht="32.1" customHeight="1" x14ac:dyDescent="0.25">
      <c r="A28" s="45" t="s">
        <v>22</v>
      </c>
      <c r="B28" s="34"/>
      <c r="C28" s="34"/>
      <c r="D28" s="34"/>
      <c r="E28" s="34"/>
      <c r="F28" s="34"/>
    </row>
    <row r="29" spans="1:6" x14ac:dyDescent="0.25">
      <c r="A29" s="34" t="s">
        <v>23</v>
      </c>
      <c r="B29" s="34"/>
      <c r="C29" s="34"/>
      <c r="D29" s="34"/>
      <c r="E29" s="34"/>
      <c r="F29" s="34"/>
    </row>
    <row r="30" spans="1:6" x14ac:dyDescent="0.25">
      <c r="A30" s="13" t="s">
        <v>24</v>
      </c>
      <c r="D30" s="14"/>
    </row>
    <row r="31" spans="1:6" x14ac:dyDescent="0.25">
      <c r="A31" s="13" t="s">
        <v>25</v>
      </c>
    </row>
    <row r="32" spans="1:6" x14ac:dyDescent="0.25">
      <c r="A32" s="12" t="s">
        <v>26</v>
      </c>
      <c r="B32" s="26" t="s">
        <v>27</v>
      </c>
    </row>
    <row r="34" spans="1:8" x14ac:dyDescent="0.25">
      <c r="A34" s="12" t="s">
        <v>28</v>
      </c>
    </row>
    <row r="35" spans="1:8" ht="30" x14ac:dyDescent="0.25">
      <c r="A35" s="15" t="s">
        <v>29</v>
      </c>
      <c r="B35" s="28" t="s">
        <v>30</v>
      </c>
      <c r="C35" s="15" t="s">
        <v>31</v>
      </c>
      <c r="D35" s="15" t="s">
        <v>32</v>
      </c>
      <c r="E35" s="15" t="s">
        <v>361</v>
      </c>
      <c r="F35" s="15" t="s">
        <v>34</v>
      </c>
      <c r="G35" s="15" t="s">
        <v>35</v>
      </c>
      <c r="H35" s="28" t="s">
        <v>36</v>
      </c>
    </row>
    <row r="36" spans="1:8" x14ac:dyDescent="0.25">
      <c r="A36" s="15" t="s">
        <v>37</v>
      </c>
      <c r="B36" s="28" t="s">
        <v>38</v>
      </c>
      <c r="C36" s="16"/>
      <c r="D36" s="16"/>
      <c r="E36" s="16"/>
      <c r="F36" s="16"/>
      <c r="G36" s="16"/>
      <c r="H36" s="29"/>
    </row>
    <row r="37" spans="1:8" ht="63" x14ac:dyDescent="0.25">
      <c r="A37" s="16" t="s">
        <v>39</v>
      </c>
      <c r="B37" s="29" t="s">
        <v>40</v>
      </c>
      <c r="C37" s="16">
        <v>15</v>
      </c>
      <c r="D37" s="16" t="s">
        <v>41</v>
      </c>
      <c r="E37" s="17">
        <v>81</v>
      </c>
      <c r="F37" s="16">
        <f>IF(ISBLANK(E37),"", PRODUCT(C37,E37))</f>
        <v>1215</v>
      </c>
      <c r="G37" s="18" t="s">
        <v>459</v>
      </c>
      <c r="H37" s="32" t="s">
        <v>458</v>
      </c>
    </row>
    <row r="38" spans="1:8" x14ac:dyDescent="0.25">
      <c r="A38" s="16" t="s">
        <v>42</v>
      </c>
      <c r="B38" s="29" t="s">
        <v>43</v>
      </c>
      <c r="C38" s="16"/>
      <c r="D38" s="16"/>
      <c r="E38" s="16"/>
      <c r="F38" s="16"/>
      <c r="G38" s="16"/>
      <c r="H38" s="30" t="s">
        <v>375</v>
      </c>
    </row>
    <row r="39" spans="1:8" x14ac:dyDescent="0.25">
      <c r="A39" s="16" t="s">
        <v>44</v>
      </c>
      <c r="B39" s="29" t="s">
        <v>45</v>
      </c>
      <c r="C39" s="16"/>
      <c r="D39" s="16"/>
      <c r="E39" s="16"/>
      <c r="F39" s="16"/>
      <c r="G39" s="16"/>
      <c r="H39" s="30" t="s">
        <v>376</v>
      </c>
    </row>
    <row r="40" spans="1:8" ht="60" x14ac:dyDescent="0.25">
      <c r="A40" s="16" t="s">
        <v>46</v>
      </c>
      <c r="B40" s="29" t="s">
        <v>47</v>
      </c>
      <c r="C40" s="16"/>
      <c r="D40" s="16"/>
      <c r="E40" s="16"/>
      <c r="F40" s="16"/>
      <c r="G40" s="16"/>
      <c r="H40" s="30" t="s">
        <v>378</v>
      </c>
    </row>
    <row r="41" spans="1:8" x14ac:dyDescent="0.25">
      <c r="A41" s="16" t="s">
        <v>48</v>
      </c>
      <c r="B41" s="29" t="s">
        <v>49</v>
      </c>
      <c r="C41" s="16"/>
      <c r="D41" s="16"/>
      <c r="E41" s="16"/>
      <c r="F41" s="16"/>
      <c r="G41" s="16"/>
      <c r="H41" s="30" t="s">
        <v>377</v>
      </c>
    </row>
    <row r="42" spans="1:8" ht="30" x14ac:dyDescent="0.25">
      <c r="A42" s="16" t="s">
        <v>50</v>
      </c>
      <c r="B42" s="29" t="s">
        <v>51</v>
      </c>
      <c r="C42" s="16">
        <v>3</v>
      </c>
      <c r="D42" s="16" t="s">
        <v>41</v>
      </c>
      <c r="E42" s="17">
        <v>64</v>
      </c>
      <c r="F42" s="16">
        <f>IF(ISBLANK(E42),"", PRODUCT(C42,E42))</f>
        <v>192</v>
      </c>
      <c r="G42" s="18" t="s">
        <v>379</v>
      </c>
      <c r="H42" s="29" t="s">
        <v>384</v>
      </c>
    </row>
    <row r="43" spans="1:8" x14ac:dyDescent="0.25">
      <c r="A43" s="16" t="s">
        <v>52</v>
      </c>
      <c r="B43" s="29" t="s">
        <v>53</v>
      </c>
      <c r="C43" s="16"/>
      <c r="D43" s="16"/>
      <c r="E43" s="16"/>
      <c r="F43" s="16"/>
      <c r="G43" s="16"/>
      <c r="H43" s="29" t="s">
        <v>380</v>
      </c>
    </row>
    <row r="44" spans="1:8" x14ac:dyDescent="0.25">
      <c r="A44" s="16" t="s">
        <v>54</v>
      </c>
      <c r="B44" s="29" t="s">
        <v>55</v>
      </c>
      <c r="C44" s="16"/>
      <c r="D44" s="16"/>
      <c r="E44" s="16"/>
      <c r="F44" s="16"/>
      <c r="G44" s="16"/>
      <c r="H44" s="30" t="s">
        <v>381</v>
      </c>
    </row>
    <row r="45" spans="1:8" x14ac:dyDescent="0.25">
      <c r="A45" s="16" t="s">
        <v>56</v>
      </c>
      <c r="B45" s="29" t="s">
        <v>57</v>
      </c>
      <c r="C45" s="16"/>
      <c r="D45" s="16"/>
      <c r="E45" s="16"/>
      <c r="F45" s="16"/>
      <c r="G45" s="16"/>
      <c r="H45" s="30" t="s">
        <v>382</v>
      </c>
    </row>
    <row r="46" spans="1:8" x14ac:dyDescent="0.25">
      <c r="A46" s="16" t="s">
        <v>58</v>
      </c>
      <c r="B46" s="29" t="s">
        <v>49</v>
      </c>
      <c r="C46" s="16"/>
      <c r="D46" s="16"/>
      <c r="E46" s="16"/>
      <c r="F46" s="16"/>
      <c r="G46" s="16"/>
      <c r="H46" s="30" t="s">
        <v>383</v>
      </c>
    </row>
    <row r="47" spans="1:8" ht="45" x14ac:dyDescent="0.25">
      <c r="A47" s="16" t="s">
        <v>59</v>
      </c>
      <c r="B47" s="29" t="s">
        <v>60</v>
      </c>
      <c r="C47" s="16">
        <v>2</v>
      </c>
      <c r="D47" s="16" t="s">
        <v>41</v>
      </c>
      <c r="E47" s="17">
        <v>64</v>
      </c>
      <c r="F47" s="16">
        <f>IF(ISBLANK(E47),"", PRODUCT(C47,E47))</f>
        <v>128</v>
      </c>
      <c r="G47" s="18" t="s">
        <v>385</v>
      </c>
      <c r="H47" s="29" t="s">
        <v>386</v>
      </c>
    </row>
    <row r="48" spans="1:8" x14ac:dyDescent="0.25">
      <c r="A48" s="16" t="s">
        <v>61</v>
      </c>
      <c r="B48" s="29" t="s">
        <v>62</v>
      </c>
      <c r="C48" s="16"/>
      <c r="D48" s="16"/>
      <c r="E48" s="16"/>
      <c r="F48" s="16"/>
      <c r="G48" s="16"/>
      <c r="H48" s="29" t="s">
        <v>62</v>
      </c>
    </row>
    <row r="49" spans="1:8" ht="30" x14ac:dyDescent="0.25">
      <c r="A49" s="16" t="s">
        <v>63</v>
      </c>
      <c r="B49" s="29" t="s">
        <v>64</v>
      </c>
      <c r="C49" s="16"/>
      <c r="D49" s="16"/>
      <c r="E49" s="16"/>
      <c r="F49" s="16"/>
      <c r="G49" s="16"/>
      <c r="H49" s="29" t="s">
        <v>64</v>
      </c>
    </row>
    <row r="50" spans="1:8" x14ac:dyDescent="0.25">
      <c r="A50" s="16" t="s">
        <v>65</v>
      </c>
      <c r="B50" s="29" t="s">
        <v>55</v>
      </c>
      <c r="C50" s="16"/>
      <c r="D50" s="16"/>
      <c r="E50" s="16"/>
      <c r="F50" s="16"/>
      <c r="G50" s="16"/>
      <c r="H50" s="29" t="s">
        <v>381</v>
      </c>
    </row>
    <row r="51" spans="1:8" x14ac:dyDescent="0.25">
      <c r="A51" s="16" t="s">
        <v>66</v>
      </c>
      <c r="B51" s="29" t="s">
        <v>49</v>
      </c>
      <c r="C51" s="16"/>
      <c r="D51" s="16"/>
      <c r="E51" s="16"/>
      <c r="F51" s="16"/>
      <c r="G51" s="16"/>
      <c r="H51" s="29" t="s">
        <v>377</v>
      </c>
    </row>
    <row r="52" spans="1:8" ht="45" x14ac:dyDescent="0.25">
      <c r="A52" s="16" t="s">
        <v>67</v>
      </c>
      <c r="B52" s="29" t="s">
        <v>68</v>
      </c>
      <c r="C52" s="16">
        <v>10</v>
      </c>
      <c r="D52" s="16" t="s">
        <v>41</v>
      </c>
      <c r="E52" s="17">
        <v>60</v>
      </c>
      <c r="F52" s="16">
        <f>IF(ISBLANK(E52),"", PRODUCT(C52,E52))</f>
        <v>600</v>
      </c>
      <c r="G52" s="18" t="s">
        <v>387</v>
      </c>
      <c r="H52" s="29" t="s">
        <v>388</v>
      </c>
    </row>
    <row r="53" spans="1:8" x14ac:dyDescent="0.25">
      <c r="A53" s="16" t="s">
        <v>69</v>
      </c>
      <c r="B53" s="29" t="s">
        <v>70</v>
      </c>
      <c r="C53" s="16"/>
      <c r="D53" s="16"/>
      <c r="E53" s="16"/>
      <c r="F53" s="16"/>
      <c r="G53" s="16"/>
      <c r="H53" s="29" t="s">
        <v>70</v>
      </c>
    </row>
    <row r="54" spans="1:8" x14ac:dyDescent="0.25">
      <c r="A54" s="16" t="s">
        <v>71</v>
      </c>
      <c r="B54" s="29" t="s">
        <v>72</v>
      </c>
      <c r="C54" s="16"/>
      <c r="D54" s="16"/>
      <c r="E54" s="16"/>
      <c r="F54" s="16"/>
      <c r="G54" s="16"/>
      <c r="H54" s="29" t="s">
        <v>389</v>
      </c>
    </row>
    <row r="55" spans="1:8" x14ac:dyDescent="0.25">
      <c r="A55" s="16" t="s">
        <v>73</v>
      </c>
      <c r="B55" s="29" t="s">
        <v>55</v>
      </c>
      <c r="C55" s="16"/>
      <c r="D55" s="16"/>
      <c r="E55" s="16"/>
      <c r="F55" s="16"/>
      <c r="G55" s="16"/>
      <c r="H55" s="29" t="s">
        <v>381</v>
      </c>
    </row>
    <row r="56" spans="1:8" x14ac:dyDescent="0.25">
      <c r="A56" s="16" t="s">
        <v>74</v>
      </c>
      <c r="B56" s="29" t="s">
        <v>49</v>
      </c>
      <c r="C56" s="16"/>
      <c r="D56" s="16"/>
      <c r="E56" s="16"/>
      <c r="F56" s="16"/>
      <c r="G56" s="16"/>
      <c r="H56" s="29" t="s">
        <v>391</v>
      </c>
    </row>
    <row r="57" spans="1:8" ht="45" x14ac:dyDescent="0.25">
      <c r="A57" s="16" t="s">
        <v>75</v>
      </c>
      <c r="B57" s="29" t="s">
        <v>76</v>
      </c>
      <c r="C57" s="16">
        <v>6</v>
      </c>
      <c r="D57" s="16" t="s">
        <v>41</v>
      </c>
      <c r="E57" s="17">
        <v>85</v>
      </c>
      <c r="F57" s="16">
        <f>IF(ISBLANK(E57),"", PRODUCT(C57,E57))</f>
        <v>510</v>
      </c>
      <c r="G57" s="18" t="s">
        <v>392</v>
      </c>
      <c r="H57" s="29" t="s">
        <v>393</v>
      </c>
    </row>
    <row r="58" spans="1:8" x14ac:dyDescent="0.25">
      <c r="A58" s="16" t="s">
        <v>77</v>
      </c>
      <c r="B58" s="29" t="s">
        <v>78</v>
      </c>
      <c r="C58" s="16"/>
      <c r="D58" s="16"/>
      <c r="E58" s="16"/>
      <c r="F58" s="16"/>
      <c r="G58" s="16"/>
      <c r="H58" s="29" t="s">
        <v>78</v>
      </c>
    </row>
    <row r="59" spans="1:8" x14ac:dyDescent="0.25">
      <c r="A59" s="16" t="s">
        <v>79</v>
      </c>
      <c r="B59" s="29" t="s">
        <v>80</v>
      </c>
      <c r="C59" s="16"/>
      <c r="D59" s="16"/>
      <c r="E59" s="16"/>
      <c r="F59" s="16"/>
      <c r="G59" s="16"/>
      <c r="H59" s="29" t="s">
        <v>390</v>
      </c>
    </row>
    <row r="60" spans="1:8" x14ac:dyDescent="0.25">
      <c r="A60" s="16" t="s">
        <v>81</v>
      </c>
      <c r="B60" s="29" t="s">
        <v>55</v>
      </c>
      <c r="C60" s="16"/>
      <c r="D60" s="16"/>
      <c r="E60" s="16"/>
      <c r="F60" s="16"/>
      <c r="G60" s="16"/>
      <c r="H60" s="29" t="s">
        <v>381</v>
      </c>
    </row>
    <row r="61" spans="1:8" x14ac:dyDescent="0.25">
      <c r="A61" s="16" t="s">
        <v>82</v>
      </c>
      <c r="B61" s="29" t="s">
        <v>49</v>
      </c>
      <c r="C61" s="16"/>
      <c r="D61" s="16"/>
      <c r="E61" s="16"/>
      <c r="F61" s="16"/>
      <c r="G61" s="16"/>
      <c r="H61" s="29" t="s">
        <v>377</v>
      </c>
    </row>
    <row r="62" spans="1:8" ht="60" x14ac:dyDescent="0.25">
      <c r="A62" s="16" t="s">
        <v>83</v>
      </c>
      <c r="B62" s="29" t="s">
        <v>84</v>
      </c>
      <c r="C62" s="16">
        <v>2</v>
      </c>
      <c r="D62" s="16" t="s">
        <v>41</v>
      </c>
      <c r="E62" s="17">
        <v>65</v>
      </c>
      <c r="F62" s="16">
        <f>IF(ISBLANK(E62),"", PRODUCT(C62,E62))</f>
        <v>130</v>
      </c>
      <c r="G62" s="18" t="s">
        <v>396</v>
      </c>
      <c r="H62" s="29" t="s">
        <v>394</v>
      </c>
    </row>
    <row r="63" spans="1:8" x14ac:dyDescent="0.25">
      <c r="A63" s="16" t="s">
        <v>85</v>
      </c>
      <c r="B63" s="29" t="s">
        <v>86</v>
      </c>
      <c r="C63" s="16"/>
      <c r="D63" s="16"/>
      <c r="E63" s="16"/>
      <c r="F63" s="16"/>
      <c r="G63" s="16"/>
      <c r="H63" s="29" t="s">
        <v>86</v>
      </c>
    </row>
    <row r="64" spans="1:8" x14ac:dyDescent="0.25">
      <c r="A64" s="16" t="s">
        <v>87</v>
      </c>
      <c r="B64" s="29" t="s">
        <v>88</v>
      </c>
      <c r="C64" s="16"/>
      <c r="D64" s="16"/>
      <c r="E64" s="16"/>
      <c r="F64" s="16"/>
      <c r="G64" s="16"/>
      <c r="H64" s="29" t="s">
        <v>395</v>
      </c>
    </row>
    <row r="65" spans="1:8" x14ac:dyDescent="0.25">
      <c r="A65" s="16" t="s">
        <v>89</v>
      </c>
      <c r="B65" s="29" t="s">
        <v>55</v>
      </c>
      <c r="C65" s="16"/>
      <c r="D65" s="16"/>
      <c r="E65" s="16"/>
      <c r="F65" s="16"/>
      <c r="G65" s="16"/>
      <c r="H65" s="29" t="s">
        <v>381</v>
      </c>
    </row>
    <row r="66" spans="1:8" x14ac:dyDescent="0.25">
      <c r="A66" s="16" t="s">
        <v>90</v>
      </c>
      <c r="B66" s="29" t="s">
        <v>91</v>
      </c>
      <c r="C66" s="16"/>
      <c r="D66" s="16"/>
      <c r="E66" s="16"/>
      <c r="F66" s="16"/>
      <c r="G66" s="16"/>
      <c r="H66" s="29" t="s">
        <v>397</v>
      </c>
    </row>
    <row r="67" spans="1:8" x14ac:dyDescent="0.25">
      <c r="A67" s="16" t="s">
        <v>92</v>
      </c>
      <c r="B67" s="29" t="s">
        <v>49</v>
      </c>
      <c r="C67" s="16"/>
      <c r="D67" s="16"/>
      <c r="E67" s="16"/>
      <c r="F67" s="16"/>
      <c r="G67" s="16"/>
      <c r="H67" s="29" t="s">
        <v>377</v>
      </c>
    </row>
    <row r="68" spans="1:8" ht="47.25" x14ac:dyDescent="0.25">
      <c r="A68" s="16" t="s">
        <v>93</v>
      </c>
      <c r="B68" s="29" t="s">
        <v>94</v>
      </c>
      <c r="C68" s="16">
        <v>1</v>
      </c>
      <c r="D68" s="16" t="s">
        <v>41</v>
      </c>
      <c r="E68" s="17">
        <v>250</v>
      </c>
      <c r="F68" s="16">
        <f>IF(ISBLANK(E68),"", PRODUCT(C68,E68))</f>
        <v>250</v>
      </c>
      <c r="G68" s="18" t="s">
        <v>400</v>
      </c>
      <c r="H68" s="32" t="s">
        <v>402</v>
      </c>
    </row>
    <row r="69" spans="1:8" ht="45" x14ac:dyDescent="0.25">
      <c r="A69" s="16" t="s">
        <v>95</v>
      </c>
      <c r="B69" s="29" t="s">
        <v>96</v>
      </c>
      <c r="C69" s="16"/>
      <c r="D69" s="16"/>
      <c r="E69" s="16"/>
      <c r="F69" s="16"/>
      <c r="G69" s="16"/>
      <c r="H69" s="29" t="s">
        <v>401</v>
      </c>
    </row>
    <row r="70" spans="1:8" ht="30" x14ac:dyDescent="0.25">
      <c r="A70" s="16" t="s">
        <v>97</v>
      </c>
      <c r="B70" s="29" t="s">
        <v>98</v>
      </c>
      <c r="C70" s="16"/>
      <c r="D70" s="16"/>
      <c r="E70" s="16"/>
      <c r="F70" s="16"/>
      <c r="G70" s="16"/>
      <c r="H70" s="29" t="s">
        <v>398</v>
      </c>
    </row>
    <row r="71" spans="1:8" ht="30" x14ac:dyDescent="0.25">
      <c r="A71" s="16" t="s">
        <v>99</v>
      </c>
      <c r="B71" s="29" t="s">
        <v>100</v>
      </c>
      <c r="C71" s="16"/>
      <c r="D71" s="16"/>
      <c r="E71" s="16"/>
      <c r="F71" s="16"/>
      <c r="G71" s="16"/>
      <c r="H71" s="29" t="s">
        <v>100</v>
      </c>
    </row>
    <row r="72" spans="1:8" ht="30" x14ac:dyDescent="0.25">
      <c r="A72" s="16" t="s">
        <v>101</v>
      </c>
      <c r="B72" s="29" t="s">
        <v>102</v>
      </c>
      <c r="C72" s="16"/>
      <c r="D72" s="16"/>
      <c r="E72" s="16"/>
      <c r="F72" s="16"/>
      <c r="G72" s="16"/>
      <c r="H72" s="29" t="s">
        <v>399</v>
      </c>
    </row>
    <row r="73" spans="1:8" ht="30" x14ac:dyDescent="0.25">
      <c r="A73" s="16" t="s">
        <v>103</v>
      </c>
      <c r="B73" s="29" t="s">
        <v>104</v>
      </c>
      <c r="C73" s="16"/>
      <c r="D73" s="16"/>
      <c r="E73" s="16"/>
      <c r="F73" s="16"/>
      <c r="G73" s="16"/>
      <c r="H73" s="29" t="s">
        <v>104</v>
      </c>
    </row>
    <row r="74" spans="1:8" x14ac:dyDescent="0.25">
      <c r="A74" s="16" t="s">
        <v>105</v>
      </c>
      <c r="B74" s="29" t="s">
        <v>49</v>
      </c>
      <c r="C74" s="16"/>
      <c r="D74" s="16"/>
      <c r="E74" s="16"/>
      <c r="F74" s="16"/>
      <c r="G74" s="16"/>
      <c r="H74" s="29" t="s">
        <v>377</v>
      </c>
    </row>
    <row r="75" spans="1:8" ht="60" x14ac:dyDescent="0.25">
      <c r="A75" s="16" t="s">
        <v>106</v>
      </c>
      <c r="B75" s="29" t="s">
        <v>107</v>
      </c>
      <c r="C75" s="16">
        <v>3</v>
      </c>
      <c r="D75" s="16" t="s">
        <v>41</v>
      </c>
      <c r="E75" s="17">
        <v>89</v>
      </c>
      <c r="F75" s="16">
        <f>IF(ISBLANK(E75),"", PRODUCT(C75,E75))</f>
        <v>267</v>
      </c>
      <c r="G75" s="18" t="s">
        <v>403</v>
      </c>
      <c r="H75" s="29" t="s">
        <v>457</v>
      </c>
    </row>
    <row r="76" spans="1:8" ht="30" x14ac:dyDescent="0.25">
      <c r="A76" s="16" t="s">
        <v>108</v>
      </c>
      <c r="B76" s="29" t="s">
        <v>109</v>
      </c>
      <c r="C76" s="16"/>
      <c r="D76" s="16"/>
      <c r="E76" s="16"/>
      <c r="F76" s="16"/>
      <c r="G76" s="16"/>
      <c r="H76" s="29" t="s">
        <v>109</v>
      </c>
    </row>
    <row r="77" spans="1:8" x14ac:dyDescent="0.25">
      <c r="A77" s="16" t="s">
        <v>110</v>
      </c>
      <c r="B77" s="29" t="s">
        <v>111</v>
      </c>
      <c r="C77" s="16"/>
      <c r="D77" s="16"/>
      <c r="E77" s="16"/>
      <c r="F77" s="16"/>
      <c r="G77" s="16"/>
      <c r="H77" s="29" t="s">
        <v>404</v>
      </c>
    </row>
    <row r="78" spans="1:8" x14ac:dyDescent="0.25">
      <c r="A78" s="16" t="s">
        <v>112</v>
      </c>
      <c r="B78" s="29" t="s">
        <v>113</v>
      </c>
      <c r="C78" s="16"/>
      <c r="D78" s="16"/>
      <c r="E78" s="16"/>
      <c r="F78" s="16"/>
      <c r="G78" s="16"/>
      <c r="H78" s="29" t="s">
        <v>113</v>
      </c>
    </row>
    <row r="79" spans="1:8" x14ac:dyDescent="0.25">
      <c r="A79" s="16" t="s">
        <v>114</v>
      </c>
      <c r="B79" s="29" t="s">
        <v>49</v>
      </c>
      <c r="C79" s="16"/>
      <c r="D79" s="16"/>
      <c r="E79" s="16"/>
      <c r="F79" s="16"/>
      <c r="G79" s="16"/>
      <c r="H79" s="29" t="s">
        <v>377</v>
      </c>
    </row>
    <row r="80" spans="1:8" ht="45" x14ac:dyDescent="0.25">
      <c r="A80" s="16" t="s">
        <v>115</v>
      </c>
      <c r="B80" s="29" t="s">
        <v>116</v>
      </c>
      <c r="C80" s="16">
        <v>1</v>
      </c>
      <c r="D80" s="16" t="s">
        <v>41</v>
      </c>
      <c r="E80" s="17">
        <v>70</v>
      </c>
      <c r="F80" s="16">
        <f>IF(ISBLANK(E80),"", PRODUCT(C80,E80))</f>
        <v>70</v>
      </c>
      <c r="G80" s="18" t="s">
        <v>405</v>
      </c>
      <c r="H80" s="29" t="s">
        <v>406</v>
      </c>
    </row>
    <row r="81" spans="1:8" ht="30" x14ac:dyDescent="0.25">
      <c r="A81" s="16" t="s">
        <v>117</v>
      </c>
      <c r="B81" s="29" t="s">
        <v>118</v>
      </c>
      <c r="C81" s="16"/>
      <c r="D81" s="16"/>
      <c r="E81" s="16"/>
      <c r="F81" s="16"/>
      <c r="G81" s="16"/>
      <c r="H81" s="29" t="s">
        <v>407</v>
      </c>
    </row>
    <row r="82" spans="1:8" ht="30" x14ac:dyDescent="0.25">
      <c r="A82" s="16" t="s">
        <v>119</v>
      </c>
      <c r="B82" s="29" t="s">
        <v>363</v>
      </c>
      <c r="C82" s="16"/>
      <c r="D82" s="16"/>
      <c r="E82" s="16"/>
      <c r="F82" s="16"/>
      <c r="G82" s="16"/>
      <c r="H82" s="29" t="s">
        <v>408</v>
      </c>
    </row>
    <row r="83" spans="1:8" ht="60" x14ac:dyDescent="0.25">
      <c r="A83" s="16" t="s">
        <v>120</v>
      </c>
      <c r="B83" s="29" t="s">
        <v>121</v>
      </c>
      <c r="C83" s="16"/>
      <c r="D83" s="16"/>
      <c r="E83" s="16"/>
      <c r="F83" s="16"/>
      <c r="G83" s="16"/>
      <c r="H83" s="29" t="s">
        <v>409</v>
      </c>
    </row>
    <row r="84" spans="1:8" x14ac:dyDescent="0.25">
      <c r="A84" s="16" t="s">
        <v>122</v>
      </c>
      <c r="B84" s="29" t="s">
        <v>49</v>
      </c>
      <c r="C84" s="16"/>
      <c r="D84" s="16"/>
      <c r="E84" s="16"/>
      <c r="F84" s="16"/>
      <c r="G84" s="16"/>
      <c r="H84" s="29" t="s">
        <v>377</v>
      </c>
    </row>
    <row r="85" spans="1:8" ht="45" x14ac:dyDescent="0.25">
      <c r="A85" s="16" t="s">
        <v>123</v>
      </c>
      <c r="B85" s="29" t="s">
        <v>124</v>
      </c>
      <c r="C85" s="16">
        <v>3</v>
      </c>
      <c r="D85" s="16" t="s">
        <v>41</v>
      </c>
      <c r="E85" s="17">
        <v>225</v>
      </c>
      <c r="F85" s="16">
        <f>IF(ISBLANK(E85),"", PRODUCT(C85,E85))</f>
        <v>675</v>
      </c>
      <c r="G85" s="18" t="s">
        <v>411</v>
      </c>
      <c r="H85" s="29" t="s">
        <v>413</v>
      </c>
    </row>
    <row r="86" spans="1:8" ht="30" x14ac:dyDescent="0.25">
      <c r="A86" s="16" t="s">
        <v>125</v>
      </c>
      <c r="B86" s="29" t="s">
        <v>126</v>
      </c>
      <c r="C86" s="16"/>
      <c r="D86" s="16"/>
      <c r="E86" s="16"/>
      <c r="F86" s="16"/>
      <c r="G86" s="16"/>
      <c r="H86" s="29" t="s">
        <v>126</v>
      </c>
    </row>
    <row r="87" spans="1:8" x14ac:dyDescent="0.25">
      <c r="A87" s="16" t="s">
        <v>127</v>
      </c>
      <c r="B87" s="29" t="s">
        <v>128</v>
      </c>
      <c r="C87" s="16"/>
      <c r="D87" s="16"/>
      <c r="E87" s="16"/>
      <c r="F87" s="16"/>
      <c r="G87" s="16"/>
      <c r="H87" s="29" t="s">
        <v>410</v>
      </c>
    </row>
    <row r="88" spans="1:8" x14ac:dyDescent="0.25">
      <c r="A88" s="16" t="s">
        <v>129</v>
      </c>
      <c r="B88" s="29" t="s">
        <v>130</v>
      </c>
      <c r="C88" s="16"/>
      <c r="D88" s="16"/>
      <c r="E88" s="16"/>
      <c r="F88" s="16"/>
      <c r="G88" s="16"/>
      <c r="H88" s="29" t="s">
        <v>130</v>
      </c>
    </row>
    <row r="89" spans="1:8" ht="45" x14ac:dyDescent="0.25">
      <c r="A89" s="16" t="s">
        <v>131</v>
      </c>
      <c r="B89" s="29" t="s">
        <v>362</v>
      </c>
      <c r="C89" s="16"/>
      <c r="D89" s="16"/>
      <c r="E89" s="16"/>
      <c r="F89" s="16"/>
      <c r="G89" s="16"/>
      <c r="H89" s="29" t="s">
        <v>412</v>
      </c>
    </row>
    <row r="90" spans="1:8" x14ac:dyDescent="0.25">
      <c r="A90" s="16" t="s">
        <v>132</v>
      </c>
      <c r="B90" s="29" t="s">
        <v>49</v>
      </c>
      <c r="C90" s="16"/>
      <c r="D90" s="16"/>
      <c r="E90" s="16"/>
      <c r="F90" s="16"/>
      <c r="G90" s="16"/>
      <c r="H90" s="29" t="s">
        <v>383</v>
      </c>
    </row>
    <row r="91" spans="1:8" ht="47.25" x14ac:dyDescent="0.25">
      <c r="A91" s="16" t="s">
        <v>133</v>
      </c>
      <c r="B91" s="29" t="s">
        <v>134</v>
      </c>
      <c r="C91" s="16">
        <v>1</v>
      </c>
      <c r="D91" s="16" t="s">
        <v>41</v>
      </c>
      <c r="E91" s="17">
        <v>180</v>
      </c>
      <c r="F91" s="16">
        <f>IF(ISBLANK(E91),"", PRODUCT(C91,E91))</f>
        <v>180</v>
      </c>
      <c r="G91" s="18" t="s">
        <v>429</v>
      </c>
      <c r="H91" s="32" t="s">
        <v>430</v>
      </c>
    </row>
    <row r="92" spans="1:8" ht="45" x14ac:dyDescent="0.25">
      <c r="A92" s="16" t="s">
        <v>135</v>
      </c>
      <c r="B92" s="29" t="s">
        <v>136</v>
      </c>
      <c r="C92" s="16"/>
      <c r="D92" s="16"/>
      <c r="E92" s="16"/>
      <c r="F92" s="16"/>
      <c r="G92" s="16"/>
      <c r="H92" s="29" t="s">
        <v>414</v>
      </c>
    </row>
    <row r="93" spans="1:8" ht="60" x14ac:dyDescent="0.25">
      <c r="A93" s="16" t="s">
        <v>137</v>
      </c>
      <c r="B93" s="29" t="s">
        <v>138</v>
      </c>
      <c r="C93" s="16"/>
      <c r="D93" s="16"/>
      <c r="E93" s="16"/>
      <c r="F93" s="16"/>
      <c r="G93" s="16"/>
      <c r="H93" s="29" t="s">
        <v>415</v>
      </c>
    </row>
    <row r="94" spans="1:8" x14ac:dyDescent="0.25">
      <c r="A94" s="16" t="s">
        <v>139</v>
      </c>
      <c r="B94" s="29" t="s">
        <v>49</v>
      </c>
      <c r="C94" s="16"/>
      <c r="D94" s="16"/>
      <c r="E94" s="16"/>
      <c r="F94" s="16"/>
      <c r="G94" s="16"/>
      <c r="H94" s="29" t="s">
        <v>377</v>
      </c>
    </row>
    <row r="95" spans="1:8" ht="60" x14ac:dyDescent="0.25">
      <c r="A95" s="16" t="s">
        <v>140</v>
      </c>
      <c r="B95" s="29" t="s">
        <v>141</v>
      </c>
      <c r="C95" s="16">
        <v>2</v>
      </c>
      <c r="D95" s="16" t="s">
        <v>41</v>
      </c>
      <c r="E95" s="17">
        <v>160</v>
      </c>
      <c r="F95" s="16">
        <f>IF(ISBLANK(E95),"", PRODUCT(C95,E95))</f>
        <v>320</v>
      </c>
      <c r="G95" s="18" t="s">
        <v>431</v>
      </c>
      <c r="H95" s="29" t="s">
        <v>432</v>
      </c>
    </row>
    <row r="96" spans="1:8" x14ac:dyDescent="0.25">
      <c r="A96" s="16" t="s">
        <v>142</v>
      </c>
      <c r="B96" s="29" t="s">
        <v>143</v>
      </c>
      <c r="C96" s="16"/>
      <c r="D96" s="16"/>
      <c r="E96" s="16"/>
      <c r="F96" s="16"/>
      <c r="G96" s="16"/>
      <c r="H96" s="29" t="s">
        <v>433</v>
      </c>
    </row>
    <row r="97" spans="1:8" x14ac:dyDescent="0.25">
      <c r="A97" s="16" t="s">
        <v>144</v>
      </c>
      <c r="B97" s="29" t="s">
        <v>145</v>
      </c>
      <c r="C97" s="16"/>
      <c r="D97" s="16"/>
      <c r="E97" s="16"/>
      <c r="F97" s="16"/>
      <c r="G97" s="16"/>
      <c r="H97" s="29" t="s">
        <v>434</v>
      </c>
    </row>
    <row r="98" spans="1:8" x14ac:dyDescent="0.25">
      <c r="A98" s="16" t="s">
        <v>146</v>
      </c>
      <c r="B98" s="29" t="s">
        <v>147</v>
      </c>
      <c r="C98" s="16"/>
      <c r="D98" s="16"/>
      <c r="E98" s="16"/>
      <c r="F98" s="16"/>
      <c r="G98" s="16"/>
      <c r="H98" s="29" t="s">
        <v>435</v>
      </c>
    </row>
    <row r="99" spans="1:8" ht="30" x14ac:dyDescent="0.25">
      <c r="A99" s="16" t="s">
        <v>148</v>
      </c>
      <c r="B99" s="29" t="s">
        <v>149</v>
      </c>
      <c r="C99" s="16"/>
      <c r="D99" s="16"/>
      <c r="E99" s="16"/>
      <c r="F99" s="16"/>
      <c r="G99" s="16"/>
      <c r="H99" s="29" t="s">
        <v>149</v>
      </c>
    </row>
    <row r="100" spans="1:8" x14ac:dyDescent="0.25">
      <c r="A100" s="16" t="s">
        <v>150</v>
      </c>
      <c r="B100" s="29" t="s">
        <v>151</v>
      </c>
      <c r="C100" s="16"/>
      <c r="D100" s="16"/>
      <c r="E100" s="16"/>
      <c r="F100" s="16"/>
      <c r="G100" s="16"/>
      <c r="H100" s="29" t="s">
        <v>436</v>
      </c>
    </row>
    <row r="101" spans="1:8" ht="30" x14ac:dyDescent="0.25">
      <c r="A101" s="16" t="s">
        <v>152</v>
      </c>
      <c r="B101" s="29" t="s">
        <v>153</v>
      </c>
      <c r="C101" s="16"/>
      <c r="D101" s="16"/>
      <c r="E101" s="16"/>
      <c r="F101" s="16"/>
      <c r="G101" s="16"/>
      <c r="H101" s="29" t="s">
        <v>153</v>
      </c>
    </row>
    <row r="102" spans="1:8" x14ac:dyDescent="0.25">
      <c r="A102" s="16" t="s">
        <v>154</v>
      </c>
      <c r="B102" s="29" t="s">
        <v>49</v>
      </c>
      <c r="C102" s="16"/>
      <c r="D102" s="16"/>
      <c r="E102" s="16"/>
      <c r="F102" s="16"/>
      <c r="G102" s="16"/>
      <c r="H102" s="29" t="s">
        <v>391</v>
      </c>
    </row>
    <row r="103" spans="1:8" ht="45" x14ac:dyDescent="0.25">
      <c r="A103" s="16" t="s">
        <v>155</v>
      </c>
      <c r="B103" s="29" t="s">
        <v>156</v>
      </c>
      <c r="C103" s="16">
        <v>2</v>
      </c>
      <c r="D103" s="16" t="s">
        <v>41</v>
      </c>
      <c r="E103" s="17">
        <v>80</v>
      </c>
      <c r="F103" s="16">
        <f>IF(ISBLANK(E103),"", PRODUCT(C103,E103))</f>
        <v>160</v>
      </c>
      <c r="G103" s="18" t="s">
        <v>417</v>
      </c>
      <c r="H103" s="29" t="s">
        <v>416</v>
      </c>
    </row>
    <row r="104" spans="1:8" x14ac:dyDescent="0.25">
      <c r="A104" s="16" t="s">
        <v>157</v>
      </c>
      <c r="B104" s="29" t="s">
        <v>158</v>
      </c>
      <c r="C104" s="16"/>
      <c r="D104" s="16"/>
      <c r="E104" s="16"/>
      <c r="F104" s="16"/>
      <c r="G104" s="16"/>
      <c r="H104" s="29" t="s">
        <v>418</v>
      </c>
    </row>
    <row r="105" spans="1:8" x14ac:dyDescent="0.25">
      <c r="A105" s="16" t="s">
        <v>159</v>
      </c>
      <c r="B105" s="29" t="s">
        <v>160</v>
      </c>
      <c r="C105" s="16"/>
      <c r="D105" s="16"/>
      <c r="E105" s="16"/>
      <c r="F105" s="16"/>
      <c r="G105" s="16"/>
      <c r="H105" s="29" t="s">
        <v>419</v>
      </c>
    </row>
    <row r="106" spans="1:8" x14ac:dyDescent="0.25">
      <c r="A106" s="16" t="s">
        <v>161</v>
      </c>
      <c r="B106" s="29" t="s">
        <v>162</v>
      </c>
      <c r="C106" s="16"/>
      <c r="D106" s="16"/>
      <c r="E106" s="16"/>
      <c r="F106" s="16"/>
      <c r="G106" s="16"/>
      <c r="H106" s="29" t="s">
        <v>420</v>
      </c>
    </row>
    <row r="107" spans="1:8" x14ac:dyDescent="0.25">
      <c r="A107" s="16" t="s">
        <v>163</v>
      </c>
      <c r="B107" s="29" t="s">
        <v>164</v>
      </c>
      <c r="C107" s="16"/>
      <c r="D107" s="16"/>
      <c r="E107" s="16"/>
      <c r="F107" s="16"/>
      <c r="G107" s="16"/>
      <c r="H107" s="29" t="s">
        <v>421</v>
      </c>
    </row>
    <row r="108" spans="1:8" x14ac:dyDescent="0.25">
      <c r="A108" s="16" t="s">
        <v>165</v>
      </c>
      <c r="B108" s="29" t="s">
        <v>166</v>
      </c>
      <c r="C108" s="16"/>
      <c r="D108" s="16"/>
      <c r="E108" s="16"/>
      <c r="F108" s="16"/>
      <c r="G108" s="16"/>
      <c r="H108" s="29" t="s">
        <v>422</v>
      </c>
    </row>
    <row r="109" spans="1:8" x14ac:dyDescent="0.25">
      <c r="A109" s="16" t="s">
        <v>167</v>
      </c>
      <c r="B109" s="29" t="s">
        <v>168</v>
      </c>
      <c r="C109" s="16"/>
      <c r="D109" s="16"/>
      <c r="E109" s="16"/>
      <c r="F109" s="16"/>
      <c r="G109" s="16"/>
      <c r="H109" s="29" t="s">
        <v>168</v>
      </c>
    </row>
    <row r="110" spans="1:8" x14ac:dyDescent="0.25">
      <c r="A110" s="16" t="s">
        <v>169</v>
      </c>
      <c r="B110" s="29" t="s">
        <v>170</v>
      </c>
      <c r="C110" s="16"/>
      <c r="D110" s="16"/>
      <c r="E110" s="16"/>
      <c r="F110" s="16"/>
      <c r="G110" s="16"/>
      <c r="H110" s="29" t="s">
        <v>423</v>
      </c>
    </row>
    <row r="111" spans="1:8" ht="45" x14ac:dyDescent="0.25">
      <c r="A111" s="16" t="s">
        <v>171</v>
      </c>
      <c r="B111" s="29" t="s">
        <v>172</v>
      </c>
      <c r="C111" s="16">
        <v>100</v>
      </c>
      <c r="D111" s="16" t="s">
        <v>41</v>
      </c>
      <c r="E111" s="17">
        <v>0.45</v>
      </c>
      <c r="F111" s="16">
        <f>IF(ISBLANK(E111),"", PRODUCT(C111,E111))</f>
        <v>45</v>
      </c>
      <c r="G111" s="18" t="s">
        <v>424</v>
      </c>
      <c r="H111" s="29" t="s">
        <v>425</v>
      </c>
    </row>
    <row r="112" spans="1:8" x14ac:dyDescent="0.25">
      <c r="A112" s="16" t="s">
        <v>173</v>
      </c>
      <c r="B112" s="29" t="s">
        <v>174</v>
      </c>
      <c r="C112" s="16"/>
      <c r="D112" s="16"/>
      <c r="E112" s="16"/>
      <c r="F112" s="16"/>
      <c r="G112" s="16"/>
      <c r="H112" s="29" t="s">
        <v>426</v>
      </c>
    </row>
    <row r="113" spans="1:8" ht="30" x14ac:dyDescent="0.25">
      <c r="A113" s="16" t="s">
        <v>175</v>
      </c>
      <c r="B113" s="29" t="s">
        <v>176</v>
      </c>
      <c r="C113" s="16"/>
      <c r="D113" s="16"/>
      <c r="E113" s="16"/>
      <c r="F113" s="16"/>
      <c r="G113" s="16"/>
      <c r="H113" s="29" t="s">
        <v>176</v>
      </c>
    </row>
    <row r="114" spans="1:8" x14ac:dyDescent="0.25">
      <c r="A114" s="16" t="s">
        <v>177</v>
      </c>
      <c r="B114" s="29" t="s">
        <v>178</v>
      </c>
      <c r="C114" s="16"/>
      <c r="D114" s="16"/>
      <c r="E114" s="16"/>
      <c r="F114" s="16"/>
      <c r="G114" s="16"/>
      <c r="H114" s="29" t="s">
        <v>178</v>
      </c>
    </row>
    <row r="115" spans="1:8" ht="47.25" x14ac:dyDescent="0.25">
      <c r="A115" s="16" t="s">
        <v>179</v>
      </c>
      <c r="B115" s="29" t="s">
        <v>180</v>
      </c>
      <c r="C115" s="16">
        <v>100</v>
      </c>
      <c r="D115" s="16" t="s">
        <v>41</v>
      </c>
      <c r="E115" s="17">
        <v>0.6</v>
      </c>
      <c r="F115" s="16">
        <f>IF(ISBLANK(E115),"", PRODUCT(C115,E115))</f>
        <v>60</v>
      </c>
      <c r="G115" s="18" t="s">
        <v>428</v>
      </c>
      <c r="H115" s="32" t="s">
        <v>427</v>
      </c>
    </row>
    <row r="116" spans="1:8" x14ac:dyDescent="0.25">
      <c r="A116" s="16" t="s">
        <v>181</v>
      </c>
      <c r="B116" s="29" t="s">
        <v>182</v>
      </c>
      <c r="C116" s="16"/>
      <c r="D116" s="16"/>
      <c r="E116" s="16"/>
      <c r="F116" s="16"/>
      <c r="G116" s="16"/>
      <c r="H116" s="29" t="s">
        <v>437</v>
      </c>
    </row>
    <row r="117" spans="1:8" x14ac:dyDescent="0.25">
      <c r="A117" s="16" t="s">
        <v>183</v>
      </c>
      <c r="B117" s="29" t="s">
        <v>184</v>
      </c>
      <c r="C117" s="16"/>
      <c r="D117" s="16"/>
      <c r="E117" s="16"/>
      <c r="F117" s="16"/>
      <c r="G117" s="16"/>
      <c r="H117" s="29" t="s">
        <v>184</v>
      </c>
    </row>
    <row r="118" spans="1:8" x14ac:dyDescent="0.25">
      <c r="A118" s="16" t="s">
        <v>185</v>
      </c>
      <c r="B118" s="29" t="s">
        <v>178</v>
      </c>
      <c r="C118" s="16"/>
      <c r="D118" s="16"/>
      <c r="E118" s="16"/>
      <c r="F118" s="16"/>
      <c r="G118" s="16"/>
      <c r="H118" s="29" t="s">
        <v>178</v>
      </c>
    </row>
    <row r="119" spans="1:8" ht="60" x14ac:dyDescent="0.25">
      <c r="A119" s="16" t="s">
        <v>186</v>
      </c>
      <c r="B119" s="29" t="s">
        <v>187</v>
      </c>
      <c r="C119" s="16">
        <v>10</v>
      </c>
      <c r="D119" s="16" t="s">
        <v>41</v>
      </c>
      <c r="E119" s="17">
        <v>11</v>
      </c>
      <c r="F119" s="16">
        <f>IF(ISBLANK(E119),"", PRODUCT(C119,E119))</f>
        <v>110</v>
      </c>
      <c r="G119" s="18" t="s">
        <v>438</v>
      </c>
      <c r="H119" s="29" t="s">
        <v>456</v>
      </c>
    </row>
    <row r="120" spans="1:8" ht="45" x14ac:dyDescent="0.25">
      <c r="A120" s="16" t="s">
        <v>188</v>
      </c>
      <c r="B120" s="29" t="s">
        <v>189</v>
      </c>
      <c r="C120" s="16"/>
      <c r="D120" s="16"/>
      <c r="E120" s="16"/>
      <c r="F120" s="16"/>
      <c r="G120" s="16"/>
      <c r="H120" s="29" t="s">
        <v>439</v>
      </c>
    </row>
    <row r="121" spans="1:8" ht="30" x14ac:dyDescent="0.25">
      <c r="A121" s="16" t="s">
        <v>190</v>
      </c>
      <c r="B121" s="29" t="s">
        <v>191</v>
      </c>
      <c r="C121" s="16"/>
      <c r="D121" s="16"/>
      <c r="E121" s="16"/>
      <c r="F121" s="16"/>
      <c r="G121" s="16"/>
      <c r="H121" s="29" t="s">
        <v>455</v>
      </c>
    </row>
    <row r="122" spans="1:8" ht="90" x14ac:dyDescent="0.25">
      <c r="A122" s="16" t="s">
        <v>192</v>
      </c>
      <c r="B122" s="29" t="s">
        <v>193</v>
      </c>
      <c r="C122" s="16">
        <v>10</v>
      </c>
      <c r="D122" s="16" t="s">
        <v>41</v>
      </c>
      <c r="E122" s="17">
        <v>9</v>
      </c>
      <c r="F122" s="16">
        <f>IF(ISBLANK(E122),"", PRODUCT(C122,E122))</f>
        <v>90</v>
      </c>
      <c r="G122" s="18" t="s">
        <v>440</v>
      </c>
      <c r="H122" s="29" t="s">
        <v>441</v>
      </c>
    </row>
    <row r="123" spans="1:8" ht="45" x14ac:dyDescent="0.25">
      <c r="A123" s="16" t="s">
        <v>194</v>
      </c>
      <c r="B123" s="29" t="s">
        <v>195</v>
      </c>
      <c r="C123" s="16"/>
      <c r="D123" s="16"/>
      <c r="E123" s="16"/>
      <c r="F123" s="16"/>
      <c r="G123" s="16"/>
      <c r="H123" s="30" t="s">
        <v>442</v>
      </c>
    </row>
    <row r="124" spans="1:8" ht="30" x14ac:dyDescent="0.25">
      <c r="A124" s="16" t="s">
        <v>196</v>
      </c>
      <c r="B124" s="29" t="s">
        <v>197</v>
      </c>
      <c r="C124" s="16"/>
      <c r="D124" s="16"/>
      <c r="E124" s="16"/>
      <c r="F124" s="16"/>
      <c r="G124" s="16"/>
      <c r="H124" s="30" t="s">
        <v>443</v>
      </c>
    </row>
    <row r="125" spans="1:8" ht="105" x14ac:dyDescent="0.25">
      <c r="A125" s="16" t="s">
        <v>198</v>
      </c>
      <c r="B125" s="29" t="s">
        <v>199</v>
      </c>
      <c r="C125" s="16">
        <v>2</v>
      </c>
      <c r="D125" s="16" t="s">
        <v>41</v>
      </c>
      <c r="E125" s="17">
        <v>10</v>
      </c>
      <c r="F125" s="16">
        <f>IF(ISBLANK(E125),"", PRODUCT(C125,E125))</f>
        <v>20</v>
      </c>
      <c r="G125" s="18" t="s">
        <v>444</v>
      </c>
      <c r="H125" s="29" t="s">
        <v>445</v>
      </c>
    </row>
    <row r="126" spans="1:8" ht="45" x14ac:dyDescent="0.25">
      <c r="A126" s="16" t="s">
        <v>200</v>
      </c>
      <c r="B126" s="29" t="s">
        <v>201</v>
      </c>
      <c r="C126" s="16"/>
      <c r="D126" s="16"/>
      <c r="E126" s="16"/>
      <c r="F126" s="16"/>
      <c r="G126" s="16"/>
      <c r="H126" s="29" t="s">
        <v>446</v>
      </c>
    </row>
    <row r="127" spans="1:8" ht="30" x14ac:dyDescent="0.25">
      <c r="A127" s="16" t="s">
        <v>202</v>
      </c>
      <c r="B127" s="29" t="s">
        <v>203</v>
      </c>
      <c r="C127" s="16"/>
      <c r="D127" s="16"/>
      <c r="E127" s="16"/>
      <c r="F127" s="16"/>
      <c r="G127" s="16"/>
      <c r="H127" s="29" t="s">
        <v>447</v>
      </c>
    </row>
    <row r="128" spans="1:8" ht="60" x14ac:dyDescent="0.25">
      <c r="A128" s="16" t="s">
        <v>204</v>
      </c>
      <c r="B128" s="29" t="s">
        <v>205</v>
      </c>
      <c r="C128" s="16">
        <v>2</v>
      </c>
      <c r="D128" s="16" t="s">
        <v>41</v>
      </c>
      <c r="E128" s="17">
        <v>33</v>
      </c>
      <c r="F128" s="16">
        <f>IF(ISBLANK(E128),"", PRODUCT(C128,E128))</f>
        <v>66</v>
      </c>
      <c r="G128" s="18" t="s">
        <v>448</v>
      </c>
      <c r="H128" s="29" t="s">
        <v>449</v>
      </c>
    </row>
    <row r="129" spans="1:8" ht="30" x14ac:dyDescent="0.25">
      <c r="A129" s="16" t="s">
        <v>206</v>
      </c>
      <c r="B129" s="29" t="s">
        <v>207</v>
      </c>
      <c r="C129" s="16"/>
      <c r="D129" s="16"/>
      <c r="E129" s="16"/>
      <c r="F129" s="16"/>
      <c r="G129" s="16"/>
      <c r="H129" s="29" t="s">
        <v>207</v>
      </c>
    </row>
    <row r="130" spans="1:8" x14ac:dyDescent="0.25">
      <c r="A130" s="16" t="s">
        <v>208</v>
      </c>
      <c r="B130" s="29" t="s">
        <v>209</v>
      </c>
      <c r="C130" s="16"/>
      <c r="D130" s="16"/>
      <c r="E130" s="16"/>
      <c r="F130" s="16"/>
      <c r="G130" s="16"/>
      <c r="H130" s="29" t="s">
        <v>450</v>
      </c>
    </row>
    <row r="131" spans="1:8" ht="60" x14ac:dyDescent="0.25">
      <c r="A131" s="16" t="s">
        <v>210</v>
      </c>
      <c r="B131" s="29" t="s">
        <v>211</v>
      </c>
      <c r="C131" s="16">
        <v>2</v>
      </c>
      <c r="D131" s="16" t="s">
        <v>212</v>
      </c>
      <c r="E131" s="17">
        <v>15</v>
      </c>
      <c r="F131" s="16">
        <f>IF(ISBLANK(E131),"", PRODUCT(C131,E131))</f>
        <v>30</v>
      </c>
      <c r="G131" s="18" t="s">
        <v>451</v>
      </c>
      <c r="H131" s="29" t="s">
        <v>452</v>
      </c>
    </row>
    <row r="132" spans="1:8" ht="30" x14ac:dyDescent="0.25">
      <c r="A132" s="16" t="s">
        <v>213</v>
      </c>
      <c r="B132" s="29" t="s">
        <v>214</v>
      </c>
      <c r="C132" s="16"/>
      <c r="D132" s="16"/>
      <c r="E132" s="16"/>
      <c r="F132" s="16"/>
      <c r="G132" s="16"/>
      <c r="H132" s="30" t="s">
        <v>453</v>
      </c>
    </row>
    <row r="133" spans="1:8" ht="30" x14ac:dyDescent="0.25">
      <c r="A133" s="16" t="s">
        <v>215</v>
      </c>
      <c r="B133" s="29" t="s">
        <v>216</v>
      </c>
      <c r="C133" s="16"/>
      <c r="D133" s="16"/>
      <c r="E133" s="16"/>
      <c r="F133" s="16"/>
      <c r="G133" s="16"/>
      <c r="H133" s="30" t="s">
        <v>454</v>
      </c>
    </row>
    <row r="134" spans="1:8" ht="45" x14ac:dyDescent="0.25">
      <c r="A134" s="16" t="s">
        <v>217</v>
      </c>
      <c r="B134" s="29" t="s">
        <v>218</v>
      </c>
      <c r="C134" s="16">
        <v>2</v>
      </c>
      <c r="D134" s="16" t="s">
        <v>212</v>
      </c>
      <c r="E134" s="17">
        <v>576</v>
      </c>
      <c r="F134" s="16">
        <f>IF(ISBLANK(E134),"", PRODUCT(C134,E134))</f>
        <v>1152</v>
      </c>
      <c r="G134" s="18" t="s">
        <v>478</v>
      </c>
      <c r="H134" s="29" t="s">
        <v>460</v>
      </c>
    </row>
    <row r="135" spans="1:8" x14ac:dyDescent="0.25">
      <c r="A135" s="16" t="s">
        <v>219</v>
      </c>
      <c r="B135" s="29" t="s">
        <v>220</v>
      </c>
      <c r="C135" s="16"/>
      <c r="D135" s="16"/>
      <c r="E135" s="16"/>
      <c r="F135" s="16"/>
      <c r="G135" s="16"/>
      <c r="H135" s="29" t="s">
        <v>220</v>
      </c>
    </row>
    <row r="136" spans="1:8" x14ac:dyDescent="0.25">
      <c r="A136" s="16" t="s">
        <v>221</v>
      </c>
      <c r="B136" s="29" t="s">
        <v>364</v>
      </c>
      <c r="C136" s="16"/>
      <c r="D136" s="16"/>
      <c r="E136" s="16"/>
      <c r="F136" s="16"/>
      <c r="G136" s="16"/>
      <c r="H136" s="29" t="s">
        <v>381</v>
      </c>
    </row>
    <row r="137" spans="1:8" ht="60" x14ac:dyDescent="0.25">
      <c r="A137" s="16" t="s">
        <v>222</v>
      </c>
      <c r="B137" s="29" t="s">
        <v>365</v>
      </c>
      <c r="C137" s="16"/>
      <c r="D137" s="16"/>
      <c r="E137" s="16"/>
      <c r="F137" s="16"/>
      <c r="G137" s="16"/>
      <c r="H137" s="29" t="s">
        <v>461</v>
      </c>
    </row>
    <row r="138" spans="1:8" x14ac:dyDescent="0.25">
      <c r="A138" s="16" t="s">
        <v>223</v>
      </c>
      <c r="B138" s="29" t="s">
        <v>224</v>
      </c>
      <c r="C138" s="16"/>
      <c r="D138" s="16"/>
      <c r="E138" s="16"/>
      <c r="F138" s="16"/>
      <c r="G138" s="16"/>
      <c r="H138" s="29" t="s">
        <v>462</v>
      </c>
    </row>
    <row r="139" spans="1:8" ht="60" x14ac:dyDescent="0.25">
      <c r="A139" s="16" t="s">
        <v>225</v>
      </c>
      <c r="B139" s="29" t="s">
        <v>226</v>
      </c>
      <c r="C139" s="16">
        <v>4</v>
      </c>
      <c r="D139" s="16" t="s">
        <v>41</v>
      </c>
      <c r="E139" s="17">
        <v>38</v>
      </c>
      <c r="F139" s="16">
        <f>IF(ISBLANK(E139),"", PRODUCT(C139,E139))</f>
        <v>152</v>
      </c>
      <c r="G139" s="18" t="s">
        <v>465</v>
      </c>
      <c r="H139" s="29" t="s">
        <v>463</v>
      </c>
    </row>
    <row r="140" spans="1:8" ht="45" x14ac:dyDescent="0.25">
      <c r="A140" s="16" t="s">
        <v>227</v>
      </c>
      <c r="B140" s="29" t="s">
        <v>228</v>
      </c>
      <c r="C140" s="16"/>
      <c r="D140" s="16"/>
      <c r="E140" s="16"/>
      <c r="F140" s="16"/>
      <c r="G140" s="16"/>
      <c r="H140" s="29" t="s">
        <v>228</v>
      </c>
    </row>
    <row r="141" spans="1:8" x14ac:dyDescent="0.25">
      <c r="A141" s="16" t="s">
        <v>229</v>
      </c>
      <c r="B141" s="29" t="s">
        <v>209</v>
      </c>
      <c r="C141" s="16"/>
      <c r="D141" s="16"/>
      <c r="E141" s="16"/>
      <c r="F141" s="16"/>
      <c r="G141" s="16"/>
      <c r="H141" s="29" t="s">
        <v>464</v>
      </c>
    </row>
    <row r="142" spans="1:8" ht="60" x14ac:dyDescent="0.25">
      <c r="A142" s="16" t="s">
        <v>230</v>
      </c>
      <c r="B142" s="29" t="s">
        <v>231</v>
      </c>
      <c r="C142" s="16">
        <v>4</v>
      </c>
      <c r="D142" s="16" t="s">
        <v>41</v>
      </c>
      <c r="E142" s="17">
        <v>42</v>
      </c>
      <c r="F142" s="16">
        <f>IF(ISBLANK(E142),"", PRODUCT(C142,E142))</f>
        <v>168</v>
      </c>
      <c r="G142" s="18" t="s">
        <v>466</v>
      </c>
      <c r="H142" s="29" t="s">
        <v>467</v>
      </c>
    </row>
    <row r="143" spans="1:8" ht="45" x14ac:dyDescent="0.25">
      <c r="A143" s="16" t="s">
        <v>232</v>
      </c>
      <c r="B143" s="29" t="s">
        <v>233</v>
      </c>
      <c r="C143" s="16"/>
      <c r="D143" s="16"/>
      <c r="E143" s="16"/>
      <c r="F143" s="16"/>
      <c r="G143" s="16"/>
      <c r="H143" s="29" t="s">
        <v>468</v>
      </c>
    </row>
    <row r="144" spans="1:8" ht="30" x14ac:dyDescent="0.25">
      <c r="A144" s="16" t="s">
        <v>234</v>
      </c>
      <c r="B144" s="29" t="s">
        <v>235</v>
      </c>
      <c r="C144" s="16"/>
      <c r="D144" s="16"/>
      <c r="E144" s="16"/>
      <c r="F144" s="16"/>
      <c r="G144" s="16"/>
      <c r="H144" s="29" t="s">
        <v>469</v>
      </c>
    </row>
    <row r="145" spans="1:8" ht="45" x14ac:dyDescent="0.25">
      <c r="A145" s="16" t="s">
        <v>236</v>
      </c>
      <c r="B145" s="29" t="s">
        <v>237</v>
      </c>
      <c r="C145" s="16">
        <v>5</v>
      </c>
      <c r="D145" s="16" t="s">
        <v>41</v>
      </c>
      <c r="E145" s="17">
        <v>189</v>
      </c>
      <c r="F145" s="16">
        <f>IF(ISBLANK(E145),"", PRODUCT(C145,E145))</f>
        <v>945</v>
      </c>
      <c r="G145" s="18" t="s">
        <v>470</v>
      </c>
      <c r="H145" s="29" t="s">
        <v>471</v>
      </c>
    </row>
    <row r="146" spans="1:8" ht="60" x14ac:dyDescent="0.25">
      <c r="A146" s="16" t="s">
        <v>238</v>
      </c>
      <c r="B146" s="29" t="s">
        <v>239</v>
      </c>
      <c r="C146" s="16"/>
      <c r="D146" s="16"/>
      <c r="E146" s="16"/>
      <c r="F146" s="16"/>
      <c r="G146" s="16"/>
      <c r="H146" s="29" t="s">
        <v>472</v>
      </c>
    </row>
    <row r="147" spans="1:8" ht="30" x14ac:dyDescent="0.25">
      <c r="A147" s="16" t="s">
        <v>240</v>
      </c>
      <c r="B147" s="29" t="s">
        <v>241</v>
      </c>
      <c r="C147" s="16"/>
      <c r="D147" s="16"/>
      <c r="E147" s="16"/>
      <c r="F147" s="16"/>
      <c r="G147" s="16"/>
      <c r="H147" s="29" t="s">
        <v>241</v>
      </c>
    </row>
    <row r="148" spans="1:8" ht="30" x14ac:dyDescent="0.25">
      <c r="A148" s="16" t="s">
        <v>242</v>
      </c>
      <c r="B148" s="29" t="s">
        <v>243</v>
      </c>
      <c r="C148" s="16"/>
      <c r="D148" s="16"/>
      <c r="E148" s="16"/>
      <c r="F148" s="16"/>
      <c r="G148" s="16"/>
      <c r="H148" s="29" t="s">
        <v>473</v>
      </c>
    </row>
    <row r="149" spans="1:8" ht="47.25" x14ac:dyDescent="0.25">
      <c r="A149" s="16" t="s">
        <v>244</v>
      </c>
      <c r="B149" s="29" t="s">
        <v>245</v>
      </c>
      <c r="C149" s="16">
        <v>300</v>
      </c>
      <c r="D149" s="16" t="s">
        <v>41</v>
      </c>
      <c r="E149" s="17">
        <v>0.95</v>
      </c>
      <c r="F149" s="16">
        <f>IF(ISBLANK(E149),"", PRODUCT(C149,E149))</f>
        <v>285</v>
      </c>
      <c r="G149" s="18" t="s">
        <v>474</v>
      </c>
      <c r="H149" s="32" t="s">
        <v>475</v>
      </c>
    </row>
    <row r="150" spans="1:8" ht="45" x14ac:dyDescent="0.25">
      <c r="A150" s="16" t="s">
        <v>246</v>
      </c>
      <c r="B150" s="29" t="s">
        <v>247</v>
      </c>
      <c r="C150" s="16"/>
      <c r="D150" s="16"/>
      <c r="E150" s="16"/>
      <c r="F150" s="16"/>
      <c r="G150" s="16"/>
      <c r="H150" s="29" t="s">
        <v>476</v>
      </c>
    </row>
    <row r="151" spans="1:8" x14ac:dyDescent="0.25">
      <c r="A151" s="16" t="s">
        <v>248</v>
      </c>
      <c r="B151" s="29" t="s">
        <v>249</v>
      </c>
      <c r="C151" s="16"/>
      <c r="D151" s="16"/>
      <c r="E151" s="16"/>
      <c r="F151" s="16"/>
      <c r="G151" s="16"/>
      <c r="H151" s="29" t="s">
        <v>477</v>
      </c>
    </row>
    <row r="152" spans="1:8" ht="60" x14ac:dyDescent="0.25">
      <c r="A152" s="16" t="s">
        <v>250</v>
      </c>
      <c r="B152" s="29" t="s">
        <v>251</v>
      </c>
      <c r="C152" s="16">
        <v>1</v>
      </c>
      <c r="D152" s="16" t="s">
        <v>212</v>
      </c>
      <c r="E152" s="17">
        <v>680</v>
      </c>
      <c r="F152" s="16">
        <f>IF(ISBLANK(E152),"", PRODUCT(C152,E152))</f>
        <v>680</v>
      </c>
      <c r="G152" s="18" t="s">
        <v>479</v>
      </c>
      <c r="H152" s="29" t="s">
        <v>480</v>
      </c>
    </row>
    <row r="153" spans="1:8" ht="30" x14ac:dyDescent="0.25">
      <c r="A153" s="16" t="s">
        <v>252</v>
      </c>
      <c r="B153" s="29" t="s">
        <v>253</v>
      </c>
      <c r="C153" s="16"/>
      <c r="D153" s="16"/>
      <c r="E153" s="16"/>
      <c r="F153" s="16"/>
      <c r="G153" s="16"/>
      <c r="H153" s="29" t="s">
        <v>481</v>
      </c>
    </row>
    <row r="154" spans="1:8" x14ac:dyDescent="0.25">
      <c r="A154" s="16" t="s">
        <v>254</v>
      </c>
      <c r="B154" s="29" t="s">
        <v>255</v>
      </c>
      <c r="C154" s="16"/>
      <c r="D154" s="16"/>
      <c r="E154" s="16"/>
      <c r="F154" s="16"/>
      <c r="G154" s="16"/>
      <c r="H154" s="29" t="s">
        <v>486</v>
      </c>
    </row>
    <row r="155" spans="1:8" x14ac:dyDescent="0.25">
      <c r="A155" s="16" t="s">
        <v>256</v>
      </c>
      <c r="B155" s="29" t="s">
        <v>257</v>
      </c>
      <c r="C155" s="16"/>
      <c r="D155" s="16"/>
      <c r="E155" s="16"/>
      <c r="F155" s="16"/>
      <c r="G155" s="16"/>
      <c r="H155" s="29" t="s">
        <v>487</v>
      </c>
    </row>
    <row r="156" spans="1:8" x14ac:dyDescent="0.25">
      <c r="A156" s="16" t="s">
        <v>258</v>
      </c>
      <c r="B156" s="29" t="s">
        <v>259</v>
      </c>
      <c r="C156" s="16"/>
      <c r="D156" s="16"/>
      <c r="E156" s="16"/>
      <c r="F156" s="16"/>
      <c r="G156" s="16"/>
      <c r="H156" s="29" t="s">
        <v>259</v>
      </c>
    </row>
    <row r="157" spans="1:8" x14ac:dyDescent="0.25">
      <c r="A157" s="16" t="s">
        <v>260</v>
      </c>
      <c r="B157" s="29" t="s">
        <v>261</v>
      </c>
      <c r="C157" s="16"/>
      <c r="D157" s="16"/>
      <c r="E157" s="16"/>
      <c r="F157" s="16"/>
      <c r="G157" s="16"/>
      <c r="H157" s="29" t="s">
        <v>376</v>
      </c>
    </row>
    <row r="158" spans="1:8" x14ac:dyDescent="0.25">
      <c r="A158" s="16" t="s">
        <v>262</v>
      </c>
      <c r="B158" s="29" t="s">
        <v>263</v>
      </c>
      <c r="C158" s="16"/>
      <c r="D158" s="16"/>
      <c r="E158" s="16"/>
      <c r="F158" s="16"/>
      <c r="G158" s="16"/>
      <c r="H158" s="29" t="s">
        <v>482</v>
      </c>
    </row>
    <row r="159" spans="1:8" ht="75" x14ac:dyDescent="0.25">
      <c r="A159" s="16" t="s">
        <v>264</v>
      </c>
      <c r="B159" s="29" t="s">
        <v>265</v>
      </c>
      <c r="C159" s="16">
        <v>1</v>
      </c>
      <c r="D159" s="16" t="s">
        <v>41</v>
      </c>
      <c r="E159" s="17">
        <v>115</v>
      </c>
      <c r="F159" s="16">
        <f>IF(ISBLANK(E159),"", PRODUCT(C159,E159))</f>
        <v>115</v>
      </c>
      <c r="G159" s="18" t="s">
        <v>483</v>
      </c>
      <c r="H159" s="29" t="s">
        <v>484</v>
      </c>
    </row>
    <row r="160" spans="1:8" ht="30" x14ac:dyDescent="0.25">
      <c r="A160" s="16" t="s">
        <v>266</v>
      </c>
      <c r="B160" s="29" t="s">
        <v>267</v>
      </c>
      <c r="C160" s="16"/>
      <c r="D160" s="16"/>
      <c r="E160" s="16"/>
      <c r="F160" s="16"/>
      <c r="G160" s="16"/>
      <c r="H160" s="29" t="s">
        <v>267</v>
      </c>
    </row>
    <row r="161" spans="1:8" ht="30" x14ac:dyDescent="0.25">
      <c r="A161" s="16" t="s">
        <v>268</v>
      </c>
      <c r="B161" s="29" t="s">
        <v>269</v>
      </c>
      <c r="C161" s="16"/>
      <c r="D161" s="16"/>
      <c r="E161" s="16"/>
      <c r="F161" s="16"/>
      <c r="G161" s="16"/>
      <c r="H161" s="29" t="s">
        <v>269</v>
      </c>
    </row>
    <row r="162" spans="1:8" x14ac:dyDescent="0.25">
      <c r="A162" s="16" t="s">
        <v>270</v>
      </c>
      <c r="B162" s="29" t="s">
        <v>271</v>
      </c>
      <c r="C162" s="16"/>
      <c r="D162" s="16"/>
      <c r="E162" s="16"/>
      <c r="F162" s="16"/>
      <c r="G162" s="16"/>
      <c r="H162" s="29" t="s">
        <v>485</v>
      </c>
    </row>
    <row r="163" spans="1:8" x14ac:dyDescent="0.25">
      <c r="E163" s="15" t="s">
        <v>272</v>
      </c>
      <c r="F163" s="15">
        <f>IF((COUNT(C37:C162)&lt;&gt;COUNT(F37:F162)),"", ROUND(SUM(F37:F162),2))</f>
        <v>8615</v>
      </c>
      <c r="G163" s="13" t="str">
        <f>IF((COUNT(C37:C162)&lt;&gt;COUNT(F37:F162)),"Neužpildytos visų objektų kainos", "")</f>
        <v/>
      </c>
    </row>
    <row r="164" spans="1:8" x14ac:dyDescent="0.25">
      <c r="C164" s="15" t="s">
        <v>273</v>
      </c>
      <c r="D164" s="18">
        <v>21</v>
      </c>
      <c r="E164" s="15" t="s">
        <v>274</v>
      </c>
      <c r="F164" s="15">
        <f>IF(OR(F163="",D164=""),"", ROUND(PRODUCT(D164,F163)/100,2))</f>
        <v>1809.15</v>
      </c>
      <c r="G164" s="13" t="str">
        <f>IF(D164="", "Nurodykite taikomą PVM dydį", "")</f>
        <v/>
      </c>
    </row>
    <row r="165" spans="1:8" x14ac:dyDescent="0.25">
      <c r="E165" s="15" t="s">
        <v>275</v>
      </c>
      <c r="F165" s="15">
        <f>IF(ISBLANK(F164), "", ROUND(SUM(F163:F164),2))</f>
        <v>10424.15</v>
      </c>
    </row>
    <row r="169" spans="1:8" x14ac:dyDescent="0.25">
      <c r="A169" s="12" t="s">
        <v>276</v>
      </c>
      <c r="B169" s="26" t="s">
        <v>277</v>
      </c>
    </row>
    <row r="171" spans="1:8" x14ac:dyDescent="0.25">
      <c r="A171" s="12" t="s">
        <v>28</v>
      </c>
    </row>
    <row r="172" spans="1:8" ht="30" x14ac:dyDescent="0.25">
      <c r="A172" s="15" t="s">
        <v>29</v>
      </c>
      <c r="B172" s="28" t="s">
        <v>30</v>
      </c>
      <c r="C172" s="15" t="s">
        <v>31</v>
      </c>
      <c r="D172" s="15" t="s">
        <v>32</v>
      </c>
      <c r="E172" s="15" t="s">
        <v>33</v>
      </c>
      <c r="F172" s="15" t="s">
        <v>34</v>
      </c>
      <c r="G172" s="15" t="s">
        <v>35</v>
      </c>
      <c r="H172" s="28" t="s">
        <v>36</v>
      </c>
    </row>
    <row r="173" spans="1:8" x14ac:dyDescent="0.25">
      <c r="A173" s="15" t="s">
        <v>278</v>
      </c>
      <c r="B173" s="28" t="s">
        <v>279</v>
      </c>
      <c r="C173" s="16"/>
      <c r="D173" s="16"/>
      <c r="E173" s="16"/>
      <c r="F173" s="16"/>
      <c r="G173" s="16"/>
      <c r="H173" s="29"/>
    </row>
    <row r="174" spans="1:8" ht="94.5" x14ac:dyDescent="0.25">
      <c r="A174" s="16" t="s">
        <v>280</v>
      </c>
      <c r="B174" s="29" t="s">
        <v>281</v>
      </c>
      <c r="C174" s="16">
        <v>1</v>
      </c>
      <c r="D174" s="16" t="s">
        <v>212</v>
      </c>
      <c r="E174" s="17">
        <v>1595</v>
      </c>
      <c r="F174" s="16">
        <f>IF(ISBLANK(E174),"", PRODUCT(C174,E174))</f>
        <v>1595</v>
      </c>
      <c r="G174" s="18" t="s">
        <v>493</v>
      </c>
      <c r="H174" s="33" t="s">
        <v>488</v>
      </c>
    </row>
    <row r="175" spans="1:8" x14ac:dyDescent="0.25">
      <c r="A175" s="16" t="s">
        <v>282</v>
      </c>
      <c r="B175" s="29" t="s">
        <v>283</v>
      </c>
      <c r="C175" s="16"/>
      <c r="D175" s="16"/>
      <c r="E175" s="16"/>
      <c r="F175" s="16"/>
      <c r="G175" s="16"/>
      <c r="H175" s="29" t="s">
        <v>283</v>
      </c>
    </row>
    <row r="176" spans="1:8" x14ac:dyDescent="0.25">
      <c r="A176" s="16" t="s">
        <v>284</v>
      </c>
      <c r="B176" s="29" t="s">
        <v>285</v>
      </c>
      <c r="C176" s="16"/>
      <c r="D176" s="16"/>
      <c r="E176" s="16"/>
      <c r="F176" s="16"/>
      <c r="G176" s="16"/>
      <c r="H176" s="29" t="s">
        <v>285</v>
      </c>
    </row>
    <row r="177" spans="1:8" x14ac:dyDescent="0.25">
      <c r="A177" s="16" t="s">
        <v>286</v>
      </c>
      <c r="B177" s="29" t="s">
        <v>287</v>
      </c>
      <c r="C177" s="16"/>
      <c r="D177" s="16"/>
      <c r="E177" s="16"/>
      <c r="F177" s="16"/>
      <c r="G177" s="16"/>
      <c r="H177" s="29" t="s">
        <v>489</v>
      </c>
    </row>
    <row r="178" spans="1:8" ht="30" x14ac:dyDescent="0.25">
      <c r="A178" s="16" t="s">
        <v>288</v>
      </c>
      <c r="B178" s="29" t="s">
        <v>289</v>
      </c>
      <c r="C178" s="16"/>
      <c r="D178" s="16"/>
      <c r="E178" s="16"/>
      <c r="F178" s="16"/>
      <c r="G178" s="16"/>
      <c r="H178" s="29" t="s">
        <v>490</v>
      </c>
    </row>
    <row r="179" spans="1:8" x14ac:dyDescent="0.25">
      <c r="A179" s="16" t="s">
        <v>290</v>
      </c>
      <c r="B179" s="29" t="s">
        <v>291</v>
      </c>
      <c r="C179" s="16"/>
      <c r="D179" s="16"/>
      <c r="E179" s="16"/>
      <c r="F179" s="16"/>
      <c r="G179" s="16"/>
      <c r="H179" s="29" t="s">
        <v>491</v>
      </c>
    </row>
    <row r="180" spans="1:8" x14ac:dyDescent="0.25">
      <c r="A180" s="16" t="s">
        <v>292</v>
      </c>
      <c r="B180" s="29" t="s">
        <v>293</v>
      </c>
      <c r="C180" s="16"/>
      <c r="D180" s="16"/>
      <c r="E180" s="16"/>
      <c r="F180" s="16"/>
      <c r="G180" s="16"/>
      <c r="H180" s="29" t="s">
        <v>492</v>
      </c>
    </row>
    <row r="181" spans="1:8" ht="78.75" x14ac:dyDescent="0.25">
      <c r="A181" s="16" t="s">
        <v>294</v>
      </c>
      <c r="B181" s="29" t="s">
        <v>295</v>
      </c>
      <c r="C181" s="16">
        <v>1</v>
      </c>
      <c r="D181" s="16" t="s">
        <v>41</v>
      </c>
      <c r="E181" s="17">
        <v>207</v>
      </c>
      <c r="F181" s="16">
        <f>IF(ISBLANK(E181),"", PRODUCT(C181,E181))</f>
        <v>207</v>
      </c>
      <c r="G181" s="18" t="s">
        <v>494</v>
      </c>
      <c r="H181" s="32" t="s">
        <v>495</v>
      </c>
    </row>
    <row r="182" spans="1:8" ht="45" x14ac:dyDescent="0.25">
      <c r="A182" s="16" t="s">
        <v>296</v>
      </c>
      <c r="B182" s="29" t="s">
        <v>297</v>
      </c>
      <c r="C182" s="16"/>
      <c r="D182" s="16"/>
      <c r="E182" s="16"/>
      <c r="F182" s="16"/>
      <c r="G182" s="16"/>
      <c r="H182" s="30" t="s">
        <v>297</v>
      </c>
    </row>
    <row r="183" spans="1:8" ht="60" x14ac:dyDescent="0.25">
      <c r="A183" s="16" t="s">
        <v>298</v>
      </c>
      <c r="B183" s="29" t="s">
        <v>299</v>
      </c>
      <c r="C183" s="16">
        <v>100</v>
      </c>
      <c r="D183" s="16" t="s">
        <v>41</v>
      </c>
      <c r="E183" s="17">
        <v>15</v>
      </c>
      <c r="F183" s="16">
        <f>IF(ISBLANK(E183),"", PRODUCT(C183,E183))</f>
        <v>1500</v>
      </c>
      <c r="G183" s="18" t="s">
        <v>496</v>
      </c>
      <c r="H183" s="29" t="s">
        <v>497</v>
      </c>
    </row>
    <row r="184" spans="1:8" ht="60" x14ac:dyDescent="0.25">
      <c r="A184" s="16" t="s">
        <v>300</v>
      </c>
      <c r="B184" s="29" t="s">
        <v>301</v>
      </c>
      <c r="C184" s="16"/>
      <c r="D184" s="16"/>
      <c r="E184" s="16"/>
      <c r="F184" s="16"/>
      <c r="G184" s="16"/>
      <c r="H184" s="30" t="s">
        <v>301</v>
      </c>
    </row>
    <row r="185" spans="1:8" x14ac:dyDescent="0.25">
      <c r="E185" s="15" t="s">
        <v>272</v>
      </c>
      <c r="F185" s="15">
        <f>IF((COUNT(C174:C184)&lt;&gt;COUNT(F174:F184)),"", ROUND(SUM(F174:F184),2))</f>
        <v>3302</v>
      </c>
      <c r="G185" s="13" t="str">
        <f>IF((COUNT(C174:C184)&lt;&gt;COUNT(F174:F184)),"Neužpildytos visų objektų kainos", "")</f>
        <v/>
      </c>
    </row>
    <row r="186" spans="1:8" x14ac:dyDescent="0.25">
      <c r="C186" s="15" t="s">
        <v>273</v>
      </c>
      <c r="D186" s="18">
        <v>21</v>
      </c>
      <c r="E186" s="15" t="s">
        <v>274</v>
      </c>
      <c r="F186" s="15">
        <f>IF(OR(F185="",D186=""),"", ROUND(PRODUCT(D186,F185)/100,2))</f>
        <v>693.42</v>
      </c>
      <c r="G186" s="13" t="str">
        <f>IF(D186="", "Nurodykite taikomą PVM dydį", "")</f>
        <v/>
      </c>
    </row>
    <row r="187" spans="1:8" x14ac:dyDescent="0.25">
      <c r="E187" s="15" t="s">
        <v>275</v>
      </c>
      <c r="F187" s="15">
        <f>IF(ISBLANK(F186), "", ROUND(SUM(F185:F186),2))</f>
        <v>3995.42</v>
      </c>
    </row>
    <row r="191" spans="1:8" x14ac:dyDescent="0.25">
      <c r="A191" s="12" t="s">
        <v>302</v>
      </c>
      <c r="B191" s="26" t="s">
        <v>303</v>
      </c>
    </row>
    <row r="193" spans="1:8" x14ac:dyDescent="0.25">
      <c r="A193" s="12" t="s">
        <v>28</v>
      </c>
    </row>
    <row r="194" spans="1:8" ht="30" x14ac:dyDescent="0.25">
      <c r="A194" s="15" t="s">
        <v>29</v>
      </c>
      <c r="B194" s="28" t="s">
        <v>30</v>
      </c>
      <c r="C194" s="15" t="s">
        <v>31</v>
      </c>
      <c r="D194" s="15" t="s">
        <v>32</v>
      </c>
      <c r="E194" s="15" t="s">
        <v>33</v>
      </c>
      <c r="F194" s="15" t="s">
        <v>34</v>
      </c>
      <c r="G194" s="15" t="s">
        <v>35</v>
      </c>
      <c r="H194" s="28" t="s">
        <v>36</v>
      </c>
    </row>
    <row r="195" spans="1:8" x14ac:dyDescent="0.25">
      <c r="A195" s="15" t="s">
        <v>304</v>
      </c>
      <c r="B195" s="28" t="s">
        <v>305</v>
      </c>
      <c r="C195" s="16"/>
      <c r="D195" s="16"/>
      <c r="E195" s="16"/>
      <c r="F195" s="16"/>
      <c r="G195" s="16"/>
      <c r="H195" s="29"/>
    </row>
    <row r="196" spans="1:8" ht="47.25" x14ac:dyDescent="0.25">
      <c r="A196" s="16" t="s">
        <v>306</v>
      </c>
      <c r="B196" s="29" t="s">
        <v>307</v>
      </c>
      <c r="C196" s="16">
        <v>18</v>
      </c>
      <c r="D196" s="16" t="s">
        <v>212</v>
      </c>
      <c r="E196" s="17">
        <v>120</v>
      </c>
      <c r="F196" s="16">
        <f>IF(ISBLANK(E196),"", PRODUCT(C196,E196))</f>
        <v>2160</v>
      </c>
      <c r="G196" s="18" t="s">
        <v>502</v>
      </c>
      <c r="H196" s="32" t="s">
        <v>501</v>
      </c>
    </row>
    <row r="197" spans="1:8" ht="30" x14ac:dyDescent="0.25">
      <c r="A197" s="16" t="s">
        <v>308</v>
      </c>
      <c r="B197" s="29" t="s">
        <v>309</v>
      </c>
      <c r="C197" s="16"/>
      <c r="D197" s="16"/>
      <c r="E197" s="16"/>
      <c r="F197" s="16"/>
      <c r="G197" s="16"/>
      <c r="H197" s="29" t="s">
        <v>498</v>
      </c>
    </row>
    <row r="198" spans="1:8" x14ac:dyDescent="0.25">
      <c r="A198" s="16" t="s">
        <v>310</v>
      </c>
      <c r="B198" s="29" t="s">
        <v>311</v>
      </c>
      <c r="C198" s="16"/>
      <c r="D198" s="16"/>
      <c r="E198" s="16"/>
      <c r="F198" s="16"/>
      <c r="G198" s="16"/>
      <c r="H198" s="29" t="s">
        <v>499</v>
      </c>
    </row>
    <row r="199" spans="1:8" ht="30" x14ac:dyDescent="0.25">
      <c r="A199" s="16" t="s">
        <v>312</v>
      </c>
      <c r="B199" s="29" t="s">
        <v>313</v>
      </c>
      <c r="C199" s="16"/>
      <c r="D199" s="16"/>
      <c r="E199" s="16"/>
      <c r="F199" s="16"/>
      <c r="G199" s="16"/>
      <c r="H199" s="29" t="s">
        <v>313</v>
      </c>
    </row>
    <row r="200" spans="1:8" x14ac:dyDescent="0.25">
      <c r="A200" s="16" t="s">
        <v>314</v>
      </c>
      <c r="B200" s="29" t="s">
        <v>315</v>
      </c>
      <c r="C200" s="16"/>
      <c r="D200" s="16"/>
      <c r="E200" s="16"/>
      <c r="F200" s="16"/>
      <c r="G200" s="16"/>
      <c r="H200" s="29" t="s">
        <v>500</v>
      </c>
    </row>
    <row r="201" spans="1:8" ht="78.75" x14ac:dyDescent="0.25">
      <c r="A201" s="16" t="s">
        <v>316</v>
      </c>
      <c r="B201" s="29" t="s">
        <v>317</v>
      </c>
      <c r="C201" s="16">
        <v>2</v>
      </c>
      <c r="D201" s="16" t="s">
        <v>212</v>
      </c>
      <c r="E201" s="17">
        <v>239</v>
      </c>
      <c r="F201" s="16">
        <f>IF(ISBLANK(E201),"", PRODUCT(C201,E201))</f>
        <v>478</v>
      </c>
      <c r="G201" s="18" t="s">
        <v>503</v>
      </c>
      <c r="H201" s="32" t="s">
        <v>504</v>
      </c>
    </row>
    <row r="202" spans="1:8" ht="180" x14ac:dyDescent="0.25">
      <c r="A202" s="16" t="s">
        <v>318</v>
      </c>
      <c r="B202" s="29" t="s">
        <v>319</v>
      </c>
      <c r="C202" s="16"/>
      <c r="D202" s="16"/>
      <c r="E202" s="16"/>
      <c r="F202" s="16"/>
      <c r="G202" s="16"/>
      <c r="H202" s="30" t="s">
        <v>505</v>
      </c>
    </row>
    <row r="203" spans="1:8" ht="45" x14ac:dyDescent="0.25">
      <c r="A203" s="16" t="s">
        <v>320</v>
      </c>
      <c r="B203" s="29" t="s">
        <v>47</v>
      </c>
      <c r="C203" s="16"/>
      <c r="D203" s="16"/>
      <c r="E203" s="16"/>
      <c r="F203" s="16"/>
      <c r="G203" s="16"/>
      <c r="H203" s="29" t="s">
        <v>47</v>
      </c>
    </row>
    <row r="204" spans="1:8" x14ac:dyDescent="0.25">
      <c r="A204" s="16" t="s">
        <v>321</v>
      </c>
      <c r="B204" s="29" t="s">
        <v>322</v>
      </c>
      <c r="C204" s="16"/>
      <c r="D204" s="16"/>
      <c r="E204" s="16"/>
      <c r="F204" s="16"/>
      <c r="G204" s="16"/>
      <c r="H204" s="29" t="s">
        <v>322</v>
      </c>
    </row>
    <row r="205" spans="1:8" x14ac:dyDescent="0.25">
      <c r="A205" s="16" t="s">
        <v>323</v>
      </c>
      <c r="B205" s="29" t="s">
        <v>315</v>
      </c>
      <c r="C205" s="16"/>
      <c r="D205" s="16"/>
      <c r="E205" s="16"/>
      <c r="F205" s="16"/>
      <c r="G205" s="16"/>
      <c r="H205" s="29" t="s">
        <v>500</v>
      </c>
    </row>
    <row r="206" spans="1:8" ht="63" x14ac:dyDescent="0.25">
      <c r="A206" s="16" t="s">
        <v>324</v>
      </c>
      <c r="B206" s="29" t="s">
        <v>325</v>
      </c>
      <c r="C206" s="16">
        <v>3</v>
      </c>
      <c r="D206" s="16" t="s">
        <v>212</v>
      </c>
      <c r="E206" s="17">
        <v>145</v>
      </c>
      <c r="F206" s="16">
        <f>IF(ISBLANK(E206),"", PRODUCT(C206,E206))</f>
        <v>435</v>
      </c>
      <c r="G206" s="18" t="s">
        <v>507</v>
      </c>
      <c r="H206" s="32" t="s">
        <v>506</v>
      </c>
    </row>
    <row r="207" spans="1:8" ht="30" x14ac:dyDescent="0.25">
      <c r="A207" s="16" t="s">
        <v>326</v>
      </c>
      <c r="B207" s="29" t="s">
        <v>327</v>
      </c>
      <c r="C207" s="16"/>
      <c r="D207" s="16"/>
      <c r="E207" s="16"/>
      <c r="F207" s="16"/>
      <c r="G207" s="16"/>
      <c r="H207" s="29" t="s">
        <v>327</v>
      </c>
    </row>
    <row r="208" spans="1:8" x14ac:dyDescent="0.25">
      <c r="A208" s="16" t="s">
        <v>328</v>
      </c>
      <c r="B208" s="29" t="s">
        <v>329</v>
      </c>
      <c r="C208" s="16"/>
      <c r="D208" s="16"/>
      <c r="E208" s="16"/>
      <c r="F208" s="16"/>
      <c r="G208" s="16"/>
      <c r="H208" s="29" t="s">
        <v>508</v>
      </c>
    </row>
    <row r="209" spans="1:8" ht="30" x14ac:dyDescent="0.25">
      <c r="A209" s="16" t="s">
        <v>330</v>
      </c>
      <c r="B209" s="29" t="s">
        <v>331</v>
      </c>
      <c r="C209" s="16"/>
      <c r="D209" s="16"/>
      <c r="E209" s="16"/>
      <c r="F209" s="16"/>
      <c r="G209" s="16"/>
      <c r="H209" s="29" t="s">
        <v>331</v>
      </c>
    </row>
    <row r="210" spans="1:8" x14ac:dyDescent="0.25">
      <c r="A210" s="16" t="s">
        <v>332</v>
      </c>
      <c r="B210" s="29" t="s">
        <v>333</v>
      </c>
      <c r="C210" s="16"/>
      <c r="D210" s="16"/>
      <c r="E210" s="16"/>
      <c r="F210" s="16"/>
      <c r="G210" s="16"/>
      <c r="H210" s="29" t="s">
        <v>333</v>
      </c>
    </row>
    <row r="211" spans="1:8" x14ac:dyDescent="0.25">
      <c r="A211" s="16" t="s">
        <v>334</v>
      </c>
      <c r="B211" s="29" t="s">
        <v>49</v>
      </c>
      <c r="C211" s="16"/>
      <c r="D211" s="16"/>
      <c r="E211" s="16"/>
      <c r="F211" s="16"/>
      <c r="G211" s="16"/>
      <c r="H211" s="29" t="s">
        <v>377</v>
      </c>
    </row>
    <row r="212" spans="1:8" ht="75" x14ac:dyDescent="0.25">
      <c r="A212" s="16" t="s">
        <v>335</v>
      </c>
      <c r="B212" s="29" t="s">
        <v>336</v>
      </c>
      <c r="C212" s="16">
        <v>8</v>
      </c>
      <c r="D212" s="16" t="s">
        <v>212</v>
      </c>
      <c r="E212" s="17">
        <v>62</v>
      </c>
      <c r="F212" s="16">
        <f>IF(ISBLANK(E212),"", PRODUCT(C212,E212))</f>
        <v>496</v>
      </c>
      <c r="G212" s="18" t="s">
        <v>509</v>
      </c>
      <c r="H212" s="29" t="s">
        <v>510</v>
      </c>
    </row>
    <row r="213" spans="1:8" ht="45" x14ac:dyDescent="0.25">
      <c r="A213" s="16" t="s">
        <v>337</v>
      </c>
      <c r="B213" s="29" t="s">
        <v>338</v>
      </c>
      <c r="C213" s="16"/>
      <c r="D213" s="16"/>
      <c r="E213" s="16"/>
      <c r="F213" s="16"/>
      <c r="G213" s="16"/>
      <c r="H213" s="29" t="s">
        <v>338</v>
      </c>
    </row>
    <row r="214" spans="1:8" x14ac:dyDescent="0.25">
      <c r="A214" s="16" t="s">
        <v>339</v>
      </c>
      <c r="B214" s="29" t="s">
        <v>340</v>
      </c>
      <c r="C214" s="16"/>
      <c r="D214" s="16"/>
      <c r="E214" s="16"/>
      <c r="F214" s="16"/>
      <c r="G214" s="16"/>
      <c r="H214" s="29" t="s">
        <v>511</v>
      </c>
    </row>
    <row r="215" spans="1:8" x14ac:dyDescent="0.25">
      <c r="A215" s="16" t="s">
        <v>341</v>
      </c>
      <c r="B215" s="29" t="s">
        <v>49</v>
      </c>
      <c r="C215" s="16"/>
      <c r="D215" s="16"/>
      <c r="E215" s="16"/>
      <c r="F215" s="16"/>
      <c r="G215" s="16"/>
      <c r="H215" s="29" t="s">
        <v>377</v>
      </c>
    </row>
    <row r="216" spans="1:8" x14ac:dyDescent="0.25">
      <c r="E216" s="15" t="s">
        <v>272</v>
      </c>
      <c r="F216" s="15">
        <f>IF((COUNT(C196:C215)&lt;&gt;COUNT(F196:F215)),"", ROUND(SUM(F196:F215),2))</f>
        <v>3569</v>
      </c>
      <c r="G216" s="13" t="str">
        <f>IF((COUNT(C196:C215)&lt;&gt;COUNT(F196:F215)),"Neužpildytos visų objektų kainos", "")</f>
        <v/>
      </c>
    </row>
    <row r="217" spans="1:8" x14ac:dyDescent="0.25">
      <c r="C217" s="15" t="s">
        <v>273</v>
      </c>
      <c r="D217" s="18">
        <v>21</v>
      </c>
      <c r="E217" s="15" t="s">
        <v>274</v>
      </c>
      <c r="F217" s="15">
        <f>IF(OR(F216="",D217=""),"", ROUND(PRODUCT(D217,F216)/100,2))</f>
        <v>749.49</v>
      </c>
      <c r="G217" s="13" t="str">
        <f>IF(D217="", "Nurodykite taikomą PVM dydį", "")</f>
        <v/>
      </c>
    </row>
    <row r="218" spans="1:8" x14ac:dyDescent="0.25">
      <c r="E218" s="15" t="s">
        <v>275</v>
      </c>
      <c r="F218" s="15">
        <f>IF(ISBLANK(F217), "", ROUND(SUM(F216:F217),2))</f>
        <v>4318.49</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hyperlinks>
    <hyperlink ref="H68" r:id="rId1" xr:uid="{86D5288D-154E-4867-AFCC-21412E422D3A}"/>
    <hyperlink ref="H91" r:id="rId2" xr:uid="{4AE47F60-BC00-4140-9DF1-08890461CC20}"/>
    <hyperlink ref="H115" r:id="rId3" xr:uid="{A67CAD36-B7B2-4662-901A-E510CA9FF8AA}"/>
    <hyperlink ref="H37" r:id="rId4" xr:uid="{5DD842CB-21DC-4E0E-A1E6-ABD6A7EDA95B}"/>
    <hyperlink ref="H149" r:id="rId5" xr:uid="{2002D3A5-0F3D-4B65-B4A9-BAC5C2D08174}"/>
    <hyperlink ref="H181" r:id="rId6" xr:uid="{38F71F2A-AB37-477B-B7BD-166A25845F41}"/>
    <hyperlink ref="H174" r:id="rId7" xr:uid="{3A81802B-A7F1-4EAF-9C84-AA6E01D41505}"/>
    <hyperlink ref="H196" r:id="rId8" xr:uid="{0F8924CD-9E9E-47A9-B8FA-2DB463F94224}"/>
    <hyperlink ref="H201" r:id="rId9" xr:uid="{B89E8C2A-3EAB-4E92-A153-7CA1BE756D74}"/>
    <hyperlink ref="H206" r:id="rId10" xr:uid="{02FAA48F-9948-48EC-893E-DCE32B8F54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6" customWidth="1"/>
    <col min="2" max="2" width="10.875" style="6" customWidth="1"/>
    <col min="3" max="16384" width="10.875" style="6"/>
  </cols>
  <sheetData>
    <row r="2" spans="1:11" x14ac:dyDescent="0.25">
      <c r="A2" s="78" t="s">
        <v>342</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2"/>
      <c r="B4" s="2"/>
      <c r="C4" s="2"/>
      <c r="D4" s="2"/>
      <c r="E4" s="2"/>
      <c r="F4" s="2"/>
      <c r="G4" s="2"/>
      <c r="H4" s="2"/>
      <c r="I4" s="2"/>
      <c r="J4" s="2"/>
    </row>
    <row r="5" spans="1:11" ht="48" customHeight="1" x14ac:dyDescent="0.25">
      <c r="A5" s="60" t="s">
        <v>343</v>
      </c>
      <c r="B5" s="51"/>
      <c r="C5" s="49" t="s">
        <v>344</v>
      </c>
      <c r="D5" s="50"/>
      <c r="E5" s="51"/>
      <c r="F5" s="49" t="s">
        <v>345</v>
      </c>
      <c r="G5" s="50"/>
      <c r="H5" s="51"/>
      <c r="I5" s="49" t="s">
        <v>346</v>
      </c>
      <c r="J5" s="51"/>
      <c r="K5" s="3" t="s">
        <v>347</v>
      </c>
    </row>
    <row r="6" spans="1:11" ht="48.95" customHeight="1" x14ac:dyDescent="0.25">
      <c r="A6" s="56"/>
      <c r="B6" s="42"/>
      <c r="C6" s="52"/>
      <c r="D6" s="53"/>
      <c r="E6" s="42"/>
      <c r="F6" s="52"/>
      <c r="G6" s="53"/>
      <c r="H6" s="42"/>
      <c r="I6" s="52"/>
      <c r="J6" s="42"/>
      <c r="K6" s="19"/>
    </row>
    <row r="7" spans="1:11" ht="48.95" customHeight="1" x14ac:dyDescent="0.25">
      <c r="A7" s="56"/>
      <c r="B7" s="42"/>
      <c r="C7" s="52"/>
      <c r="D7" s="53"/>
      <c r="E7" s="42"/>
      <c r="F7" s="52"/>
      <c r="G7" s="53"/>
      <c r="H7" s="42"/>
      <c r="I7" s="52"/>
      <c r="J7" s="42"/>
      <c r="K7" s="19"/>
    </row>
    <row r="8" spans="1:11" ht="48.95" customHeight="1" x14ac:dyDescent="0.25">
      <c r="A8" s="56"/>
      <c r="B8" s="42"/>
      <c r="C8" s="52"/>
      <c r="D8" s="53"/>
      <c r="E8" s="42"/>
      <c r="F8" s="52"/>
      <c r="G8" s="53"/>
      <c r="H8" s="42"/>
      <c r="I8" s="52"/>
      <c r="J8" s="42"/>
      <c r="K8" s="19"/>
    </row>
    <row r="9" spans="1:11" ht="48.95" customHeight="1" x14ac:dyDescent="0.25">
      <c r="A9" s="56"/>
      <c r="B9" s="42"/>
      <c r="C9" s="52"/>
      <c r="D9" s="53"/>
      <c r="E9" s="42"/>
      <c r="F9" s="52"/>
      <c r="G9" s="53"/>
      <c r="H9" s="42"/>
      <c r="I9" s="52"/>
      <c r="J9" s="42"/>
      <c r="K9" s="19"/>
    </row>
    <row r="10" spans="1:11" ht="48.95" customHeight="1" x14ac:dyDescent="0.25">
      <c r="A10" s="56"/>
      <c r="B10" s="42"/>
      <c r="C10" s="52"/>
      <c r="D10" s="53"/>
      <c r="E10" s="42"/>
      <c r="F10" s="52"/>
      <c r="G10" s="53"/>
      <c r="H10" s="42"/>
      <c r="I10" s="52"/>
      <c r="J10" s="42"/>
      <c r="K10" s="19"/>
    </row>
    <row r="11" spans="1:11" ht="48.95" customHeight="1" x14ac:dyDescent="0.25">
      <c r="A11" s="56"/>
      <c r="B11" s="42"/>
      <c r="C11" s="52"/>
      <c r="D11" s="53"/>
      <c r="E11" s="42"/>
      <c r="F11" s="52"/>
      <c r="G11" s="53"/>
      <c r="H11" s="42"/>
      <c r="I11" s="52"/>
      <c r="J11" s="42"/>
      <c r="K11" s="19"/>
    </row>
    <row r="12" spans="1:11" ht="48.95" customHeight="1" x14ac:dyDescent="0.25">
      <c r="A12" s="56"/>
      <c r="B12" s="42"/>
      <c r="C12" s="52"/>
      <c r="D12" s="53"/>
      <c r="E12" s="42"/>
      <c r="F12" s="52"/>
      <c r="G12" s="53"/>
      <c r="H12" s="42"/>
      <c r="I12" s="52"/>
      <c r="J12" s="42"/>
      <c r="K12" s="19"/>
    </row>
    <row r="13" spans="1:11" ht="48.95" customHeight="1" x14ac:dyDescent="0.25">
      <c r="A13" s="56"/>
      <c r="B13" s="42"/>
      <c r="C13" s="52"/>
      <c r="D13" s="53"/>
      <c r="E13" s="42"/>
      <c r="F13" s="52"/>
      <c r="G13" s="53"/>
      <c r="H13" s="42"/>
      <c r="I13" s="52"/>
      <c r="J13" s="42"/>
      <c r="K13" s="19"/>
    </row>
    <row r="14" spans="1:11" ht="48.95" customHeight="1" x14ac:dyDescent="0.25">
      <c r="A14" s="56"/>
      <c r="B14" s="42"/>
      <c r="C14" s="52"/>
      <c r="D14" s="53"/>
      <c r="E14" s="42"/>
      <c r="F14" s="52"/>
      <c r="G14" s="53"/>
      <c r="H14" s="42"/>
      <c r="I14" s="52"/>
      <c r="J14" s="42"/>
      <c r="K14" s="19"/>
    </row>
    <row r="15" spans="1:11" ht="48" customHeight="1" thickBot="1" x14ac:dyDescent="0.3">
      <c r="A15" s="65"/>
      <c r="B15" s="59"/>
      <c r="C15" s="57"/>
      <c r="D15" s="58"/>
      <c r="E15" s="59"/>
      <c r="F15" s="57"/>
      <c r="G15" s="58"/>
      <c r="H15" s="59"/>
      <c r="I15" s="57"/>
      <c r="J15" s="59"/>
      <c r="K15" s="20"/>
    </row>
    <row r="16" spans="1:11" ht="18.95" customHeight="1" x14ac:dyDescent="0.25">
      <c r="A16" s="4"/>
      <c r="B16" s="4"/>
      <c r="C16" s="4"/>
      <c r="D16" s="4"/>
      <c r="E16" s="4"/>
      <c r="F16" s="4"/>
      <c r="G16" s="4"/>
      <c r="H16" s="4"/>
      <c r="I16" s="4"/>
      <c r="J16" s="4"/>
      <c r="K16" s="5"/>
    </row>
    <row r="17" spans="1:11" ht="48.95" customHeight="1" x14ac:dyDescent="0.25">
      <c r="A17" s="70" t="s">
        <v>348</v>
      </c>
      <c r="B17" s="34"/>
      <c r="C17" s="34"/>
      <c r="D17" s="34"/>
      <c r="E17" s="34"/>
      <c r="F17" s="34"/>
      <c r="G17" s="34"/>
      <c r="H17" s="34"/>
      <c r="I17" s="34"/>
      <c r="J17" s="34"/>
      <c r="K17" s="34"/>
    </row>
    <row r="18" spans="1:11" ht="15.95" customHeight="1" thickBot="1" x14ac:dyDescent="0.3">
      <c r="A18" s="4"/>
      <c r="B18" s="4"/>
      <c r="C18" s="4"/>
      <c r="D18" s="4"/>
      <c r="E18" s="4"/>
      <c r="F18" s="4"/>
      <c r="G18" s="4"/>
      <c r="H18" s="4"/>
      <c r="I18" s="4"/>
      <c r="J18" s="4"/>
      <c r="K18" s="5"/>
    </row>
    <row r="19" spans="1:11" ht="48.95" customHeight="1" x14ac:dyDescent="0.25">
      <c r="A19" s="60" t="s">
        <v>30</v>
      </c>
      <c r="B19" s="51"/>
      <c r="C19" s="49" t="s">
        <v>344</v>
      </c>
      <c r="D19" s="50"/>
      <c r="E19" s="51"/>
      <c r="F19" s="49" t="s">
        <v>349</v>
      </c>
      <c r="G19" s="50"/>
      <c r="H19" s="51"/>
      <c r="I19" s="63" t="s">
        <v>346</v>
      </c>
      <c r="J19" s="64"/>
      <c r="K19" s="5"/>
    </row>
    <row r="20" spans="1:11" ht="48.95" customHeight="1" x14ac:dyDescent="0.25">
      <c r="A20" s="56"/>
      <c r="B20" s="42"/>
      <c r="C20" s="52"/>
      <c r="D20" s="53"/>
      <c r="E20" s="42"/>
      <c r="F20" s="52"/>
      <c r="G20" s="53"/>
      <c r="H20" s="42"/>
      <c r="I20" s="54"/>
      <c r="J20" s="55"/>
      <c r="K20" s="5"/>
    </row>
    <row r="21" spans="1:11" ht="48.95" customHeight="1" x14ac:dyDescent="0.25">
      <c r="A21" s="56"/>
      <c r="B21" s="42"/>
      <c r="C21" s="52"/>
      <c r="D21" s="53"/>
      <c r="E21" s="42"/>
      <c r="F21" s="52"/>
      <c r="G21" s="53"/>
      <c r="H21" s="42"/>
      <c r="I21" s="54"/>
      <c r="J21" s="55"/>
      <c r="K21" s="5"/>
    </row>
    <row r="22" spans="1:11" ht="48.95" customHeight="1" x14ac:dyDescent="0.25">
      <c r="A22" s="56"/>
      <c r="B22" s="42"/>
      <c r="C22" s="52"/>
      <c r="D22" s="53"/>
      <c r="E22" s="42"/>
      <c r="F22" s="52"/>
      <c r="G22" s="53"/>
      <c r="H22" s="42"/>
      <c r="I22" s="54"/>
      <c r="J22" s="55"/>
      <c r="K22" s="5"/>
    </row>
    <row r="23" spans="1:11" ht="48.95" customHeight="1" x14ac:dyDescent="0.25">
      <c r="A23" s="56"/>
      <c r="B23" s="42"/>
      <c r="C23" s="52"/>
      <c r="D23" s="53"/>
      <c r="E23" s="42"/>
      <c r="F23" s="52"/>
      <c r="G23" s="53"/>
      <c r="H23" s="42"/>
      <c r="I23" s="54"/>
      <c r="J23" s="55"/>
      <c r="K23" s="5"/>
    </row>
    <row r="24" spans="1:11" ht="48.95" customHeight="1" x14ac:dyDescent="0.25">
      <c r="A24" s="56"/>
      <c r="B24" s="42"/>
      <c r="C24" s="52"/>
      <c r="D24" s="53"/>
      <c r="E24" s="42"/>
      <c r="F24" s="52"/>
      <c r="G24" s="53"/>
      <c r="H24" s="42"/>
      <c r="I24" s="54"/>
      <c r="J24" s="55"/>
      <c r="K24" s="5"/>
    </row>
    <row r="25" spans="1:11" ht="48.95" customHeight="1" x14ac:dyDescent="0.25">
      <c r="A25" s="56"/>
      <c r="B25" s="42"/>
      <c r="C25" s="52"/>
      <c r="D25" s="53"/>
      <c r="E25" s="42"/>
      <c r="F25" s="52"/>
      <c r="G25" s="53"/>
      <c r="H25" s="42"/>
      <c r="I25" s="54"/>
      <c r="J25" s="55"/>
      <c r="K25" s="5"/>
    </row>
    <row r="26" spans="1:11" ht="48.95" customHeight="1" x14ac:dyDescent="0.25">
      <c r="A26" s="56"/>
      <c r="B26" s="42"/>
      <c r="C26" s="52"/>
      <c r="D26" s="53"/>
      <c r="E26" s="42"/>
      <c r="F26" s="52"/>
      <c r="G26" s="53"/>
      <c r="H26" s="42"/>
      <c r="I26" s="54"/>
      <c r="J26" s="55"/>
      <c r="K26" s="5"/>
    </row>
    <row r="27" spans="1:11" ht="48.95" customHeight="1" x14ac:dyDescent="0.25">
      <c r="A27" s="56"/>
      <c r="B27" s="42"/>
      <c r="C27" s="52"/>
      <c r="D27" s="53"/>
      <c r="E27" s="42"/>
      <c r="F27" s="52"/>
      <c r="G27" s="53"/>
      <c r="H27" s="42"/>
      <c r="I27" s="54"/>
      <c r="J27" s="55"/>
      <c r="K27" s="5"/>
    </row>
    <row r="28" spans="1:11" ht="48.95" customHeight="1" x14ac:dyDescent="0.25">
      <c r="A28" s="56"/>
      <c r="B28" s="42"/>
      <c r="C28" s="52"/>
      <c r="D28" s="53"/>
      <c r="E28" s="42"/>
      <c r="F28" s="52"/>
      <c r="G28" s="53"/>
      <c r="H28" s="42"/>
      <c r="I28" s="54"/>
      <c r="J28" s="55"/>
      <c r="K28" s="5"/>
    </row>
    <row r="29" spans="1:11" ht="48.95" customHeight="1" x14ac:dyDescent="0.25">
      <c r="A29" s="56"/>
      <c r="B29" s="42"/>
      <c r="C29" s="52"/>
      <c r="D29" s="53"/>
      <c r="E29" s="42"/>
      <c r="F29" s="52"/>
      <c r="G29" s="53"/>
      <c r="H29" s="42"/>
      <c r="I29" s="54"/>
      <c r="J29" s="55"/>
      <c r="K29" s="5"/>
    </row>
    <row r="31" spans="1:11" ht="33" customHeight="1" x14ac:dyDescent="0.25">
      <c r="A31" s="72"/>
      <c r="B31" s="34"/>
      <c r="C31" s="34"/>
      <c r="D31" s="34"/>
      <c r="E31" s="34"/>
      <c r="F31" s="34"/>
      <c r="G31" s="34"/>
      <c r="H31" s="34"/>
      <c r="I31" s="34"/>
      <c r="J31" s="34"/>
    </row>
    <row r="33" spans="1:10" ht="15.95" customHeight="1" x14ac:dyDescent="0.25">
      <c r="A33" s="73" t="s">
        <v>350</v>
      </c>
      <c r="B33" s="34"/>
      <c r="C33" s="34"/>
      <c r="D33" s="34"/>
      <c r="E33" s="34"/>
      <c r="F33" s="34"/>
      <c r="G33" s="34"/>
      <c r="H33" s="34"/>
      <c r="I33" s="34"/>
      <c r="J33" s="34"/>
    </row>
    <row r="34" spans="1:10" ht="15.95" customHeight="1" thickBot="1" x14ac:dyDescent="0.3"/>
    <row r="35" spans="1:10" ht="15.95" customHeight="1" x14ac:dyDescent="0.25">
      <c r="A35" s="11" t="s">
        <v>29</v>
      </c>
      <c r="B35" s="67" t="s">
        <v>351</v>
      </c>
      <c r="C35" s="50"/>
      <c r="D35" s="50"/>
      <c r="E35" s="50"/>
      <c r="F35" s="50"/>
      <c r="G35" s="51"/>
      <c r="H35" s="68" t="s">
        <v>352</v>
      </c>
      <c r="I35" s="50"/>
      <c r="J35" s="64"/>
    </row>
    <row r="36" spans="1:10" ht="48" customHeight="1" x14ac:dyDescent="0.25">
      <c r="A36" s="21" t="s">
        <v>353</v>
      </c>
      <c r="B36" s="69" t="s">
        <v>354</v>
      </c>
      <c r="C36" s="53"/>
      <c r="D36" s="53"/>
      <c r="E36" s="53"/>
      <c r="F36" s="53"/>
      <c r="G36" s="42"/>
      <c r="H36" s="66"/>
      <c r="I36" s="53"/>
      <c r="J36" s="55"/>
    </row>
    <row r="37" spans="1:10" ht="48" customHeight="1" x14ac:dyDescent="0.25">
      <c r="A37" s="21" t="s">
        <v>355</v>
      </c>
      <c r="B37" s="69" t="s">
        <v>356</v>
      </c>
      <c r="C37" s="53"/>
      <c r="D37" s="53"/>
      <c r="E37" s="53"/>
      <c r="F37" s="53"/>
      <c r="G37" s="42"/>
      <c r="H37" s="66"/>
      <c r="I37" s="53"/>
      <c r="J37" s="55"/>
    </row>
    <row r="38" spans="1:10" ht="48" customHeight="1" x14ac:dyDescent="0.25">
      <c r="A38" s="22"/>
      <c r="B38" s="62"/>
      <c r="C38" s="53"/>
      <c r="D38" s="53"/>
      <c r="E38" s="53"/>
      <c r="F38" s="53"/>
      <c r="G38" s="42"/>
      <c r="H38" s="66"/>
      <c r="I38" s="53"/>
      <c r="J38" s="55"/>
    </row>
    <row r="39" spans="1:10" ht="48" customHeight="1" x14ac:dyDescent="0.25">
      <c r="A39" s="22"/>
      <c r="B39" s="62"/>
      <c r="C39" s="53"/>
      <c r="D39" s="53"/>
      <c r="E39" s="53"/>
      <c r="F39" s="53"/>
      <c r="G39" s="42"/>
      <c r="H39" s="66"/>
      <c r="I39" s="53"/>
      <c r="J39" s="55"/>
    </row>
    <row r="40" spans="1:10" ht="48" customHeight="1" x14ac:dyDescent="0.25">
      <c r="A40" s="22"/>
      <c r="B40" s="62"/>
      <c r="C40" s="53"/>
      <c r="D40" s="53"/>
      <c r="E40" s="53"/>
      <c r="F40" s="53"/>
      <c r="G40" s="42"/>
      <c r="H40" s="66"/>
      <c r="I40" s="53"/>
      <c r="J40" s="55"/>
    </row>
    <row r="41" spans="1:10" ht="48" customHeight="1" x14ac:dyDescent="0.25">
      <c r="A41" s="22"/>
      <c r="B41" s="62"/>
      <c r="C41" s="53"/>
      <c r="D41" s="53"/>
      <c r="E41" s="53"/>
      <c r="F41" s="53"/>
      <c r="G41" s="42"/>
      <c r="H41" s="66"/>
      <c r="I41" s="53"/>
      <c r="J41" s="55"/>
    </row>
    <row r="42" spans="1:10" ht="48" customHeight="1" x14ac:dyDescent="0.25">
      <c r="A42" s="22"/>
      <c r="B42" s="62"/>
      <c r="C42" s="53"/>
      <c r="D42" s="53"/>
      <c r="E42" s="53"/>
      <c r="F42" s="53"/>
      <c r="G42" s="42"/>
      <c r="H42" s="66"/>
      <c r="I42" s="53"/>
      <c r="J42" s="55"/>
    </row>
    <row r="43" spans="1:10" ht="48" customHeight="1" x14ac:dyDescent="0.25">
      <c r="A43" s="22"/>
      <c r="B43" s="62"/>
      <c r="C43" s="53"/>
      <c r="D43" s="53"/>
      <c r="E43" s="53"/>
      <c r="F43" s="53"/>
      <c r="G43" s="42"/>
      <c r="H43" s="66"/>
      <c r="I43" s="53"/>
      <c r="J43" s="55"/>
    </row>
    <row r="44" spans="1:10" ht="48" customHeight="1" x14ac:dyDescent="0.25">
      <c r="A44" s="22"/>
      <c r="B44" s="62"/>
      <c r="C44" s="53"/>
      <c r="D44" s="53"/>
      <c r="E44" s="53"/>
      <c r="F44" s="53"/>
      <c r="G44" s="42"/>
      <c r="H44" s="66"/>
      <c r="I44" s="53"/>
      <c r="J44" s="55"/>
    </row>
    <row r="45" spans="1:10" ht="48" customHeight="1" x14ac:dyDescent="0.25">
      <c r="A45" s="22"/>
      <c r="B45" s="62"/>
      <c r="C45" s="53"/>
      <c r="D45" s="53"/>
      <c r="E45" s="53"/>
      <c r="F45" s="53"/>
      <c r="G45" s="42"/>
      <c r="H45" s="66"/>
      <c r="I45" s="53"/>
      <c r="J45" s="55"/>
    </row>
    <row r="46" spans="1:10" ht="48.95" customHeight="1" thickBot="1" x14ac:dyDescent="0.3">
      <c r="A46" s="23"/>
      <c r="B46" s="74"/>
      <c r="C46" s="58"/>
      <c r="D46" s="58"/>
      <c r="E46" s="58"/>
      <c r="F46" s="58"/>
      <c r="G46" s="59"/>
      <c r="H46" s="75"/>
      <c r="I46" s="76"/>
      <c r="J46" s="77"/>
    </row>
    <row r="48" spans="1:10" ht="102" customHeight="1" x14ac:dyDescent="0.25">
      <c r="A48" s="72" t="s">
        <v>357</v>
      </c>
      <c r="B48" s="34"/>
      <c r="C48" s="34"/>
      <c r="D48" s="34"/>
      <c r="E48" s="34"/>
      <c r="F48" s="34"/>
      <c r="G48" s="34"/>
      <c r="H48" s="34"/>
      <c r="I48" s="34"/>
      <c r="J48" s="34"/>
    </row>
    <row r="51" spans="1:10" x14ac:dyDescent="0.25">
      <c r="A51" s="71" t="s">
        <v>358</v>
      </c>
      <c r="B51" s="34"/>
      <c r="C51" s="34"/>
      <c r="D51" s="34"/>
      <c r="E51" s="61"/>
      <c r="F51" s="34"/>
      <c r="G51" s="34"/>
      <c r="H51" s="34"/>
      <c r="I51" s="34"/>
      <c r="J51" s="34"/>
    </row>
    <row r="53" spans="1:10" x14ac:dyDescent="0.25">
      <c r="A53" s="71" t="s">
        <v>359</v>
      </c>
      <c r="B53" s="34"/>
      <c r="C53" s="34"/>
      <c r="D53" s="34"/>
      <c r="E53" s="61"/>
      <c r="F53" s="34"/>
      <c r="G53" s="34"/>
      <c r="H53" s="34"/>
      <c r="I53" s="34"/>
      <c r="J53" s="34"/>
    </row>
    <row r="100" spans="1:1" ht="15.75" x14ac:dyDescent="0.25">
      <c r="A100" t="s">
        <v>360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2E02462BF839E4694BD60DB414E303E" ma:contentTypeVersion="16" ma:contentTypeDescription="Kurkite naują dokumentą." ma:contentTypeScope="" ma:versionID="9883b96f03167824387768b8a705c533">
  <xsd:schema xmlns:xsd="http://www.w3.org/2001/XMLSchema" xmlns:xs="http://www.w3.org/2001/XMLSchema" xmlns:p="http://schemas.microsoft.com/office/2006/metadata/properties" xmlns:ns3="6abf0619-6410-4481-96bf-d1f65a6bceaa" xmlns:ns4="132ceb2e-11ed-4237-9878-732d6986e574" targetNamespace="http://schemas.microsoft.com/office/2006/metadata/properties" ma:root="true" ma:fieldsID="49dfad200be5bd1e588ecd2342dcf89a" ns3:_="" ns4:_="">
    <xsd:import namespace="6abf0619-6410-4481-96bf-d1f65a6bceaa"/>
    <xsd:import namespace="132ceb2e-11ed-4237-9878-732d6986e57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_activity"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bf0619-6410-4481-96bf-d1f65a6bce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2ceb2e-11ed-4237-9878-732d6986e574"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SharingHintHash" ma:index="12"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abf0619-6410-4481-96bf-d1f65a6bceaa" xsi:nil="true"/>
  </documentManagement>
</p:properties>
</file>

<file path=customXml/itemProps1.xml><?xml version="1.0" encoding="utf-8"?>
<ds:datastoreItem xmlns:ds="http://schemas.openxmlformats.org/officeDocument/2006/customXml" ds:itemID="{0C9EED07-A74B-4768-B9CD-B8C0E5786C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bf0619-6410-4481-96bf-d1f65a6bceaa"/>
    <ds:schemaRef ds:uri="132ceb2e-11ed-4237-9878-732d6986e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177FC4-C8A4-43B4-9A94-A6FB721140D9}">
  <ds:schemaRefs>
    <ds:schemaRef ds:uri="http://schemas.microsoft.com/sharepoint/v3/contenttype/forms"/>
  </ds:schemaRefs>
</ds:datastoreItem>
</file>

<file path=customXml/itemProps3.xml><?xml version="1.0" encoding="utf-8"?>
<ds:datastoreItem xmlns:ds="http://schemas.openxmlformats.org/officeDocument/2006/customXml" ds:itemID="{853546B3-A719-403E-9E98-DEEDE12076CC}">
  <ds:schemaRefs>
    <ds:schemaRef ds:uri="http://purl.org/dc/terms/"/>
    <ds:schemaRef ds:uri="132ceb2e-11ed-4237-9878-732d6986e574"/>
    <ds:schemaRef ds:uri="6abf0619-6410-4481-96bf-d1f65a6bceaa"/>
    <ds:schemaRef ds:uri="http://purl.org/dc/dcmitype/"/>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Bučnienė</cp:lastModifiedBy>
  <dcterms:created xsi:type="dcterms:W3CDTF">2023-04-04T12:16:45Z</dcterms:created>
  <dcterms:modified xsi:type="dcterms:W3CDTF">2024-03-15T08:50:44Z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0x01010052E02462BF839E4694BD60DB414E303E</vt:lpwstr>
  </property>
</Properties>
</file>