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3\Lina\12 - Farmacija\Pasiūlymai\"/>
    </mc:Choice>
  </mc:AlternateContent>
  <bookViews>
    <workbookView xWindow="-105" yWindow="-105" windowWidth="23250" windowHeight="12570"/>
  </bookViews>
  <sheets>
    <sheet name="Pasiūlymas" sheetId="1" r:id="rId1"/>
    <sheet name="Subtiekėjai ir priedai"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69" i="1" l="1"/>
  <c r="F567" i="1"/>
  <c r="G568" i="1" s="1"/>
  <c r="G557" i="1"/>
  <c r="F555" i="1"/>
  <c r="G556" i="1" s="1"/>
  <c r="G545" i="1"/>
  <c r="F543" i="1"/>
  <c r="F544" i="1" s="1"/>
  <c r="F545" i="1" s="1"/>
  <c r="F546" i="1" s="1"/>
  <c r="G533" i="1"/>
  <c r="G532" i="1"/>
  <c r="F531" i="1"/>
  <c r="F532" i="1" s="1"/>
  <c r="F533" i="1" s="1"/>
  <c r="F534" i="1" s="1"/>
  <c r="G521" i="1"/>
  <c r="F519" i="1"/>
  <c r="G520" i="1" s="1"/>
  <c r="G509" i="1"/>
  <c r="F507" i="1"/>
  <c r="G508" i="1" s="1"/>
  <c r="G497" i="1"/>
  <c r="F495" i="1"/>
  <c r="F496" i="1" s="1"/>
  <c r="F497" i="1" s="1"/>
  <c r="F498" i="1" s="1"/>
  <c r="G485" i="1"/>
  <c r="G484" i="1"/>
  <c r="F484" i="1"/>
  <c r="F485" i="1" s="1"/>
  <c r="F486" i="1" s="1"/>
  <c r="F483" i="1"/>
  <c r="F482" i="1"/>
  <c r="G472" i="1"/>
  <c r="F470" i="1"/>
  <c r="G471" i="1" s="1"/>
  <c r="G460" i="1"/>
  <c r="F458" i="1"/>
  <c r="F459" i="1" s="1"/>
  <c r="F460" i="1" s="1"/>
  <c r="F461" i="1" s="1"/>
  <c r="G448" i="1"/>
  <c r="F446" i="1"/>
  <c r="G447" i="1" s="1"/>
  <c r="G436" i="1"/>
  <c r="F434" i="1"/>
  <c r="G435" i="1" s="1"/>
  <c r="G424" i="1"/>
  <c r="F422" i="1"/>
  <c r="F423" i="1" s="1"/>
  <c r="F424" i="1" s="1"/>
  <c r="F425" i="1" s="1"/>
  <c r="G412" i="1"/>
  <c r="F410" i="1"/>
  <c r="G411" i="1" s="1"/>
  <c r="G400" i="1"/>
  <c r="F398" i="1"/>
  <c r="G399" i="1" s="1"/>
  <c r="G388" i="1"/>
  <c r="F386" i="1"/>
  <c r="G387" i="1" s="1"/>
  <c r="G376" i="1"/>
  <c r="F374" i="1"/>
  <c r="F375" i="1" s="1"/>
  <c r="F376" i="1" s="1"/>
  <c r="F377" i="1" s="1"/>
  <c r="F373" i="1"/>
  <c r="G363" i="1"/>
  <c r="F361" i="1"/>
  <c r="G362" i="1" s="1"/>
  <c r="G351" i="1"/>
  <c r="F349" i="1"/>
  <c r="G350" i="1" s="1"/>
  <c r="G339" i="1"/>
  <c r="F337" i="1"/>
  <c r="F338" i="1" s="1"/>
  <c r="F339" i="1" s="1"/>
  <c r="F340" i="1" s="1"/>
  <c r="G327" i="1"/>
  <c r="G326" i="1"/>
  <c r="F325" i="1"/>
  <c r="F326" i="1" s="1"/>
  <c r="F327" i="1" s="1"/>
  <c r="F328" i="1" s="1"/>
  <c r="G315" i="1"/>
  <c r="F313" i="1"/>
  <c r="G314" i="1" s="1"/>
  <c r="G303" i="1"/>
  <c r="F301" i="1"/>
  <c r="G302" i="1" s="1"/>
  <c r="G291" i="1"/>
  <c r="F289" i="1"/>
  <c r="F290" i="1" s="1"/>
  <c r="F291" i="1" s="1"/>
  <c r="F292" i="1" s="1"/>
  <c r="G279" i="1"/>
  <c r="F277" i="1"/>
  <c r="F278" i="1" s="1"/>
  <c r="F279" i="1" s="1"/>
  <c r="F280" i="1" s="1"/>
  <c r="G267" i="1"/>
  <c r="F265" i="1"/>
  <c r="G266" i="1" s="1"/>
  <c r="G255" i="1"/>
  <c r="F253" i="1"/>
  <c r="G254" i="1" s="1"/>
  <c r="G243" i="1"/>
  <c r="F241" i="1"/>
  <c r="F242" i="1" s="1"/>
  <c r="F243" i="1" s="1"/>
  <c r="F244" i="1" s="1"/>
  <c r="G231" i="1"/>
  <c r="G230" i="1"/>
  <c r="F229" i="1"/>
  <c r="F230" i="1" s="1"/>
  <c r="F231" i="1" s="1"/>
  <c r="F232" i="1" s="1"/>
  <c r="G219" i="1"/>
  <c r="F217" i="1"/>
  <c r="G218" i="1" s="1"/>
  <c r="G207" i="1"/>
  <c r="F205" i="1"/>
  <c r="G206" i="1" s="1"/>
  <c r="G195" i="1"/>
  <c r="F193" i="1"/>
  <c r="F194" i="1" s="1"/>
  <c r="F195" i="1" s="1"/>
  <c r="F196" i="1" s="1"/>
  <c r="G183" i="1"/>
  <c r="F181" i="1"/>
  <c r="F182" i="1" s="1"/>
  <c r="F183" i="1" s="1"/>
  <c r="F184" i="1" s="1"/>
  <c r="G171" i="1"/>
  <c r="F169" i="1"/>
  <c r="G170" i="1" s="1"/>
  <c r="G159" i="1"/>
  <c r="F157" i="1"/>
  <c r="G158" i="1" s="1"/>
  <c r="G147" i="1"/>
  <c r="F145" i="1"/>
  <c r="F146" i="1" s="1"/>
  <c r="F147" i="1" s="1"/>
  <c r="F148" i="1" s="1"/>
  <c r="G135" i="1"/>
  <c r="F133" i="1"/>
  <c r="F134" i="1" s="1"/>
  <c r="F135" i="1" s="1"/>
  <c r="F136" i="1" s="1"/>
  <c r="G123" i="1"/>
  <c r="F121" i="1"/>
  <c r="G122" i="1" s="1"/>
  <c r="G111" i="1"/>
  <c r="F109" i="1"/>
  <c r="G110" i="1" s="1"/>
  <c r="G99" i="1"/>
  <c r="F97" i="1"/>
  <c r="F98" i="1" s="1"/>
  <c r="F99" i="1" s="1"/>
  <c r="F100" i="1" s="1"/>
  <c r="G87" i="1"/>
  <c r="F85" i="1"/>
  <c r="G86" i="1" s="1"/>
  <c r="G75" i="1"/>
  <c r="F73" i="1"/>
  <c r="G74" i="1" s="1"/>
  <c r="G63" i="1"/>
  <c r="F61" i="1"/>
  <c r="G62" i="1" s="1"/>
  <c r="G51" i="1"/>
  <c r="F49" i="1"/>
  <c r="F50" i="1" s="1"/>
  <c r="F51" i="1" s="1"/>
  <c r="F52" i="1" s="1"/>
  <c r="G39" i="1"/>
  <c r="F37" i="1"/>
  <c r="G38" i="1" s="1"/>
  <c r="G21" i="1"/>
  <c r="G459" i="1" l="1"/>
  <c r="G134" i="1"/>
  <c r="F302" i="1"/>
  <c r="F303" i="1" s="1"/>
  <c r="F304" i="1" s="1"/>
  <c r="G338" i="1"/>
  <c r="F435" i="1"/>
  <c r="F436" i="1" s="1"/>
  <c r="F437" i="1" s="1"/>
  <c r="F110" i="1"/>
  <c r="F111" i="1" s="1"/>
  <c r="F112" i="1" s="1"/>
  <c r="F206" i="1"/>
  <c r="F207" i="1" s="1"/>
  <c r="F208" i="1" s="1"/>
  <c r="F411" i="1"/>
  <c r="F412" i="1" s="1"/>
  <c r="F413" i="1" s="1"/>
  <c r="F86" i="1"/>
  <c r="F87" i="1" s="1"/>
  <c r="F88" i="1" s="1"/>
  <c r="G182" i="1"/>
  <c r="G278" i="1"/>
  <c r="F254" i="1"/>
  <c r="F255" i="1" s="1"/>
  <c r="F256" i="1" s="1"/>
  <c r="F350" i="1"/>
  <c r="F351" i="1" s="1"/>
  <c r="F352" i="1" s="1"/>
  <c r="F387" i="1"/>
  <c r="F388" i="1" s="1"/>
  <c r="F389" i="1" s="1"/>
  <c r="G146" i="1"/>
  <c r="G242" i="1"/>
  <c r="F62" i="1"/>
  <c r="F63" i="1" s="1"/>
  <c r="F64" i="1" s="1"/>
  <c r="F158" i="1"/>
  <c r="F159" i="1" s="1"/>
  <c r="F160" i="1" s="1"/>
  <c r="G194" i="1"/>
  <c r="G290" i="1"/>
  <c r="G375" i="1"/>
  <c r="F38" i="1"/>
  <c r="F39" i="1" s="1"/>
  <c r="F40" i="1" s="1"/>
  <c r="G50" i="1"/>
  <c r="G98" i="1"/>
  <c r="G496" i="1"/>
  <c r="G544" i="1"/>
  <c r="F471" i="1"/>
  <c r="F472" i="1" s="1"/>
  <c r="F473" i="1" s="1"/>
  <c r="F74" i="1"/>
  <c r="F75" i="1" s="1"/>
  <c r="F76" i="1" s="1"/>
  <c r="F122" i="1"/>
  <c r="F123" i="1" s="1"/>
  <c r="F124" i="1" s="1"/>
  <c r="F170" i="1"/>
  <c r="F171" i="1" s="1"/>
  <c r="F172" i="1" s="1"/>
  <c r="F218" i="1"/>
  <c r="F219" i="1" s="1"/>
  <c r="F220" i="1" s="1"/>
  <c r="F266" i="1"/>
  <c r="F267" i="1" s="1"/>
  <c r="F268" i="1" s="1"/>
  <c r="F314" i="1"/>
  <c r="F315" i="1" s="1"/>
  <c r="F316" i="1" s="1"/>
  <c r="F362" i="1"/>
  <c r="F363" i="1" s="1"/>
  <c r="F364" i="1" s="1"/>
  <c r="G423" i="1"/>
  <c r="F520" i="1"/>
  <c r="F521" i="1" s="1"/>
  <c r="F522" i="1" s="1"/>
  <c r="F568" i="1"/>
  <c r="F569" i="1" s="1"/>
  <c r="F570" i="1" s="1"/>
  <c r="F508" i="1"/>
  <c r="F509" i="1" s="1"/>
  <c r="F510" i="1" s="1"/>
  <c r="F556" i="1"/>
  <c r="F557" i="1" s="1"/>
  <c r="F558" i="1" s="1"/>
  <c r="F399" i="1"/>
  <c r="F400" i="1" s="1"/>
  <c r="F401" i="1" s="1"/>
  <c r="F447" i="1"/>
  <c r="F448" i="1" s="1"/>
  <c r="F449" i="1" s="1"/>
</calcChain>
</file>

<file path=xl/sharedStrings.xml><?xml version="1.0" encoding="utf-8"?>
<sst xmlns="http://schemas.openxmlformats.org/spreadsheetml/2006/main" count="1020" uniqueCount="316">
  <si>
    <t>PIRKIMO SĄLYGŲ PRIEDAS "PASIŪLYMO FORMA"</t>
  </si>
  <si>
    <t>FARMACIJOS PRODUKTAI IR TVARSLIAVA</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</si>
  <si>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</si>
  <si>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</si>
  <si>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</si>
  <si>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</si>
  <si>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</si>
  <si>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</si>
  <si>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</si>
  <si>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</si>
  <si>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</si>
  <si>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</si>
  <si>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</si>
  <si>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</si>
  <si>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</si>
  <si>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</si>
  <si>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</si>
  <si>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</si>
  <si>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</si>
  <si>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</si>
  <si>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</si>
  <si>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</si>
  <si>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</si>
  <si>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</si>
  <si>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</si>
  <si>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</si>
  <si>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</si>
  <si>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ACETYLCYSTEINUM SOL. 300 MG/3 ML </t>
  </si>
  <si>
    <t>Tiekėjo pasiūlymas:</t>
  </si>
  <si>
    <t>Nr.</t>
  </si>
  <si>
    <t>Pavadinimas</t>
  </si>
  <si>
    <t>Kiekis</t>
  </si>
  <si>
    <t>Mato vienetas</t>
  </si>
  <si>
    <t>Kaina be PVM, Eur</t>
  </si>
  <si>
    <t>Suma be PVM, Eur</t>
  </si>
  <si>
    <t>Prekės pavadinimas, modelis, kodas</t>
  </si>
  <si>
    <t>Pakuotės dydis (prekių/vnt. skaičius pakuotėje)</t>
  </si>
  <si>
    <t>Gamintojas, šalis</t>
  </si>
  <si>
    <t>1.</t>
  </si>
  <si>
    <t xml:space="preserve">Acetylcysteinum sol. 300 mg/3 ml </t>
  </si>
  <si>
    <t>1.1.</t>
  </si>
  <si>
    <t>ampulė</t>
  </si>
  <si>
    <t>Suma be PVM</t>
  </si>
  <si>
    <t>Taikomas PVM dydis (%)</t>
  </si>
  <si>
    <t>PVM suma</t>
  </si>
  <si>
    <t>Suma su PVM</t>
  </si>
  <si>
    <t>2. DALIS</t>
  </si>
  <si>
    <t>AZELASTINUM 0,05% GTT.OPHT. 6 ML</t>
  </si>
  <si>
    <t>2.</t>
  </si>
  <si>
    <t>Azelastinum 0,05% gtt.opht. 6 ml</t>
  </si>
  <si>
    <t>2.1.</t>
  </si>
  <si>
    <t>pakuot.</t>
  </si>
  <si>
    <t>3. DALIS</t>
  </si>
  <si>
    <t xml:space="preserve">CALCIPOTRIOLUM/BETAMETHASONUM 50 MCG/0,5 MG/G GELE 30 G </t>
  </si>
  <si>
    <t>3.</t>
  </si>
  <si>
    <t xml:space="preserve">Calcipotriolum/Betamethasonum 50 mcg/0,5 mg/g gele 30 g </t>
  </si>
  <si>
    <t>3.1.</t>
  </si>
  <si>
    <t>4. DALIS</t>
  </si>
  <si>
    <t xml:space="preserve">DEQUALINUM/CINCHOCAINUM 0,25 MG/0,03 TAB. </t>
  </si>
  <si>
    <t>4.</t>
  </si>
  <si>
    <t xml:space="preserve">Dequalinum/Cinchocainum 0,25 mg/0,03 tab. </t>
  </si>
  <si>
    <t>4.1.</t>
  </si>
  <si>
    <t>vnt.</t>
  </si>
  <si>
    <t>5. DALIS</t>
  </si>
  <si>
    <t>DEXPANTHENOLUM/CHLORHEXIDINUM 50 MG/5MG/G CREAM 30,0</t>
  </si>
  <si>
    <t>5.</t>
  </si>
  <si>
    <t>Dexpanthenolum/Chlorhexidinum 50 mg/5mg/g cream 30,0</t>
  </si>
  <si>
    <t>5.1.</t>
  </si>
  <si>
    <t>6. DALIS</t>
  </si>
  <si>
    <t>DICLOPHENACUM GELE 5% - 50,0</t>
  </si>
  <si>
    <t>6.</t>
  </si>
  <si>
    <t>Diclophenacum gele 5% - 50,0</t>
  </si>
  <si>
    <t>6.1.</t>
  </si>
  <si>
    <t>7. DALIS</t>
  </si>
  <si>
    <t>DIMENHYDRINAT 50 MG TAB.</t>
  </si>
  <si>
    <t>7.</t>
  </si>
  <si>
    <t>Dimenhydrinat 50 mg tab.</t>
  </si>
  <si>
    <t>7.1.</t>
  </si>
  <si>
    <t>8. DALIS</t>
  </si>
  <si>
    <t xml:space="preserve">EPINEPHRINUM SOL. 1 MG/ML 1 ML </t>
  </si>
  <si>
    <t>8.</t>
  </si>
  <si>
    <t xml:space="preserve">Epinephrinum sol. 1 mg/ml 1 ml </t>
  </si>
  <si>
    <t>8.1.</t>
  </si>
  <si>
    <t>9. DALIS</t>
  </si>
  <si>
    <t>FLUTICASONUM/VILANTEROLUM ĮKVĖPIAMIEJI MILTELIAI 92 MCG/22 MCG/DOZĖJE, 30 DOZIŲ</t>
  </si>
  <si>
    <t>9.</t>
  </si>
  <si>
    <t>Fluticasonum/Vilanterolum įkvėpiamieji milteliai 92 mcg/22 mcg/dozėje, 30 dozių</t>
  </si>
  <si>
    <t>9.1.</t>
  </si>
  <si>
    <t>10. DALIS</t>
  </si>
  <si>
    <t>GLUCOSAMINUM 1,5 G PULV.</t>
  </si>
  <si>
    <t>10.</t>
  </si>
  <si>
    <t>Glucosaminum 1,5 g pulv.</t>
  </si>
  <si>
    <t>10.1.</t>
  </si>
  <si>
    <t>11. DALIS</t>
  </si>
  <si>
    <t>GLUCOSUM 50 MG/ML SOL.PRO INJ. 250 ML (FREEFLEX ARBA LYGIAVERTĖJE PAKUOTĖJE)</t>
  </si>
  <si>
    <t>11.</t>
  </si>
  <si>
    <t>Glucosum 50 mg/ml sol.pro inj. 250 ml (freeflex arba lygiavertėje pakuotėje)</t>
  </si>
  <si>
    <t>11.1.</t>
  </si>
  <si>
    <t>flakon</t>
  </si>
  <si>
    <t>12. DALIS</t>
  </si>
  <si>
    <t>HEPARINUM/DIMETHYLIS SULFOXIDUM/DEXPANTHENOLUM 500TV/150 MG/25 MG/G GELE 50,0</t>
  </si>
  <si>
    <t>12.</t>
  </si>
  <si>
    <t>Heparinum/Dimethylis sulfoxidum/Dexpanthenolum 500TV/150 mg/25 mg/g gele 50,0</t>
  </si>
  <si>
    <t>12.1.</t>
  </si>
  <si>
    <t>13. DALIS</t>
  </si>
  <si>
    <t>HYDROCORTISONUM  0,1%  UNG. 15.0</t>
  </si>
  <si>
    <t>13.</t>
  </si>
  <si>
    <t>Hydrocortisonum  0,1%  ung. 15.0</t>
  </si>
  <si>
    <t>13.1.</t>
  </si>
  <si>
    <t>14. DALIS</t>
  </si>
  <si>
    <t>HYDROCORTISONUM/E.COLI SUSP. STAND. 2,5 MG/166,7MG/G UNG. 25,0 + APLIKATORIUS</t>
  </si>
  <si>
    <t>14.</t>
  </si>
  <si>
    <t>Hydrocortisonum/E.coli susp. stand. 2,5 mg/166,7mg/g ung. 25,0 + aplikatorius</t>
  </si>
  <si>
    <t>14.1.</t>
  </si>
  <si>
    <t>15. DALIS</t>
  </si>
  <si>
    <t>IBUPROFEN 400 MG TAB. (CAPS.)</t>
  </si>
  <si>
    <t>15.</t>
  </si>
  <si>
    <t>Ibuprofen 400 mg tab. (caps.)</t>
  </si>
  <si>
    <t>15.1.</t>
  </si>
  <si>
    <t>16. DALIS</t>
  </si>
  <si>
    <t>MAGNESII HYDROXIDUM/ALUMINII HYDROXIDUM 400 MG/400 MG TAB.</t>
  </si>
  <si>
    <t>16.</t>
  </si>
  <si>
    <t>Magnesii hydroxidum/Aluminii hydroxidum 400 mg/400 mg tab.</t>
  </si>
  <si>
    <t>16.1.</t>
  </si>
  <si>
    <t>17. DALIS</t>
  </si>
  <si>
    <t>PERSEN FORTE CAPS. (ARBA LYGIAVERTIS)</t>
  </si>
  <si>
    <t>17.</t>
  </si>
  <si>
    <t>Persen forte caps. (arba lygiavertis)</t>
  </si>
  <si>
    <t>17.1.</t>
  </si>
  <si>
    <t>18. DALIS</t>
  </si>
  <si>
    <t>AC. ASCORBINICUM PROLONG. TAB.(CAPS.)</t>
  </si>
  <si>
    <t>18.</t>
  </si>
  <si>
    <t>Ac. ascorbinicum prolong. tab.(caps.)</t>
  </si>
  <si>
    <t>18.1.</t>
  </si>
  <si>
    <t>19. DALIS</t>
  </si>
  <si>
    <t>CARBO ACTIVATUS TAB./CAPS.</t>
  </si>
  <si>
    <t>19.</t>
  </si>
  <si>
    <t>Carbo activatus tab./caps.</t>
  </si>
  <si>
    <t>19.1.</t>
  </si>
  <si>
    <t>20. DALIS</t>
  </si>
  <si>
    <t>MAISTO PAPILDAS SU GELEŽIMI</t>
  </si>
  <si>
    <t>20.</t>
  </si>
  <si>
    <t>Maisto papildas su geležimi</t>
  </si>
  <si>
    <t>20.1.</t>
  </si>
  <si>
    <t>21. DALIS</t>
  </si>
  <si>
    <t>MULTIVITAMINŲ IR MINERALŲ TABLETĖS (KAPSULĖS)</t>
  </si>
  <si>
    <t>21.</t>
  </si>
  <si>
    <t>Multivitaminų ir mineralų tabletės (kapsulės)</t>
  </si>
  <si>
    <t>21.1.</t>
  </si>
  <si>
    <t>22. DALIS</t>
  </si>
  <si>
    <t>ETILO CHLORIDO ŠALDANTIS PURŠKALAS</t>
  </si>
  <si>
    <t>22.</t>
  </si>
  <si>
    <t>Etilo chlorido šaldantis purškalas</t>
  </si>
  <si>
    <t>22.1.</t>
  </si>
  <si>
    <t>ml</t>
  </si>
  <si>
    <t>23. DALIS</t>
  </si>
  <si>
    <t xml:space="preserve">DRĖKINAMIEJI AKIŲ LAŠAI </t>
  </si>
  <si>
    <t>23.</t>
  </si>
  <si>
    <t xml:space="preserve">Drėkinamieji akių lašai </t>
  </si>
  <si>
    <t>23.1.</t>
  </si>
  <si>
    <t>24. DALIS</t>
  </si>
  <si>
    <t>GELIS EKG TYRIMAMS ATLIKTI</t>
  </si>
  <si>
    <t>24.</t>
  </si>
  <si>
    <t>Gelis EKG tyrimams atlikti</t>
  </si>
  <si>
    <t>24.1.</t>
  </si>
  <si>
    <t>25. DALIS</t>
  </si>
  <si>
    <t>GELIS ULTRAGARSO TYRIMAMS ATLIKTI</t>
  </si>
  <si>
    <t>25.</t>
  </si>
  <si>
    <t>Gelis ultragarso tyrimams atlikti</t>
  </si>
  <si>
    <t>25.1.</t>
  </si>
  <si>
    <t>26. DALIS</t>
  </si>
  <si>
    <t>PRIEMONĖ (PURŠKALAS) NOSIES GLEIVINĖS PRIEŽIŪRAI</t>
  </si>
  <si>
    <t>26.</t>
  </si>
  <si>
    <t>Priemonė (purškalas) nosies gleivinės priežiūrai</t>
  </si>
  <si>
    <t>26.1.</t>
  </si>
  <si>
    <t>27. DALIS</t>
  </si>
  <si>
    <t xml:space="preserve">HEMOSTATINIS TEPALAS KRAUJAVIMUI IŠ NOSIES STABDYTI </t>
  </si>
  <si>
    <t>27.</t>
  </si>
  <si>
    <t xml:space="preserve">Hemostatinis tepalas kraujavimui iš nosies stabdyti </t>
  </si>
  <si>
    <t>27.1.</t>
  </si>
  <si>
    <t>g</t>
  </si>
  <si>
    <t>28. DALIS</t>
  </si>
  <si>
    <t>KREMAS, APSAUGINIS NUO ŠALČIO</t>
  </si>
  <si>
    <t>28.</t>
  </si>
  <si>
    <t>Kremas, apsauginis nuo šalčio</t>
  </si>
  <si>
    <t>28.1.</t>
  </si>
  <si>
    <t>29. DALIS</t>
  </si>
  <si>
    <t>NATRIO HIPOCHLORITO/HIPOCHLORITO RŪGŠTIES ŽAIZDŲ PLOVIMO TIRPALAS:</t>
  </si>
  <si>
    <t>29.</t>
  </si>
  <si>
    <t>Natrio hipochlorito/hipochlorito rūgšties žaizdų plovimo tirpalas:</t>
  </si>
  <si>
    <t>29.1.</t>
  </si>
  <si>
    <t xml:space="preserve"> 250 -300 ml </t>
  </si>
  <si>
    <t>29.2.</t>
  </si>
  <si>
    <t>500 - 1000 ml</t>
  </si>
  <si>
    <t>30. DALIS</t>
  </si>
  <si>
    <t>OFTAXHYAL GTT. OPHT. (ARBA LYGIAVERTIS)</t>
  </si>
  <si>
    <t>30.</t>
  </si>
  <si>
    <t>Oftaxhyal gtt. opht. (arba lygiavertis)</t>
  </si>
  <si>
    <t>30.1.</t>
  </si>
  <si>
    <t>31. DALIS</t>
  </si>
  <si>
    <t>PERSKINDOL GELE 100,0 (ARBA LYGIAVERTIS)</t>
  </si>
  <si>
    <t>31.</t>
  </si>
  <si>
    <t>Perskindol gele 100,0 (arba lygiavertis)</t>
  </si>
  <si>
    <t>31.1.</t>
  </si>
  <si>
    <t>32. DALIS</t>
  </si>
  <si>
    <t>PRIEMONĖ KARPOMS GYDYTI 1,5 ML</t>
  </si>
  <si>
    <t>32.</t>
  </si>
  <si>
    <t>Priemonė karpoms gydyti 1,5 ml</t>
  </si>
  <si>
    <t>32.1.</t>
  </si>
  <si>
    <t>33. DALIS</t>
  </si>
  <si>
    <t>SKYSTIS KONTAKTINIAMS LĘŠIAMS LAIKYTI</t>
  </si>
  <si>
    <t>33.</t>
  </si>
  <si>
    <t>Skystis kontaktiniams lęšiams laikyti</t>
  </si>
  <si>
    <t>33.1.</t>
  </si>
  <si>
    <t>34. DALIS</t>
  </si>
  <si>
    <t>PIEŠTUKAS LŪPOMS</t>
  </si>
  <si>
    <t>34.</t>
  </si>
  <si>
    <t>Pieštukas lūpoms</t>
  </si>
  <si>
    <t>34.1.</t>
  </si>
  <si>
    <t>35. DALIS</t>
  </si>
  <si>
    <t>HIDROGELIS NUO NUDEGIMŲ,  PURŠKALAS</t>
  </si>
  <si>
    <t>35.</t>
  </si>
  <si>
    <t>Hidrogelis nuo nudegimų,  purškalas</t>
  </si>
  <si>
    <t>35.1.</t>
  </si>
  <si>
    <t>36. DALIS</t>
  </si>
  <si>
    <t>TESTAS GRIPO VIRUSUI A+B NUSTATYTI</t>
  </si>
  <si>
    <t>36.</t>
  </si>
  <si>
    <t>Testas gripo virusui A+B nustatyti</t>
  </si>
  <si>
    <t>36.1.</t>
  </si>
  <si>
    <t>37. DALIS</t>
  </si>
  <si>
    <t>TVARSTIS, SPAUDŽIAMAS SU PAGALVĖLE 15 CM X 180 CM, STERILUS</t>
  </si>
  <si>
    <t>37.</t>
  </si>
  <si>
    <t>Tvarstis, spaudžiamas su pagalvėle 15 cm x 180 cm, sterilus</t>
  </si>
  <si>
    <t>37.1.</t>
  </si>
  <si>
    <t>38. DALIS</t>
  </si>
  <si>
    <t>TVARSČIAI HIDROKOLOIDINIAI, PLONI:</t>
  </si>
  <si>
    <t>38.</t>
  </si>
  <si>
    <t>Tvarsčiai hidrokoloidiniai, ploni:</t>
  </si>
  <si>
    <t>38.1.</t>
  </si>
  <si>
    <t>5 x 10 cm</t>
  </si>
  <si>
    <t>38.2.</t>
  </si>
  <si>
    <t>10 x 10 cm</t>
  </si>
  <si>
    <t>39. DALIS</t>
  </si>
  <si>
    <t>TVARSTIS HIDROKOLOIDINIS 12 CM X 12 CM</t>
  </si>
  <si>
    <t>39.</t>
  </si>
  <si>
    <t>Tvarstis hidrokoloidinis 12 cm x 12 cm</t>
  </si>
  <si>
    <t>39.1.</t>
  </si>
  <si>
    <t>40. DALIS</t>
  </si>
  <si>
    <t>TVARSTIS SILIKONINIS,SU SIDABRU 12,5 X 12,5 CM, LIPNIAIS KRAŠTAIS</t>
  </si>
  <si>
    <t>40.</t>
  </si>
  <si>
    <t>Tvarstis silikoninis,su sidabru 12,5 x 12,5 cm, lipniais kraštais</t>
  </si>
  <si>
    <t>40.1.</t>
  </si>
  <si>
    <t>41. DALIS</t>
  </si>
  <si>
    <t xml:space="preserve">SKARA CHIRURGINĖ, SU RENTGENO ŽYME 10 CM X 60 CM N.5 </t>
  </si>
  <si>
    <t>41.</t>
  </si>
  <si>
    <t xml:space="preserve">Skara chirurginė, su rentgeno žyme 10 cm x 60 cm N.5 </t>
  </si>
  <si>
    <t>41.1.</t>
  </si>
  <si>
    <t>42. DALIS</t>
  </si>
  <si>
    <t xml:space="preserve">SKARA CHIRURGINĖ, SU RENTGENO ŽYME  30 CM X 45 CM N.5 </t>
  </si>
  <si>
    <t>42.</t>
  </si>
  <si>
    <t xml:space="preserve">Skara chirurginė, su rentgeno žyme  30 cm x 45 cm N.5 </t>
  </si>
  <si>
    <t>42.1.</t>
  </si>
  <si>
    <t>43. DALIS</t>
  </si>
  <si>
    <t>TVARSTIS TAMPONAVIMUI,  10 CMX4,5 M, STERILUS, VAKUUMINĖJE PAKUOTĖJE</t>
  </si>
  <si>
    <t>43.</t>
  </si>
  <si>
    <t>Tvarstis tamponavimui,  10 cmx4,5 m, sterilus, vakuuminėje pakuotėje</t>
  </si>
  <si>
    <t>43.1.</t>
  </si>
  <si>
    <t>44. DALIS</t>
  </si>
  <si>
    <t>TVARSTIS TRIKAMPIO FORMOS</t>
  </si>
  <si>
    <t>44.</t>
  </si>
  <si>
    <t>Tvarstis trikampio formos</t>
  </si>
  <si>
    <t>44.1.</t>
  </si>
  <si>
    <t>45. DALIS</t>
  </si>
  <si>
    <t>PIRMOSIOS PAGALBOS RINKINYS</t>
  </si>
  <si>
    <t>45.</t>
  </si>
  <si>
    <t>Pirmosios pagalbos rinkinys</t>
  </si>
  <si>
    <t>45.1.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</si>
  <si>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</si>
  <si>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</si>
  <si>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</si>
  <si>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</si>
  <si>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</si>
  <si>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</si>
  <si>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</si>
  <si>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</si>
  <si>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</si>
  <si>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</si>
  <si>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</si>
  <si>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</si>
  <si>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</si>
  <si>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</si>
  <si>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</si>
  <si>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</si>
  <si>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</si>
  <si>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</si>
  <si>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</si>
  <si>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</si>
  <si>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</si>
  <si>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</si>
  <si>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</si>
  <si>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</si>
  <si>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3480-2 2023-11-14 11:21:26</t>
  </si>
  <si>
    <t>Pirkimo sąlygų 2 priedas</t>
  </si>
  <si>
    <t>UAB Jugrita</t>
  </si>
  <si>
    <t>2023.12.27</t>
  </si>
  <si>
    <t>Nr.49/12/23</t>
  </si>
  <si>
    <t>Vilnius</t>
  </si>
  <si>
    <t>LT243441515</t>
  </si>
  <si>
    <t>J.Kubiliaus 6, 08234, Vilnius</t>
  </si>
  <si>
    <t>Rita Jurgionienė</t>
  </si>
  <si>
    <r>
      <t>8 655 80758, info</t>
    </r>
    <r>
      <rPr>
        <sz val="11"/>
        <color theme="1"/>
        <rFont val="Calibri"/>
        <family val="2"/>
        <charset val="186"/>
      </rPr>
      <t>@</t>
    </r>
    <r>
      <rPr>
        <sz val="11"/>
        <color theme="1"/>
        <rFont val="Times New Roman"/>
        <family val="1"/>
        <charset val="186"/>
      </rPr>
      <t>jugrita.lt</t>
    </r>
  </si>
  <si>
    <t>Direktorė Rita Jurgionienė</t>
  </si>
  <si>
    <t>BURNSHIELD (PTY) LTD.,  PAR</t>
  </si>
  <si>
    <t>Hydrogel Spray 125 ml,  550003</t>
  </si>
  <si>
    <t>ne</t>
  </si>
  <si>
    <t>taip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</si>
</sst>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
      <sz val="11"/>
      <color theme="1"/>
      <name val="Calibri"/>
      <family val="2"/>
      <charset val="186"/>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s>
  <cellStyleXfs count="1">
    <xf numFmtId="0" fontId="0" fillId="0" borderId="0"/>
  </cellStyleXfs>
  <cellXfs count="85">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0" borderId="0" xfId="0" applyFont="1" applyFill="1"/>
    <xf numFmtId="0" fontId="5" fillId="0" borderId="0" xfId="0" applyFont="1" applyFill="1" applyAlignment="1">
      <alignment horizontal="center" wrapText="1"/>
    </xf>
    <xf numFmtId="0" fontId="5" fillId="0" borderId="0" xfId="0" applyFont="1" applyFill="1" applyAlignment="1">
      <alignment horizontal="center" vertical="center" wrapText="1"/>
    </xf>
    <xf numFmtId="0" fontId="5" fillId="0" borderId="0" xfId="0" applyFont="1" applyFill="1" applyAlignment="1">
      <alignment wrapText="1"/>
    </xf>
    <xf numFmtId="0" fontId="4" fillId="0" borderId="0" xfId="0" applyFont="1" applyFill="1"/>
    <xf numFmtId="0" fontId="4" fillId="0" borderId="0" xfId="0" applyFont="1" applyFill="1" applyAlignment="1">
      <alignment horizontal="center"/>
    </xf>
    <xf numFmtId="0" fontId="5" fillId="0" borderId="1" xfId="0" applyFont="1" applyFill="1" applyBorder="1" applyAlignment="1">
      <alignment horizontal="left"/>
    </xf>
    <xf numFmtId="0" fontId="5" fillId="0" borderId="1" xfId="0" applyFont="1" applyFill="1" applyBorder="1" applyProtection="1">
      <protection locked="0"/>
    </xf>
    <xf numFmtId="0" fontId="5" fillId="0" borderId="0" xfId="0" applyFont="1" applyFill="1" applyAlignment="1">
      <alignment vertical="center" wrapText="1"/>
    </xf>
    <xf numFmtId="0" fontId="5" fillId="0" borderId="0" xfId="0" applyFont="1" applyFill="1" applyAlignment="1" applyProtection="1">
      <alignment horizontal="center" vertical="center" wrapText="1"/>
      <protection locked="0"/>
    </xf>
    <xf numFmtId="0" fontId="4" fillId="0" borderId="23" xfId="0" applyFont="1" applyFill="1" applyBorder="1"/>
    <xf numFmtId="0" fontId="4" fillId="0" borderId="23" xfId="0" applyFont="1" applyFill="1" applyBorder="1" applyAlignment="1">
      <alignment horizontal="center" wrapText="1"/>
    </xf>
    <xf numFmtId="0" fontId="4" fillId="0" borderId="23" xfId="0" applyFont="1" applyFill="1" applyBorder="1" applyAlignment="1">
      <alignment horizontal="center" vertical="center" wrapText="1"/>
    </xf>
    <xf numFmtId="0" fontId="4" fillId="0" borderId="23" xfId="0" applyFont="1" applyFill="1" applyBorder="1" applyAlignment="1">
      <alignment wrapText="1"/>
    </xf>
    <xf numFmtId="0" fontId="5" fillId="0" borderId="23" xfId="0" applyFont="1" applyFill="1" applyBorder="1" applyAlignment="1">
      <alignment horizontal="center" wrapText="1"/>
    </xf>
    <xf numFmtId="0" fontId="5" fillId="0" borderId="23" xfId="0" applyFont="1" applyFill="1" applyBorder="1" applyAlignment="1">
      <alignment horizontal="center" vertical="center" wrapText="1"/>
    </xf>
    <xf numFmtId="0" fontId="5" fillId="0" borderId="23" xfId="0" applyFont="1" applyFill="1" applyBorder="1" applyAlignment="1">
      <alignment wrapText="1"/>
    </xf>
    <xf numFmtId="0" fontId="5" fillId="0" borderId="23" xfId="0" applyFont="1" applyFill="1" applyBorder="1"/>
    <xf numFmtId="0" fontId="5" fillId="0" borderId="23" xfId="0" applyFont="1" applyFill="1" applyBorder="1" applyAlignment="1" applyProtection="1">
      <alignment wrapText="1"/>
      <protection locked="0"/>
    </xf>
    <xf numFmtId="0" fontId="5" fillId="0" borderId="23" xfId="0" applyFont="1" applyFill="1" applyBorder="1" applyProtection="1">
      <protection locked="0"/>
    </xf>
    <xf numFmtId="0" fontId="5" fillId="0" borderId="23" xfId="0" applyFont="1" applyFill="1" applyBorder="1" applyAlignment="1" applyProtection="1">
      <alignment horizontal="center" vertical="center" wrapText="1"/>
      <protection locked="0"/>
    </xf>
    <xf numFmtId="0" fontId="5" fillId="0" borderId="23" xfId="0" applyFont="1" applyFill="1" applyBorder="1" applyAlignment="1" applyProtection="1">
      <alignment vertical="center" wrapText="1"/>
      <protection locked="0"/>
    </xf>
    <xf numFmtId="0" fontId="5" fillId="0" borderId="1" xfId="0" applyFont="1" applyFill="1" applyBorder="1" applyAlignment="1">
      <alignment vertical="center" wrapText="1"/>
    </xf>
    <xf numFmtId="0" fontId="6" fillId="0" borderId="15" xfId="0" applyFont="1" applyFill="1" applyBorder="1"/>
    <xf numFmtId="0" fontId="5" fillId="0" borderId="1" xfId="0" applyFont="1" applyFill="1" applyBorder="1" applyAlignment="1" applyProtection="1">
      <alignment horizontal="center" vertical="center" wrapText="1"/>
      <protection locked="0"/>
    </xf>
    <xf numFmtId="0" fontId="6" fillId="0" borderId="16" xfId="0" applyFont="1" applyFill="1" applyBorder="1" applyProtection="1">
      <protection locked="0"/>
    </xf>
    <xf numFmtId="0" fontId="6" fillId="0" borderId="15" xfId="0" applyFont="1" applyFill="1" applyBorder="1" applyProtection="1">
      <protection locked="0"/>
    </xf>
    <xf numFmtId="49" fontId="7" fillId="0" borderId="2" xfId="0" applyNumberFormat="1" applyFont="1" applyFill="1" applyBorder="1" applyAlignment="1">
      <alignment horizontal="left" vertical="center"/>
    </xf>
    <xf numFmtId="0" fontId="6" fillId="0" borderId="22" xfId="0" applyFont="1" applyFill="1" applyBorder="1"/>
    <xf numFmtId="49" fontId="7" fillId="0" borderId="2" xfId="0" applyNumberFormat="1" applyFont="1" applyFill="1" applyBorder="1" applyAlignment="1">
      <alignment horizontal="left" vertical="center" wrapText="1"/>
    </xf>
    <xf numFmtId="0" fontId="5" fillId="0" borderId="0" xfId="0" applyFont="1" applyFill="1"/>
    <xf numFmtId="0" fontId="5" fillId="0" borderId="0" xfId="0" applyFont="1" applyFill="1" applyAlignment="1">
      <alignment vertical="center" wrapText="1"/>
    </xf>
    <xf numFmtId="0" fontId="5" fillId="0" borderId="23" xfId="0" applyFont="1" applyFill="1" applyBorder="1" applyAlignment="1">
      <alignment vertical="center" wrapText="1"/>
    </xf>
    <xf numFmtId="0" fontId="6" fillId="0" borderId="23" xfId="0" applyFont="1" applyFill="1" applyBorder="1"/>
    <xf numFmtId="0" fontId="5" fillId="0" borderId="23" xfId="0" applyFont="1" applyFill="1" applyBorder="1" applyAlignment="1" applyProtection="1">
      <alignment horizontal="center" vertical="center" wrapText="1"/>
      <protection locked="0"/>
    </xf>
    <xf numFmtId="0" fontId="6" fillId="0" borderId="23" xfId="0" applyFont="1" applyFill="1" applyBorder="1" applyProtection="1">
      <protection locked="0"/>
    </xf>
    <xf numFmtId="0" fontId="4" fillId="0" borderId="0" xfId="0" applyFont="1" applyFill="1"/>
    <xf numFmtId="0" fontId="4" fillId="0" borderId="0" xfId="0" applyFont="1" applyFill="1" applyAlignment="1">
      <alignment horizontal="right" wrapText="1" indent="1"/>
    </xf>
    <xf numFmtId="0" fontId="4" fillId="0" borderId="24" xfId="0" applyFont="1" applyFill="1" applyBorder="1" applyAlignment="1">
      <alignment horizontal="right" wrapText="1" indent="1"/>
    </xf>
    <xf numFmtId="0" fontId="4" fillId="0" borderId="0" xfId="0" applyFont="1" applyFill="1" applyAlignment="1">
      <alignment horizontal="right" wrapText="1"/>
    </xf>
    <xf numFmtId="0" fontId="4" fillId="0" borderId="24" xfId="0" applyFont="1" applyFill="1" applyBorder="1" applyAlignment="1">
      <alignment horizontal="right" wrapText="1"/>
    </xf>
    <xf numFmtId="0" fontId="2" fillId="2" borderId="0" xfId="0" applyFont="1" applyFill="1" applyAlignment="1">
      <alignment horizontal="left" wrapText="1"/>
    </xf>
    <xf numFmtId="0" fontId="1" fillId="2" borderId="0" xfId="0" applyFont="1" applyFill="1"/>
    <xf numFmtId="0" fontId="1" fillId="2" borderId="4" xfId="0" applyFont="1" applyFill="1" applyBorder="1" applyAlignment="1">
      <alignment horizontal="center" vertical="center" wrapText="1"/>
    </xf>
    <xf numFmtId="0" fontId="0" fillId="0" borderId="12" xfId="0" applyBorder="1"/>
    <xf numFmtId="0" fontId="1" fillId="2" borderId="5" xfId="0" applyFont="1" applyFill="1" applyBorder="1" applyAlignment="1">
      <alignment horizontal="center" vertical="center" wrapText="1"/>
    </xf>
    <xf numFmtId="0" fontId="0" fillId="0" borderId="13" xfId="0" applyBorder="1"/>
    <xf numFmtId="0" fontId="1" fillId="3" borderId="7" xfId="0" applyFont="1" applyFill="1" applyBorder="1" applyAlignment="1" applyProtection="1">
      <alignment horizontal="center" vertical="center" wrapText="1"/>
      <protection locked="0"/>
    </xf>
    <xf numFmtId="0" fontId="0" fillId="0" borderId="15"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3" fillId="2" borderId="0" xfId="0" applyFont="1" applyFill="1" applyAlignment="1">
      <alignment horizontal="left" vertical="top"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0" xfId="0"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4"/>
  <sheetViews>
    <sheetView tabSelected="1" topLeftCell="A16" workbookViewId="0">
      <selection activeCell="H20" sqref="H20"/>
    </sheetView>
  </sheetViews>
  <sheetFormatPr defaultColWidth="10.875" defaultRowHeight="15" x14ac:dyDescent="0.25"/>
  <cols>
    <col min="1" max="1" width="9.125" style="12" customWidth="1"/>
    <col min="2" max="2" width="46.75" style="12" customWidth="1"/>
    <col min="3" max="3" width="8" style="13" customWidth="1"/>
    <col min="4" max="4" width="7.875" style="14" customWidth="1"/>
    <col min="5" max="5" width="14.75" style="15" customWidth="1"/>
    <col min="6" max="6" width="15.125" style="15" customWidth="1"/>
    <col min="7" max="7" width="23.625" style="15" customWidth="1"/>
    <col min="8" max="8" width="26.5" style="15" customWidth="1"/>
    <col min="9" max="9" width="20.5" style="12" customWidth="1"/>
    <col min="10" max="15" width="25" style="12" customWidth="1"/>
    <col min="16" max="16" width="10.875" style="12" customWidth="1"/>
    <col min="17" max="16384" width="10.875" style="12"/>
  </cols>
  <sheetData>
    <row r="1" spans="1:8" x14ac:dyDescent="0.25">
      <c r="H1" s="15" t="s">
        <v>302</v>
      </c>
    </row>
    <row r="2" spans="1:8" x14ac:dyDescent="0.25">
      <c r="A2" s="16" t="s">
        <v>0</v>
      </c>
      <c r="B2" s="16"/>
    </row>
    <row r="3" spans="1:8" x14ac:dyDescent="0.25">
      <c r="B3" s="17"/>
    </row>
    <row r="4" spans="1:8" x14ac:dyDescent="0.25">
      <c r="A4" s="16" t="s">
        <v>1</v>
      </c>
      <c r="B4" s="16"/>
    </row>
    <row r="5" spans="1:8" x14ac:dyDescent="0.25">
      <c r="A5" s="16"/>
      <c r="B5" s="16"/>
    </row>
    <row r="6" spans="1:8" x14ac:dyDescent="0.25">
      <c r="A6" s="12" t="s">
        <v>2</v>
      </c>
      <c r="B6" s="16" t="s">
        <v>3</v>
      </c>
    </row>
    <row r="7" spans="1:8" x14ac:dyDescent="0.25">
      <c r="B7" s="16"/>
    </row>
    <row r="8" spans="1:8" x14ac:dyDescent="0.25">
      <c r="A8" s="18" t="s">
        <v>4</v>
      </c>
      <c r="B8" s="19" t="s">
        <v>304</v>
      </c>
    </row>
    <row r="9" spans="1:8" x14ac:dyDescent="0.25">
      <c r="A9" s="18" t="s">
        <v>5</v>
      </c>
      <c r="B9" s="19" t="s">
        <v>305</v>
      </c>
    </row>
    <row r="10" spans="1:8" x14ac:dyDescent="0.25">
      <c r="A10" s="18" t="s">
        <v>6</v>
      </c>
      <c r="B10" s="19" t="s">
        <v>306</v>
      </c>
    </row>
    <row r="12" spans="1:8" ht="15.75" x14ac:dyDescent="0.25">
      <c r="A12" s="34" t="s">
        <v>7</v>
      </c>
      <c r="B12" s="35"/>
      <c r="C12" s="36" t="s">
        <v>303</v>
      </c>
      <c r="D12" s="37"/>
      <c r="E12" s="37"/>
      <c r="F12" s="38"/>
    </row>
    <row r="13" spans="1:8" ht="15.95" customHeight="1" x14ac:dyDescent="0.25">
      <c r="A13" s="39" t="s">
        <v>8</v>
      </c>
      <c r="B13" s="40"/>
      <c r="C13" s="36">
        <v>224344150</v>
      </c>
      <c r="D13" s="37"/>
      <c r="E13" s="37"/>
      <c r="F13" s="38"/>
    </row>
    <row r="14" spans="1:8" ht="15.95" customHeight="1" x14ac:dyDescent="0.25">
      <c r="A14" s="39" t="s">
        <v>9</v>
      </c>
      <c r="B14" s="40"/>
      <c r="C14" s="36" t="s">
        <v>308</v>
      </c>
      <c r="D14" s="37"/>
      <c r="E14" s="37"/>
      <c r="F14" s="38"/>
    </row>
    <row r="15" spans="1:8" ht="15.95" customHeight="1" x14ac:dyDescent="0.25">
      <c r="A15" s="34" t="s">
        <v>10</v>
      </c>
      <c r="B15" s="35"/>
      <c r="C15" s="36" t="s">
        <v>307</v>
      </c>
      <c r="D15" s="37"/>
      <c r="E15" s="37"/>
      <c r="F15" s="38"/>
    </row>
    <row r="16" spans="1:8" ht="38.25" customHeight="1" x14ac:dyDescent="0.25">
      <c r="A16" s="41" t="s">
        <v>11</v>
      </c>
      <c r="B16" s="40"/>
      <c r="C16" s="36"/>
      <c r="D16" s="37"/>
      <c r="E16" s="37"/>
      <c r="F16" s="38"/>
    </row>
    <row r="17" spans="1:7" ht="15.95" customHeight="1" x14ac:dyDescent="0.25">
      <c r="A17" s="34" t="s">
        <v>12</v>
      </c>
      <c r="B17" s="35"/>
      <c r="C17" s="36" t="s">
        <v>309</v>
      </c>
      <c r="D17" s="37"/>
      <c r="E17" s="37"/>
      <c r="F17" s="38"/>
    </row>
    <row r="18" spans="1:7" ht="15.95" customHeight="1" x14ac:dyDescent="0.25">
      <c r="A18" s="34" t="s">
        <v>13</v>
      </c>
      <c r="B18" s="35"/>
      <c r="C18" s="36" t="s">
        <v>310</v>
      </c>
      <c r="D18" s="37"/>
      <c r="E18" s="37"/>
      <c r="F18" s="38"/>
    </row>
    <row r="19" spans="1:7" ht="36" customHeight="1" x14ac:dyDescent="0.25">
      <c r="A19" s="34" t="s">
        <v>14</v>
      </c>
      <c r="B19" s="35"/>
      <c r="C19" s="36" t="s">
        <v>311</v>
      </c>
      <c r="D19" s="37"/>
      <c r="E19" s="37"/>
      <c r="F19" s="38"/>
    </row>
    <row r="20" spans="1:7" ht="43.5" customHeight="1" x14ac:dyDescent="0.25">
      <c r="A20" s="34" t="s">
        <v>15</v>
      </c>
      <c r="B20" s="35"/>
      <c r="C20" s="36"/>
      <c r="D20" s="37"/>
      <c r="E20" s="37"/>
      <c r="F20" s="38"/>
    </row>
    <row r="21" spans="1:7" ht="25.5" customHeight="1" x14ac:dyDescent="0.25">
      <c r="A21" s="44" t="s">
        <v>16</v>
      </c>
      <c r="B21" s="45"/>
      <c r="C21" s="46"/>
      <c r="D21" s="47"/>
      <c r="E21" s="47"/>
      <c r="F21" s="47"/>
      <c r="G21" s="15" t="str">
        <f>IF((SUMPRODUCT(--(C21=""))&gt;0), "Privaloma užpildyti, kai taikomi pašalinimo pagrindai", "")</f>
        <v>Privaloma užpildyti, kai taikomi pašalinimo pagrindai</v>
      </c>
    </row>
    <row r="22" spans="1:7" ht="18" customHeight="1" x14ac:dyDescent="0.25">
      <c r="A22" s="20"/>
      <c r="B22" s="20"/>
      <c r="C22" s="21"/>
      <c r="D22" s="21"/>
      <c r="E22" s="21"/>
      <c r="F22" s="21"/>
    </row>
    <row r="23" spans="1:7" x14ac:dyDescent="0.25">
      <c r="A23" s="48" t="s">
        <v>17</v>
      </c>
      <c r="B23" s="42"/>
      <c r="C23" s="42"/>
      <c r="D23" s="42"/>
      <c r="E23" s="42"/>
      <c r="F23" s="42"/>
    </row>
    <row r="24" spans="1:7" x14ac:dyDescent="0.25">
      <c r="A24" s="42" t="s">
        <v>18</v>
      </c>
      <c r="B24" s="42"/>
      <c r="C24" s="42"/>
      <c r="D24" s="42"/>
      <c r="E24" s="42"/>
      <c r="F24" s="42"/>
    </row>
    <row r="25" spans="1:7" x14ac:dyDescent="0.25">
      <c r="A25" s="42" t="s">
        <v>19</v>
      </c>
      <c r="B25" s="42"/>
      <c r="C25" s="42"/>
      <c r="D25" s="42"/>
      <c r="E25" s="42"/>
      <c r="F25" s="42"/>
    </row>
    <row r="26" spans="1:7" x14ac:dyDescent="0.25">
      <c r="A26" s="42" t="s">
        <v>20</v>
      </c>
      <c r="B26" s="42"/>
      <c r="C26" s="42"/>
      <c r="D26" s="42"/>
      <c r="E26" s="42"/>
      <c r="F26" s="42"/>
    </row>
    <row r="27" spans="1:7" x14ac:dyDescent="0.25">
      <c r="A27" s="42" t="s">
        <v>21</v>
      </c>
      <c r="B27" s="42"/>
      <c r="C27" s="42"/>
      <c r="D27" s="42"/>
      <c r="E27" s="42"/>
      <c r="F27" s="42"/>
    </row>
    <row r="28" spans="1:7" ht="32.1" customHeight="1" x14ac:dyDescent="0.25">
      <c r="A28" s="43" t="s">
        <v>22</v>
      </c>
      <c r="B28" s="42"/>
      <c r="C28" s="42"/>
      <c r="D28" s="42"/>
      <c r="E28" s="42"/>
      <c r="F28" s="42"/>
    </row>
    <row r="29" spans="1:7" x14ac:dyDescent="0.25">
      <c r="A29" s="42" t="s">
        <v>23</v>
      </c>
      <c r="B29" s="42"/>
      <c r="C29" s="42"/>
      <c r="D29" s="42"/>
      <c r="E29" s="42"/>
      <c r="F29" s="42"/>
    </row>
    <row r="30" spans="1:7" x14ac:dyDescent="0.25">
      <c r="A30" s="12" t="s">
        <v>24</v>
      </c>
      <c r="D30" s="21"/>
    </row>
    <row r="31" spans="1:7" x14ac:dyDescent="0.25">
      <c r="A31" s="12" t="s">
        <v>25</v>
      </c>
    </row>
    <row r="32" spans="1:7" hidden="1" x14ac:dyDescent="0.25">
      <c r="A32" s="16" t="s">
        <v>26</v>
      </c>
      <c r="B32" s="16" t="s">
        <v>27</v>
      </c>
    </row>
    <row r="33" spans="1:9" hidden="1" x14ac:dyDescent="0.25"/>
    <row r="34" spans="1:9" hidden="1" x14ac:dyDescent="0.25">
      <c r="A34" s="16" t="s">
        <v>28</v>
      </c>
    </row>
    <row r="35" spans="1:9" ht="29.25" hidden="1" x14ac:dyDescent="0.25">
      <c r="A35" s="22" t="s">
        <v>29</v>
      </c>
      <c r="B35" s="22" t="s">
        <v>30</v>
      </c>
      <c r="C35" s="23" t="s">
        <v>31</v>
      </c>
      <c r="D35" s="24" t="s">
        <v>32</v>
      </c>
      <c r="E35" s="25" t="s">
        <v>33</v>
      </c>
      <c r="F35" s="25" t="s">
        <v>34</v>
      </c>
      <c r="G35" s="25" t="s">
        <v>35</v>
      </c>
      <c r="H35" s="25" t="s">
        <v>36</v>
      </c>
      <c r="I35" s="22" t="s">
        <v>37</v>
      </c>
    </row>
    <row r="36" spans="1:9" hidden="1" x14ac:dyDescent="0.25">
      <c r="A36" s="22" t="s">
        <v>38</v>
      </c>
      <c r="B36" s="22" t="s">
        <v>39</v>
      </c>
      <c r="C36" s="26"/>
      <c r="D36" s="27"/>
      <c r="E36" s="28"/>
      <c r="F36" s="28"/>
      <c r="G36" s="28"/>
      <c r="H36" s="28"/>
      <c r="I36" s="29"/>
    </row>
    <row r="37" spans="1:9" hidden="1" x14ac:dyDescent="0.25">
      <c r="A37" s="29" t="s">
        <v>40</v>
      </c>
      <c r="B37" s="29" t="s">
        <v>39</v>
      </c>
      <c r="C37" s="26">
        <v>150</v>
      </c>
      <c r="D37" s="27" t="s">
        <v>41</v>
      </c>
      <c r="E37" s="30"/>
      <c r="F37" s="28" t="str">
        <f>IF(ISBLANK(E37),"", PRODUCT(C37,E37))</f>
        <v/>
      </c>
      <c r="G37" s="30"/>
      <c r="H37" s="30"/>
      <c r="I37" s="31"/>
    </row>
    <row r="38" spans="1:9" ht="30" hidden="1" x14ac:dyDescent="0.25">
      <c r="E38" s="25" t="s">
        <v>42</v>
      </c>
      <c r="F38" s="25" t="str">
        <f>IF(F37="","",ROUND(SUM(F37:F37),2))</f>
        <v/>
      </c>
      <c r="G38" s="15" t="str">
        <f>IF(F37="","Neužpildytos visos objektų kainos","")</f>
        <v>Neužpildytos visos objektų kainos</v>
      </c>
    </row>
    <row r="39" spans="1:9" ht="15.75" hidden="1" customHeight="1" x14ac:dyDescent="0.25">
      <c r="B39" s="51" t="s">
        <v>43</v>
      </c>
      <c r="C39" s="52"/>
      <c r="D39" s="32">
        <v>5</v>
      </c>
      <c r="E39" s="25" t="s">
        <v>44</v>
      </c>
      <c r="F39" s="25" t="str">
        <f>IF(OR(F38="",D39=""),"", ROUND(PRODUCT(D39,F38)/100,2))</f>
        <v/>
      </c>
      <c r="G39" s="15" t="str">
        <f>IF(D39="", "Nurodykite taikomą PVM dydį", "")</f>
        <v/>
      </c>
    </row>
    <row r="40" spans="1:9" hidden="1" x14ac:dyDescent="0.25">
      <c r="E40" s="25" t="s">
        <v>45</v>
      </c>
      <c r="F40" s="25">
        <f>IF(ISBLANK(F39), "", ROUND(SUM(F38:F39),2))</f>
        <v>0</v>
      </c>
    </row>
    <row r="41" spans="1:9" hidden="1" x14ac:dyDescent="0.25"/>
    <row r="42" spans="1:9" hidden="1" x14ac:dyDescent="0.25"/>
    <row r="43" spans="1:9" hidden="1" x14ac:dyDescent="0.25"/>
    <row r="44" spans="1:9" hidden="1" x14ac:dyDescent="0.25">
      <c r="A44" s="16" t="s">
        <v>46</v>
      </c>
      <c r="B44" s="16" t="s">
        <v>47</v>
      </c>
    </row>
    <row r="45" spans="1:9" hidden="1" x14ac:dyDescent="0.25"/>
    <row r="46" spans="1:9" hidden="1" x14ac:dyDescent="0.25">
      <c r="A46" s="16" t="s">
        <v>28</v>
      </c>
    </row>
    <row r="47" spans="1:9" ht="29.25" hidden="1" x14ac:dyDescent="0.25">
      <c r="A47" s="22" t="s">
        <v>29</v>
      </c>
      <c r="B47" s="22" t="s">
        <v>30</v>
      </c>
      <c r="C47" s="23" t="s">
        <v>31</v>
      </c>
      <c r="D47" s="24" t="s">
        <v>32</v>
      </c>
      <c r="E47" s="25" t="s">
        <v>33</v>
      </c>
      <c r="F47" s="25" t="s">
        <v>34</v>
      </c>
      <c r="G47" s="25" t="s">
        <v>35</v>
      </c>
      <c r="H47" s="25" t="s">
        <v>36</v>
      </c>
      <c r="I47" s="22" t="s">
        <v>37</v>
      </c>
    </row>
    <row r="48" spans="1:9" hidden="1" x14ac:dyDescent="0.25">
      <c r="A48" s="22" t="s">
        <v>48</v>
      </c>
      <c r="B48" s="22" t="s">
        <v>49</v>
      </c>
      <c r="C48" s="26"/>
      <c r="D48" s="27"/>
      <c r="E48" s="28"/>
      <c r="F48" s="28"/>
      <c r="G48" s="28"/>
      <c r="H48" s="28"/>
      <c r="I48" s="29"/>
    </row>
    <row r="49" spans="1:9" hidden="1" x14ac:dyDescent="0.25">
      <c r="A49" s="29" t="s">
        <v>50</v>
      </c>
      <c r="B49" s="29" t="s">
        <v>49</v>
      </c>
      <c r="C49" s="26">
        <v>15</v>
      </c>
      <c r="D49" s="27" t="s">
        <v>51</v>
      </c>
      <c r="E49" s="30"/>
      <c r="F49" s="28" t="str">
        <f>IF(ISBLANK(E49),"", PRODUCT(C49,E49))</f>
        <v/>
      </c>
      <c r="G49" s="30"/>
      <c r="H49" s="30"/>
      <c r="I49" s="31"/>
    </row>
    <row r="50" spans="1:9" ht="30" hidden="1" x14ac:dyDescent="0.25">
      <c r="E50" s="25" t="s">
        <v>42</v>
      </c>
      <c r="F50" s="25" t="str">
        <f>IF(F49="","",ROUND(SUM(F49:F49),2))</f>
        <v/>
      </c>
      <c r="G50" s="15" t="str">
        <f>IF(F49="","Neužpildytos visos objektų kainos","")</f>
        <v>Neužpildytos visos objektų kainos</v>
      </c>
    </row>
    <row r="51" spans="1:9" ht="15.75" hidden="1" customHeight="1" x14ac:dyDescent="0.25">
      <c r="B51" s="51" t="s">
        <v>43</v>
      </c>
      <c r="C51" s="52"/>
      <c r="D51" s="32">
        <v>21</v>
      </c>
      <c r="E51" s="25" t="s">
        <v>44</v>
      </c>
      <c r="F51" s="25" t="str">
        <f>IF(OR(F50="",D51=""),"", ROUND(PRODUCT(D51,F50)/100,2))</f>
        <v/>
      </c>
      <c r="G51" s="15" t="str">
        <f>IF(D51="", "Nurodykite taikomą PVM dydį", "")</f>
        <v/>
      </c>
    </row>
    <row r="52" spans="1:9" hidden="1" x14ac:dyDescent="0.25">
      <c r="E52" s="25" t="s">
        <v>45</v>
      </c>
      <c r="F52" s="25">
        <f>IF(ISBLANK(F51), "", ROUND(SUM(F50:F51),2))</f>
        <v>0</v>
      </c>
    </row>
    <row r="53" spans="1:9" hidden="1" x14ac:dyDescent="0.25"/>
    <row r="54" spans="1:9" hidden="1" x14ac:dyDescent="0.25"/>
    <row r="55" spans="1:9" hidden="1" x14ac:dyDescent="0.25"/>
    <row r="56" spans="1:9" hidden="1" x14ac:dyDescent="0.25">
      <c r="A56" s="16" t="s">
        <v>52</v>
      </c>
      <c r="B56" s="16" t="s">
        <v>53</v>
      </c>
    </row>
    <row r="57" spans="1:9" hidden="1" x14ac:dyDescent="0.25"/>
    <row r="58" spans="1:9" hidden="1" x14ac:dyDescent="0.25">
      <c r="A58" s="16" t="s">
        <v>28</v>
      </c>
    </row>
    <row r="59" spans="1:9" ht="29.25" hidden="1" x14ac:dyDescent="0.25">
      <c r="A59" s="22" t="s">
        <v>29</v>
      </c>
      <c r="B59" s="22" t="s">
        <v>30</v>
      </c>
      <c r="C59" s="23" t="s">
        <v>31</v>
      </c>
      <c r="D59" s="24" t="s">
        <v>32</v>
      </c>
      <c r="E59" s="25" t="s">
        <v>33</v>
      </c>
      <c r="F59" s="25" t="s">
        <v>34</v>
      </c>
      <c r="G59" s="25" t="s">
        <v>35</v>
      </c>
      <c r="H59" s="25" t="s">
        <v>36</v>
      </c>
      <c r="I59" s="22" t="s">
        <v>37</v>
      </c>
    </row>
    <row r="60" spans="1:9" hidden="1" x14ac:dyDescent="0.25">
      <c r="A60" s="22" t="s">
        <v>54</v>
      </c>
      <c r="B60" s="22" t="s">
        <v>55</v>
      </c>
      <c r="C60" s="26"/>
      <c r="D60" s="27"/>
      <c r="E60" s="28"/>
      <c r="F60" s="28"/>
      <c r="G60" s="28"/>
      <c r="H60" s="28"/>
      <c r="I60" s="29"/>
    </row>
    <row r="61" spans="1:9" hidden="1" x14ac:dyDescent="0.25">
      <c r="A61" s="29" t="s">
        <v>56</v>
      </c>
      <c r="B61" s="29" t="s">
        <v>55</v>
      </c>
      <c r="C61" s="26">
        <v>7</v>
      </c>
      <c r="D61" s="27" t="s">
        <v>51</v>
      </c>
      <c r="E61" s="30"/>
      <c r="F61" s="28" t="str">
        <f>IF(ISBLANK(E61),"", PRODUCT(C61,E61))</f>
        <v/>
      </c>
      <c r="G61" s="30"/>
      <c r="H61" s="30"/>
      <c r="I61" s="31"/>
    </row>
    <row r="62" spans="1:9" ht="30" hidden="1" x14ac:dyDescent="0.25">
      <c r="E62" s="25" t="s">
        <v>42</v>
      </c>
      <c r="F62" s="25" t="str">
        <f>IF(F61="","",ROUND(SUM(F61:F61),2))</f>
        <v/>
      </c>
      <c r="G62" s="15" t="str">
        <f>IF(F61="","Neužpildytos visos objektų kainos","")</f>
        <v>Neužpildytos visos objektų kainos</v>
      </c>
    </row>
    <row r="63" spans="1:9" ht="15.75" hidden="1" customHeight="1" x14ac:dyDescent="0.25">
      <c r="B63" s="51" t="s">
        <v>43</v>
      </c>
      <c r="C63" s="52"/>
      <c r="D63" s="32">
        <v>5</v>
      </c>
      <c r="E63" s="25" t="s">
        <v>44</v>
      </c>
      <c r="F63" s="25" t="str">
        <f>IF(OR(F62="",D63=""),"", ROUND(PRODUCT(D63,F62)/100,2))</f>
        <v/>
      </c>
      <c r="G63" s="15" t="str">
        <f>IF(D63="", "Nurodykite taikomą PVM dydį", "")</f>
        <v/>
      </c>
    </row>
    <row r="64" spans="1:9" hidden="1" x14ac:dyDescent="0.25">
      <c r="E64" s="25" t="s">
        <v>45</v>
      </c>
      <c r="F64" s="25">
        <f>IF(ISBLANK(F63), "", ROUND(SUM(F62:F63),2))</f>
        <v>0</v>
      </c>
    </row>
    <row r="65" spans="1:9" hidden="1" x14ac:dyDescent="0.25"/>
    <row r="66" spans="1:9" hidden="1" x14ac:dyDescent="0.25"/>
    <row r="67" spans="1:9" hidden="1" x14ac:dyDescent="0.25"/>
    <row r="68" spans="1:9" hidden="1" x14ac:dyDescent="0.25">
      <c r="A68" s="16" t="s">
        <v>57</v>
      </c>
      <c r="B68" s="16" t="s">
        <v>58</v>
      </c>
    </row>
    <row r="69" spans="1:9" hidden="1" x14ac:dyDescent="0.25"/>
    <row r="70" spans="1:9" hidden="1" x14ac:dyDescent="0.25">
      <c r="A70" s="16" t="s">
        <v>28</v>
      </c>
    </row>
    <row r="71" spans="1:9" ht="29.25" hidden="1" x14ac:dyDescent="0.25">
      <c r="A71" s="22" t="s">
        <v>29</v>
      </c>
      <c r="B71" s="22" t="s">
        <v>30</v>
      </c>
      <c r="C71" s="23" t="s">
        <v>31</v>
      </c>
      <c r="D71" s="24" t="s">
        <v>32</v>
      </c>
      <c r="E71" s="25" t="s">
        <v>33</v>
      </c>
      <c r="F71" s="25" t="s">
        <v>34</v>
      </c>
      <c r="G71" s="25" t="s">
        <v>35</v>
      </c>
      <c r="H71" s="25" t="s">
        <v>36</v>
      </c>
      <c r="I71" s="22" t="s">
        <v>37</v>
      </c>
    </row>
    <row r="72" spans="1:9" hidden="1" x14ac:dyDescent="0.25">
      <c r="A72" s="22" t="s">
        <v>59</v>
      </c>
      <c r="B72" s="22" t="s">
        <v>60</v>
      </c>
      <c r="C72" s="26"/>
      <c r="D72" s="27"/>
      <c r="E72" s="28"/>
      <c r="F72" s="28"/>
      <c r="G72" s="28"/>
      <c r="H72" s="28"/>
      <c r="I72" s="29"/>
    </row>
    <row r="73" spans="1:9" hidden="1" x14ac:dyDescent="0.25">
      <c r="A73" s="29" t="s">
        <v>61</v>
      </c>
      <c r="B73" s="29" t="s">
        <v>60</v>
      </c>
      <c r="C73" s="26">
        <v>120000</v>
      </c>
      <c r="D73" s="27" t="s">
        <v>62</v>
      </c>
      <c r="E73" s="30"/>
      <c r="F73" s="28" t="str">
        <f>IF(ISBLANK(E73),"", PRODUCT(C73,E73))</f>
        <v/>
      </c>
      <c r="G73" s="30"/>
      <c r="H73" s="30"/>
      <c r="I73" s="31"/>
    </row>
    <row r="74" spans="1:9" ht="30" hidden="1" x14ac:dyDescent="0.25">
      <c r="E74" s="25" t="s">
        <v>42</v>
      </c>
      <c r="F74" s="25" t="str">
        <f>IF(F73="","",ROUND(SUM(F73:F73),2))</f>
        <v/>
      </c>
      <c r="G74" s="15" t="str">
        <f>IF(F73="","Neužpildytos visos objektų kainos","")</f>
        <v>Neužpildytos visos objektų kainos</v>
      </c>
    </row>
    <row r="75" spans="1:9" ht="15.75" hidden="1" customHeight="1" x14ac:dyDescent="0.25">
      <c r="B75" s="51" t="s">
        <v>43</v>
      </c>
      <c r="C75" s="52"/>
      <c r="D75" s="32">
        <v>21</v>
      </c>
      <c r="E75" s="25" t="s">
        <v>44</v>
      </c>
      <c r="F75" s="25" t="str">
        <f>IF(OR(F74="",D75=""),"", ROUND(PRODUCT(D75,F74)/100,2))</f>
        <v/>
      </c>
      <c r="G75" s="15" t="str">
        <f>IF(D75="", "Nurodykite taikomą PVM dydį", "")</f>
        <v/>
      </c>
    </row>
    <row r="76" spans="1:9" hidden="1" x14ac:dyDescent="0.25">
      <c r="E76" s="25" t="s">
        <v>45</v>
      </c>
      <c r="F76" s="25">
        <f>IF(ISBLANK(F75), "", ROUND(SUM(F74:F75),2))</f>
        <v>0</v>
      </c>
    </row>
    <row r="77" spans="1:9" hidden="1" x14ac:dyDescent="0.25"/>
    <row r="78" spans="1:9" hidden="1" x14ac:dyDescent="0.25"/>
    <row r="79" spans="1:9" hidden="1" x14ac:dyDescent="0.25"/>
    <row r="80" spans="1:9" hidden="1" x14ac:dyDescent="0.25">
      <c r="A80" s="16" t="s">
        <v>63</v>
      </c>
      <c r="B80" s="16" t="s">
        <v>64</v>
      </c>
    </row>
    <row r="81" spans="1:9" hidden="1" x14ac:dyDescent="0.25"/>
    <row r="82" spans="1:9" hidden="1" x14ac:dyDescent="0.25">
      <c r="A82" s="16" t="s">
        <v>28</v>
      </c>
    </row>
    <row r="83" spans="1:9" ht="29.25" hidden="1" x14ac:dyDescent="0.25">
      <c r="A83" s="22" t="s">
        <v>29</v>
      </c>
      <c r="B83" s="22" t="s">
        <v>30</v>
      </c>
      <c r="C83" s="23" t="s">
        <v>31</v>
      </c>
      <c r="D83" s="24" t="s">
        <v>32</v>
      </c>
      <c r="E83" s="25" t="s">
        <v>33</v>
      </c>
      <c r="F83" s="25" t="s">
        <v>34</v>
      </c>
      <c r="G83" s="25" t="s">
        <v>35</v>
      </c>
      <c r="H83" s="25" t="s">
        <v>36</v>
      </c>
      <c r="I83" s="22" t="s">
        <v>37</v>
      </c>
    </row>
    <row r="84" spans="1:9" hidden="1" x14ac:dyDescent="0.25">
      <c r="A84" s="22" t="s">
        <v>65</v>
      </c>
      <c r="B84" s="22" t="s">
        <v>66</v>
      </c>
      <c r="C84" s="26"/>
      <c r="D84" s="27"/>
      <c r="E84" s="28"/>
      <c r="F84" s="28"/>
      <c r="G84" s="28"/>
      <c r="H84" s="28"/>
      <c r="I84" s="29"/>
    </row>
    <row r="85" spans="1:9" hidden="1" x14ac:dyDescent="0.25">
      <c r="A85" s="29" t="s">
        <v>67</v>
      </c>
      <c r="B85" s="29" t="s">
        <v>66</v>
      </c>
      <c r="C85" s="26">
        <v>400</v>
      </c>
      <c r="D85" s="27" t="s">
        <v>51</v>
      </c>
      <c r="E85" s="30"/>
      <c r="F85" s="28" t="str">
        <f>IF(ISBLANK(E85),"", PRODUCT(C85,E85))</f>
        <v/>
      </c>
      <c r="G85" s="30"/>
      <c r="H85" s="30"/>
      <c r="I85" s="31"/>
    </row>
    <row r="86" spans="1:9" ht="30" hidden="1" x14ac:dyDescent="0.25">
      <c r="E86" s="25" t="s">
        <v>42</v>
      </c>
      <c r="F86" s="25" t="str">
        <f>IF(F85="","",ROUND(SUM(F85:F85),2))</f>
        <v/>
      </c>
      <c r="G86" s="15" t="str">
        <f>IF(F85="","Neužpildytos visos objektų kainos","")</f>
        <v>Neužpildytos visos objektų kainos</v>
      </c>
    </row>
    <row r="87" spans="1:9" ht="15.75" hidden="1" customHeight="1" x14ac:dyDescent="0.25">
      <c r="B87" s="51" t="s">
        <v>43</v>
      </c>
      <c r="C87" s="52"/>
      <c r="D87" s="32">
        <v>21</v>
      </c>
      <c r="E87" s="25" t="s">
        <v>44</v>
      </c>
      <c r="F87" s="25" t="str">
        <f>IF(OR(F86="",D87=""),"", ROUND(PRODUCT(D87,F86)/100,2))</f>
        <v/>
      </c>
      <c r="G87" s="15" t="str">
        <f>IF(D87="", "Nurodykite taikomą PVM dydį", "")</f>
        <v/>
      </c>
    </row>
    <row r="88" spans="1:9" hidden="1" x14ac:dyDescent="0.25">
      <c r="E88" s="25" t="s">
        <v>45</v>
      </c>
      <c r="F88" s="25">
        <f>IF(ISBLANK(F87), "", ROUND(SUM(F86:F87),2))</f>
        <v>0</v>
      </c>
    </row>
    <row r="89" spans="1:9" hidden="1" x14ac:dyDescent="0.25"/>
    <row r="90" spans="1:9" hidden="1" x14ac:dyDescent="0.25"/>
    <row r="91" spans="1:9" hidden="1" x14ac:dyDescent="0.25"/>
    <row r="92" spans="1:9" hidden="1" x14ac:dyDescent="0.25">
      <c r="A92" s="16" t="s">
        <v>68</v>
      </c>
      <c r="B92" s="16" t="s">
        <v>69</v>
      </c>
    </row>
    <row r="93" spans="1:9" hidden="1" x14ac:dyDescent="0.25"/>
    <row r="94" spans="1:9" hidden="1" x14ac:dyDescent="0.25">
      <c r="A94" s="16" t="s">
        <v>28</v>
      </c>
    </row>
    <row r="95" spans="1:9" ht="29.25" hidden="1" x14ac:dyDescent="0.25">
      <c r="A95" s="22" t="s">
        <v>29</v>
      </c>
      <c r="B95" s="22" t="s">
        <v>30</v>
      </c>
      <c r="C95" s="23" t="s">
        <v>31</v>
      </c>
      <c r="D95" s="24" t="s">
        <v>32</v>
      </c>
      <c r="E95" s="25" t="s">
        <v>33</v>
      </c>
      <c r="F95" s="25" t="s">
        <v>34</v>
      </c>
      <c r="G95" s="25" t="s">
        <v>35</v>
      </c>
      <c r="H95" s="25" t="s">
        <v>36</v>
      </c>
      <c r="I95" s="22" t="s">
        <v>37</v>
      </c>
    </row>
    <row r="96" spans="1:9" hidden="1" x14ac:dyDescent="0.25">
      <c r="A96" s="22" t="s">
        <v>70</v>
      </c>
      <c r="B96" s="22" t="s">
        <v>71</v>
      </c>
      <c r="C96" s="26"/>
      <c r="D96" s="27"/>
      <c r="E96" s="28"/>
      <c r="F96" s="28"/>
      <c r="G96" s="28"/>
      <c r="H96" s="28"/>
      <c r="I96" s="29"/>
    </row>
    <row r="97" spans="1:9" hidden="1" x14ac:dyDescent="0.25">
      <c r="A97" s="29" t="s">
        <v>72</v>
      </c>
      <c r="B97" s="29" t="s">
        <v>71</v>
      </c>
      <c r="C97" s="26">
        <v>3000</v>
      </c>
      <c r="D97" s="27" t="s">
        <v>51</v>
      </c>
      <c r="E97" s="30"/>
      <c r="F97" s="28" t="str">
        <f>IF(ISBLANK(E97),"", PRODUCT(C97,E97))</f>
        <v/>
      </c>
      <c r="G97" s="30"/>
      <c r="H97" s="30"/>
      <c r="I97" s="31"/>
    </row>
    <row r="98" spans="1:9" ht="30" hidden="1" x14ac:dyDescent="0.25">
      <c r="E98" s="25" t="s">
        <v>42</v>
      </c>
      <c r="F98" s="25" t="str">
        <f>IF(F97="","",ROUND(SUM(F97:F97),2))</f>
        <v/>
      </c>
      <c r="G98" s="15" t="str">
        <f>IF(F97="","Neužpildytos visos objektų kainos","")</f>
        <v>Neužpildytos visos objektų kainos</v>
      </c>
    </row>
    <row r="99" spans="1:9" ht="15.75" hidden="1" customHeight="1" x14ac:dyDescent="0.25">
      <c r="B99" s="51" t="s">
        <v>43</v>
      </c>
      <c r="C99" s="52"/>
      <c r="D99" s="32">
        <v>21</v>
      </c>
      <c r="E99" s="25" t="s">
        <v>44</v>
      </c>
      <c r="F99" s="25" t="str">
        <f>IF(OR(F98="",D99=""),"", ROUND(PRODUCT(D99,F98)/100,2))</f>
        <v/>
      </c>
      <c r="G99" s="15" t="str">
        <f>IF(D99="", "Nurodykite taikomą PVM dydį", "")</f>
        <v/>
      </c>
    </row>
    <row r="100" spans="1:9" hidden="1" x14ac:dyDescent="0.25">
      <c r="E100" s="25" t="s">
        <v>45</v>
      </c>
      <c r="F100" s="25">
        <f>IF(ISBLANK(F99), "", ROUND(SUM(F98:F99),2))</f>
        <v>0</v>
      </c>
    </row>
    <row r="101" spans="1:9" hidden="1" x14ac:dyDescent="0.25"/>
    <row r="102" spans="1:9" hidden="1" x14ac:dyDescent="0.25"/>
    <row r="103" spans="1:9" hidden="1" x14ac:dyDescent="0.25"/>
    <row r="104" spans="1:9" hidden="1" x14ac:dyDescent="0.25">
      <c r="A104" s="16" t="s">
        <v>73</v>
      </c>
      <c r="B104" s="16" t="s">
        <v>74</v>
      </c>
    </row>
    <row r="105" spans="1:9" hidden="1" x14ac:dyDescent="0.25"/>
    <row r="106" spans="1:9" hidden="1" x14ac:dyDescent="0.25">
      <c r="A106" s="16" t="s">
        <v>28</v>
      </c>
    </row>
    <row r="107" spans="1:9" ht="29.25" hidden="1" x14ac:dyDescent="0.25">
      <c r="A107" s="22" t="s">
        <v>29</v>
      </c>
      <c r="B107" s="22" t="s">
        <v>30</v>
      </c>
      <c r="C107" s="23" t="s">
        <v>31</v>
      </c>
      <c r="D107" s="24" t="s">
        <v>32</v>
      </c>
      <c r="E107" s="25" t="s">
        <v>33</v>
      </c>
      <c r="F107" s="25" t="s">
        <v>34</v>
      </c>
      <c r="G107" s="25" t="s">
        <v>35</v>
      </c>
      <c r="H107" s="25" t="s">
        <v>36</v>
      </c>
      <c r="I107" s="22" t="s">
        <v>37</v>
      </c>
    </row>
    <row r="108" spans="1:9" hidden="1" x14ac:dyDescent="0.25">
      <c r="A108" s="22" t="s">
        <v>75</v>
      </c>
      <c r="B108" s="22" t="s">
        <v>76</v>
      </c>
      <c r="C108" s="26"/>
      <c r="D108" s="27"/>
      <c r="E108" s="28"/>
      <c r="F108" s="28"/>
      <c r="G108" s="28"/>
      <c r="H108" s="28"/>
      <c r="I108" s="29"/>
    </row>
    <row r="109" spans="1:9" hidden="1" x14ac:dyDescent="0.25">
      <c r="A109" s="29" t="s">
        <v>77</v>
      </c>
      <c r="B109" s="29" t="s">
        <v>76</v>
      </c>
      <c r="C109" s="26">
        <v>4000</v>
      </c>
      <c r="D109" s="27" t="s">
        <v>62</v>
      </c>
      <c r="E109" s="30"/>
      <c r="F109" s="28" t="str">
        <f>IF(ISBLANK(E109),"", PRODUCT(C109,E109))</f>
        <v/>
      </c>
      <c r="G109" s="30"/>
      <c r="H109" s="30"/>
      <c r="I109" s="31"/>
    </row>
    <row r="110" spans="1:9" ht="30" hidden="1" x14ac:dyDescent="0.25">
      <c r="E110" s="25" t="s">
        <v>42</v>
      </c>
      <c r="F110" s="25" t="str">
        <f>IF(F109="","",ROUND(SUM(F109:F109),2))</f>
        <v/>
      </c>
      <c r="G110" s="15" t="str">
        <f>IF(F109="","Neužpildytos visos objektų kainos","")</f>
        <v>Neužpildytos visos objektų kainos</v>
      </c>
    </row>
    <row r="111" spans="1:9" ht="15.75" hidden="1" customHeight="1" x14ac:dyDescent="0.25">
      <c r="B111" s="51" t="s">
        <v>43</v>
      </c>
      <c r="C111" s="52"/>
      <c r="D111" s="32">
        <v>5</v>
      </c>
      <c r="E111" s="25" t="s">
        <v>44</v>
      </c>
      <c r="F111" s="25" t="str">
        <f>IF(OR(F110="",D111=""),"", ROUND(PRODUCT(D111,F110)/100,2))</f>
        <v/>
      </c>
      <c r="G111" s="15" t="str">
        <f>IF(D111="", "Nurodykite taikomą PVM dydį", "")</f>
        <v/>
      </c>
    </row>
    <row r="112" spans="1:9" hidden="1" x14ac:dyDescent="0.25">
      <c r="E112" s="25" t="s">
        <v>45</v>
      </c>
      <c r="F112" s="25">
        <f>IF(ISBLANK(F111), "", ROUND(SUM(F110:F111),2))</f>
        <v>0</v>
      </c>
    </row>
    <row r="113" spans="1:9" hidden="1" x14ac:dyDescent="0.25"/>
    <row r="114" spans="1:9" hidden="1" x14ac:dyDescent="0.25"/>
    <row r="115" spans="1:9" hidden="1" x14ac:dyDescent="0.25"/>
    <row r="116" spans="1:9" hidden="1" x14ac:dyDescent="0.25">
      <c r="A116" s="16" t="s">
        <v>78</v>
      </c>
      <c r="B116" s="16" t="s">
        <v>79</v>
      </c>
    </row>
    <row r="117" spans="1:9" hidden="1" x14ac:dyDescent="0.25"/>
    <row r="118" spans="1:9" hidden="1" x14ac:dyDescent="0.25">
      <c r="A118" s="16" t="s">
        <v>28</v>
      </c>
    </row>
    <row r="119" spans="1:9" ht="29.25" hidden="1" x14ac:dyDescent="0.25">
      <c r="A119" s="22" t="s">
        <v>29</v>
      </c>
      <c r="B119" s="22" t="s">
        <v>30</v>
      </c>
      <c r="C119" s="23" t="s">
        <v>31</v>
      </c>
      <c r="D119" s="24" t="s">
        <v>32</v>
      </c>
      <c r="E119" s="25" t="s">
        <v>33</v>
      </c>
      <c r="F119" s="25" t="s">
        <v>34</v>
      </c>
      <c r="G119" s="25" t="s">
        <v>35</v>
      </c>
      <c r="H119" s="25" t="s">
        <v>36</v>
      </c>
      <c r="I119" s="22" t="s">
        <v>37</v>
      </c>
    </row>
    <row r="120" spans="1:9" hidden="1" x14ac:dyDescent="0.25">
      <c r="A120" s="22" t="s">
        <v>80</v>
      </c>
      <c r="B120" s="22" t="s">
        <v>81</v>
      </c>
      <c r="C120" s="26"/>
      <c r="D120" s="27"/>
      <c r="E120" s="28"/>
      <c r="F120" s="28"/>
      <c r="G120" s="28"/>
      <c r="H120" s="28"/>
      <c r="I120" s="29"/>
    </row>
    <row r="121" spans="1:9" hidden="1" x14ac:dyDescent="0.25">
      <c r="A121" s="29" t="s">
        <v>82</v>
      </c>
      <c r="B121" s="29" t="s">
        <v>81</v>
      </c>
      <c r="C121" s="26">
        <v>4000</v>
      </c>
      <c r="D121" s="27" t="s">
        <v>62</v>
      </c>
      <c r="E121" s="30"/>
      <c r="F121" s="28" t="str">
        <f>IF(ISBLANK(E121),"", PRODUCT(C121,E121))</f>
        <v/>
      </c>
      <c r="G121" s="30"/>
      <c r="H121" s="30"/>
      <c r="I121" s="31"/>
    </row>
    <row r="122" spans="1:9" ht="30" hidden="1" x14ac:dyDescent="0.25">
      <c r="E122" s="25" t="s">
        <v>42</v>
      </c>
      <c r="F122" s="25" t="str">
        <f>IF(F121="","",ROUND(SUM(F121:F121),2))</f>
        <v/>
      </c>
      <c r="G122" s="15" t="str">
        <f>IF(F121="","Neužpildytos visos objektų kainos","")</f>
        <v>Neužpildytos visos objektų kainos</v>
      </c>
    </row>
    <row r="123" spans="1:9" ht="15.75" hidden="1" customHeight="1" x14ac:dyDescent="0.25">
      <c r="B123" s="51" t="s">
        <v>43</v>
      </c>
      <c r="C123" s="52"/>
      <c r="D123" s="32">
        <v>5</v>
      </c>
      <c r="E123" s="25" t="s">
        <v>44</v>
      </c>
      <c r="F123" s="25" t="str">
        <f>IF(OR(F122="",D123=""),"", ROUND(PRODUCT(D123,F122)/100,2))</f>
        <v/>
      </c>
      <c r="G123" s="15" t="str">
        <f>IF(D123="", "Nurodykite taikomą PVM dydį", "")</f>
        <v/>
      </c>
    </row>
    <row r="124" spans="1:9" hidden="1" x14ac:dyDescent="0.25">
      <c r="E124" s="25" t="s">
        <v>45</v>
      </c>
      <c r="F124" s="25">
        <f>IF(ISBLANK(F123), "", ROUND(SUM(F122:F123),2))</f>
        <v>0</v>
      </c>
    </row>
    <row r="125" spans="1:9" hidden="1" x14ac:dyDescent="0.25"/>
    <row r="126" spans="1:9" hidden="1" x14ac:dyDescent="0.25"/>
    <row r="127" spans="1:9" hidden="1" x14ac:dyDescent="0.25"/>
    <row r="128" spans="1:9" hidden="1" x14ac:dyDescent="0.25">
      <c r="A128" s="16" t="s">
        <v>83</v>
      </c>
      <c r="B128" s="16" t="s">
        <v>84</v>
      </c>
    </row>
    <row r="129" spans="1:9" hidden="1" x14ac:dyDescent="0.25"/>
    <row r="130" spans="1:9" hidden="1" x14ac:dyDescent="0.25">
      <c r="A130" s="16" t="s">
        <v>28</v>
      </c>
    </row>
    <row r="131" spans="1:9" ht="29.25" hidden="1" x14ac:dyDescent="0.25">
      <c r="A131" s="22" t="s">
        <v>29</v>
      </c>
      <c r="B131" s="22" t="s">
        <v>30</v>
      </c>
      <c r="C131" s="23" t="s">
        <v>31</v>
      </c>
      <c r="D131" s="24" t="s">
        <v>32</v>
      </c>
      <c r="E131" s="25" t="s">
        <v>33</v>
      </c>
      <c r="F131" s="25" t="s">
        <v>34</v>
      </c>
      <c r="G131" s="25" t="s">
        <v>35</v>
      </c>
      <c r="H131" s="25" t="s">
        <v>36</v>
      </c>
      <c r="I131" s="22" t="s">
        <v>37</v>
      </c>
    </row>
    <row r="132" spans="1:9" hidden="1" x14ac:dyDescent="0.25">
      <c r="A132" s="22" t="s">
        <v>85</v>
      </c>
      <c r="B132" s="22" t="s">
        <v>86</v>
      </c>
      <c r="C132" s="26"/>
      <c r="D132" s="27"/>
      <c r="E132" s="28"/>
      <c r="F132" s="28"/>
      <c r="G132" s="28"/>
      <c r="H132" s="28"/>
      <c r="I132" s="29"/>
    </row>
    <row r="133" spans="1:9" hidden="1" x14ac:dyDescent="0.25">
      <c r="A133" s="29" t="s">
        <v>87</v>
      </c>
      <c r="B133" s="29" t="s">
        <v>86</v>
      </c>
      <c r="C133" s="26">
        <v>10</v>
      </c>
      <c r="D133" s="27" t="s">
        <v>51</v>
      </c>
      <c r="E133" s="30"/>
      <c r="F133" s="28" t="str">
        <f>IF(ISBLANK(E133),"", PRODUCT(C133,E133))</f>
        <v/>
      </c>
      <c r="G133" s="30"/>
      <c r="H133" s="30"/>
      <c r="I133" s="31"/>
    </row>
    <row r="134" spans="1:9" ht="30" hidden="1" x14ac:dyDescent="0.25">
      <c r="E134" s="25" t="s">
        <v>42</v>
      </c>
      <c r="F134" s="25" t="str">
        <f>IF(F133="","",ROUND(SUM(F133:F133),2))</f>
        <v/>
      </c>
      <c r="G134" s="15" t="str">
        <f>IF(F133="","Neužpildytos visos objektų kainos","")</f>
        <v>Neužpildytos visos objektų kainos</v>
      </c>
    </row>
    <row r="135" spans="1:9" ht="15.75" hidden="1" customHeight="1" x14ac:dyDescent="0.25">
      <c r="B135" s="51" t="s">
        <v>43</v>
      </c>
      <c r="C135" s="52"/>
      <c r="D135" s="32">
        <v>5</v>
      </c>
      <c r="E135" s="25" t="s">
        <v>44</v>
      </c>
      <c r="F135" s="25" t="str">
        <f>IF(OR(F134="",D135=""),"", ROUND(PRODUCT(D135,F134)/100,2))</f>
        <v/>
      </c>
      <c r="G135" s="15" t="str">
        <f>IF(D135="", "Nurodykite taikomą PVM dydį", "")</f>
        <v/>
      </c>
    </row>
    <row r="136" spans="1:9" hidden="1" x14ac:dyDescent="0.25">
      <c r="E136" s="25" t="s">
        <v>45</v>
      </c>
      <c r="F136" s="25">
        <f>IF(ISBLANK(F135), "", ROUND(SUM(F134:F135),2))</f>
        <v>0</v>
      </c>
    </row>
    <row r="137" spans="1:9" hidden="1" x14ac:dyDescent="0.25"/>
    <row r="138" spans="1:9" hidden="1" x14ac:dyDescent="0.25"/>
    <row r="139" spans="1:9" hidden="1" x14ac:dyDescent="0.25"/>
    <row r="140" spans="1:9" hidden="1" x14ac:dyDescent="0.25">
      <c r="A140" s="16" t="s">
        <v>88</v>
      </c>
      <c r="B140" s="16" t="s">
        <v>89</v>
      </c>
    </row>
    <row r="141" spans="1:9" hidden="1" x14ac:dyDescent="0.25"/>
    <row r="142" spans="1:9" hidden="1" x14ac:dyDescent="0.25">
      <c r="A142" s="16" t="s">
        <v>28</v>
      </c>
    </row>
    <row r="143" spans="1:9" ht="29.25" hidden="1" x14ac:dyDescent="0.25">
      <c r="A143" s="22" t="s">
        <v>29</v>
      </c>
      <c r="B143" s="22" t="s">
        <v>30</v>
      </c>
      <c r="C143" s="23" t="s">
        <v>31</v>
      </c>
      <c r="D143" s="24" t="s">
        <v>32</v>
      </c>
      <c r="E143" s="25" t="s">
        <v>33</v>
      </c>
      <c r="F143" s="25" t="s">
        <v>34</v>
      </c>
      <c r="G143" s="25" t="s">
        <v>35</v>
      </c>
      <c r="H143" s="25" t="s">
        <v>36</v>
      </c>
      <c r="I143" s="22" t="s">
        <v>37</v>
      </c>
    </row>
    <row r="144" spans="1:9" hidden="1" x14ac:dyDescent="0.25">
      <c r="A144" s="22" t="s">
        <v>90</v>
      </c>
      <c r="B144" s="22" t="s">
        <v>91</v>
      </c>
      <c r="C144" s="26"/>
      <c r="D144" s="27"/>
      <c r="E144" s="28"/>
      <c r="F144" s="28"/>
      <c r="G144" s="28"/>
      <c r="H144" s="28"/>
      <c r="I144" s="29"/>
    </row>
    <row r="145" spans="1:9" hidden="1" x14ac:dyDescent="0.25">
      <c r="A145" s="29" t="s">
        <v>92</v>
      </c>
      <c r="B145" s="29" t="s">
        <v>91</v>
      </c>
      <c r="C145" s="26">
        <v>4000</v>
      </c>
      <c r="D145" s="27" t="s">
        <v>62</v>
      </c>
      <c r="E145" s="30"/>
      <c r="F145" s="28" t="str">
        <f>IF(ISBLANK(E145),"", PRODUCT(C145,E145))</f>
        <v/>
      </c>
      <c r="G145" s="30"/>
      <c r="H145" s="30"/>
      <c r="I145" s="31"/>
    </row>
    <row r="146" spans="1:9" ht="30" hidden="1" x14ac:dyDescent="0.25">
      <c r="E146" s="25" t="s">
        <v>42</v>
      </c>
      <c r="F146" s="25" t="str">
        <f>IF(F145="","",ROUND(SUM(F145:F145),2))</f>
        <v/>
      </c>
      <c r="G146" s="15" t="str">
        <f>IF(F145="","Neužpildytos visos objektų kainos","")</f>
        <v>Neužpildytos visos objektų kainos</v>
      </c>
    </row>
    <row r="147" spans="1:9" ht="15.75" hidden="1" customHeight="1" x14ac:dyDescent="0.25">
      <c r="B147" s="51" t="s">
        <v>43</v>
      </c>
      <c r="C147" s="52"/>
      <c r="D147" s="32">
        <v>21</v>
      </c>
      <c r="E147" s="25" t="s">
        <v>44</v>
      </c>
      <c r="F147" s="25" t="str">
        <f>IF(OR(F146="",D147=""),"", ROUND(PRODUCT(D147,F146)/100,2))</f>
        <v/>
      </c>
      <c r="G147" s="15" t="str">
        <f>IF(D147="", "Nurodykite taikomą PVM dydį", "")</f>
        <v/>
      </c>
    </row>
    <row r="148" spans="1:9" hidden="1" x14ac:dyDescent="0.25">
      <c r="E148" s="25" t="s">
        <v>45</v>
      </c>
      <c r="F148" s="25">
        <f>IF(ISBLANK(F147), "", ROUND(SUM(F146:F147),2))</f>
        <v>0</v>
      </c>
    </row>
    <row r="149" spans="1:9" hidden="1" x14ac:dyDescent="0.25"/>
    <row r="150" spans="1:9" hidden="1" x14ac:dyDescent="0.25"/>
    <row r="151" spans="1:9" hidden="1" x14ac:dyDescent="0.25"/>
    <row r="152" spans="1:9" hidden="1" x14ac:dyDescent="0.25">
      <c r="A152" s="16" t="s">
        <v>93</v>
      </c>
      <c r="B152" s="16" t="s">
        <v>94</v>
      </c>
    </row>
    <row r="153" spans="1:9" hidden="1" x14ac:dyDescent="0.25"/>
    <row r="154" spans="1:9" hidden="1" x14ac:dyDescent="0.25">
      <c r="A154" s="16" t="s">
        <v>28</v>
      </c>
    </row>
    <row r="155" spans="1:9" ht="29.25" hidden="1" x14ac:dyDescent="0.25">
      <c r="A155" s="22" t="s">
        <v>29</v>
      </c>
      <c r="B155" s="22" t="s">
        <v>30</v>
      </c>
      <c r="C155" s="23" t="s">
        <v>31</v>
      </c>
      <c r="D155" s="24" t="s">
        <v>32</v>
      </c>
      <c r="E155" s="25" t="s">
        <v>33</v>
      </c>
      <c r="F155" s="25" t="s">
        <v>34</v>
      </c>
      <c r="G155" s="25" t="s">
        <v>35</v>
      </c>
      <c r="H155" s="25" t="s">
        <v>36</v>
      </c>
      <c r="I155" s="22" t="s">
        <v>37</v>
      </c>
    </row>
    <row r="156" spans="1:9" hidden="1" x14ac:dyDescent="0.25">
      <c r="A156" s="22" t="s">
        <v>95</v>
      </c>
      <c r="B156" s="22" t="s">
        <v>96</v>
      </c>
      <c r="C156" s="26"/>
      <c r="D156" s="27"/>
      <c r="E156" s="28"/>
      <c r="F156" s="28"/>
      <c r="G156" s="28"/>
      <c r="H156" s="28"/>
      <c r="I156" s="29"/>
    </row>
    <row r="157" spans="1:9" hidden="1" x14ac:dyDescent="0.25">
      <c r="A157" s="29" t="s">
        <v>97</v>
      </c>
      <c r="B157" s="29" t="s">
        <v>96</v>
      </c>
      <c r="C157" s="26">
        <v>1000</v>
      </c>
      <c r="D157" s="27" t="s">
        <v>98</v>
      </c>
      <c r="E157" s="30"/>
      <c r="F157" s="28" t="str">
        <f>IF(ISBLANK(E157),"", PRODUCT(C157,E157))</f>
        <v/>
      </c>
      <c r="G157" s="30"/>
      <c r="H157" s="30"/>
      <c r="I157" s="31"/>
    </row>
    <row r="158" spans="1:9" ht="30" hidden="1" x14ac:dyDescent="0.25">
      <c r="E158" s="25" t="s">
        <v>42</v>
      </c>
      <c r="F158" s="25" t="str">
        <f>IF(F157="","",ROUND(SUM(F157:F157),2))</f>
        <v/>
      </c>
      <c r="G158" s="15" t="str">
        <f>IF(F157="","Neužpildytos visos objektų kainos","")</f>
        <v>Neužpildytos visos objektų kainos</v>
      </c>
    </row>
    <row r="159" spans="1:9" ht="15.75" hidden="1" customHeight="1" x14ac:dyDescent="0.25">
      <c r="B159" s="51" t="s">
        <v>43</v>
      </c>
      <c r="C159" s="52"/>
      <c r="D159" s="32">
        <v>5</v>
      </c>
      <c r="E159" s="25" t="s">
        <v>44</v>
      </c>
      <c r="F159" s="25" t="str">
        <f>IF(OR(F158="",D159=""),"", ROUND(PRODUCT(D159,F158)/100,2))</f>
        <v/>
      </c>
      <c r="G159" s="15" t="str">
        <f>IF(D159="", "Nurodykite taikomą PVM dydį", "")</f>
        <v/>
      </c>
    </row>
    <row r="160" spans="1:9" hidden="1" x14ac:dyDescent="0.25">
      <c r="E160" s="25" t="s">
        <v>45</v>
      </c>
      <c r="F160" s="25">
        <f>IF(ISBLANK(F159), "", ROUND(SUM(F158:F159),2))</f>
        <v>0</v>
      </c>
    </row>
    <row r="161" spans="1:9" hidden="1" x14ac:dyDescent="0.25"/>
    <row r="162" spans="1:9" hidden="1" x14ac:dyDescent="0.25"/>
    <row r="163" spans="1:9" hidden="1" x14ac:dyDescent="0.25"/>
    <row r="164" spans="1:9" hidden="1" x14ac:dyDescent="0.25">
      <c r="A164" s="16" t="s">
        <v>99</v>
      </c>
      <c r="B164" s="16" t="s">
        <v>100</v>
      </c>
    </row>
    <row r="165" spans="1:9" hidden="1" x14ac:dyDescent="0.25"/>
    <row r="166" spans="1:9" hidden="1" x14ac:dyDescent="0.25">
      <c r="A166" s="16" t="s">
        <v>28</v>
      </c>
    </row>
    <row r="167" spans="1:9" ht="29.25" hidden="1" x14ac:dyDescent="0.25">
      <c r="A167" s="22" t="s">
        <v>29</v>
      </c>
      <c r="B167" s="22" t="s">
        <v>30</v>
      </c>
      <c r="C167" s="23" t="s">
        <v>31</v>
      </c>
      <c r="D167" s="24" t="s">
        <v>32</v>
      </c>
      <c r="E167" s="25" t="s">
        <v>33</v>
      </c>
      <c r="F167" s="25" t="s">
        <v>34</v>
      </c>
      <c r="G167" s="25" t="s">
        <v>35</v>
      </c>
      <c r="H167" s="25" t="s">
        <v>36</v>
      </c>
      <c r="I167" s="22" t="s">
        <v>37</v>
      </c>
    </row>
    <row r="168" spans="1:9" hidden="1" x14ac:dyDescent="0.25">
      <c r="A168" s="22" t="s">
        <v>101</v>
      </c>
      <c r="B168" s="22" t="s">
        <v>102</v>
      </c>
      <c r="C168" s="26"/>
      <c r="D168" s="27"/>
      <c r="E168" s="28"/>
      <c r="F168" s="28"/>
      <c r="G168" s="28"/>
      <c r="H168" s="28"/>
      <c r="I168" s="29"/>
    </row>
    <row r="169" spans="1:9" hidden="1" x14ac:dyDescent="0.25">
      <c r="A169" s="29" t="s">
        <v>103</v>
      </c>
      <c r="B169" s="29" t="s">
        <v>102</v>
      </c>
      <c r="C169" s="26">
        <v>500</v>
      </c>
      <c r="D169" s="27" t="s">
        <v>51</v>
      </c>
      <c r="E169" s="30"/>
      <c r="F169" s="28" t="str">
        <f>IF(ISBLANK(E169),"", PRODUCT(C169,E169))</f>
        <v/>
      </c>
      <c r="G169" s="30"/>
      <c r="H169" s="30"/>
      <c r="I169" s="31"/>
    </row>
    <row r="170" spans="1:9" ht="30" hidden="1" x14ac:dyDescent="0.25">
      <c r="E170" s="25" t="s">
        <v>42</v>
      </c>
      <c r="F170" s="25" t="str">
        <f>IF(F169="","",ROUND(SUM(F169:F169),2))</f>
        <v/>
      </c>
      <c r="G170" s="15" t="str">
        <f>IF(F169="","Neužpildytos visos objektų kainos","")</f>
        <v>Neužpildytos visos objektų kainos</v>
      </c>
    </row>
    <row r="171" spans="1:9" ht="15.75" hidden="1" customHeight="1" x14ac:dyDescent="0.25">
      <c r="B171" s="51" t="s">
        <v>43</v>
      </c>
      <c r="C171" s="52"/>
      <c r="D171" s="32">
        <v>21</v>
      </c>
      <c r="E171" s="25" t="s">
        <v>44</v>
      </c>
      <c r="F171" s="25" t="str">
        <f>IF(OR(F170="",D171=""),"", ROUND(PRODUCT(D171,F170)/100,2))</f>
        <v/>
      </c>
      <c r="G171" s="15" t="str">
        <f>IF(D171="", "Nurodykite taikomą PVM dydį", "")</f>
        <v/>
      </c>
    </row>
    <row r="172" spans="1:9" hidden="1" x14ac:dyDescent="0.25">
      <c r="E172" s="25" t="s">
        <v>45</v>
      </c>
      <c r="F172" s="25">
        <f>IF(ISBLANK(F171), "", ROUND(SUM(F170:F171),2))</f>
        <v>0</v>
      </c>
    </row>
    <row r="173" spans="1:9" hidden="1" x14ac:dyDescent="0.25"/>
    <row r="174" spans="1:9" hidden="1" x14ac:dyDescent="0.25"/>
    <row r="175" spans="1:9" hidden="1" x14ac:dyDescent="0.25"/>
    <row r="176" spans="1:9" hidden="1" x14ac:dyDescent="0.25">
      <c r="A176" s="16" t="s">
        <v>104</v>
      </c>
      <c r="B176" s="16" t="s">
        <v>105</v>
      </c>
    </row>
    <row r="177" spans="1:9" hidden="1" x14ac:dyDescent="0.25"/>
    <row r="178" spans="1:9" hidden="1" x14ac:dyDescent="0.25">
      <c r="A178" s="16" t="s">
        <v>28</v>
      </c>
    </row>
    <row r="179" spans="1:9" ht="29.25" hidden="1" x14ac:dyDescent="0.25">
      <c r="A179" s="22" t="s">
        <v>29</v>
      </c>
      <c r="B179" s="22" t="s">
        <v>30</v>
      </c>
      <c r="C179" s="23" t="s">
        <v>31</v>
      </c>
      <c r="D179" s="24" t="s">
        <v>32</v>
      </c>
      <c r="E179" s="25" t="s">
        <v>33</v>
      </c>
      <c r="F179" s="25" t="s">
        <v>34</v>
      </c>
      <c r="G179" s="25" t="s">
        <v>35</v>
      </c>
      <c r="H179" s="25" t="s">
        <v>36</v>
      </c>
      <c r="I179" s="22" t="s">
        <v>37</v>
      </c>
    </row>
    <row r="180" spans="1:9" hidden="1" x14ac:dyDescent="0.25">
      <c r="A180" s="22" t="s">
        <v>106</v>
      </c>
      <c r="B180" s="22" t="s">
        <v>107</v>
      </c>
      <c r="C180" s="26"/>
      <c r="D180" s="27"/>
      <c r="E180" s="28"/>
      <c r="F180" s="28"/>
      <c r="G180" s="28"/>
      <c r="H180" s="28"/>
      <c r="I180" s="29"/>
    </row>
    <row r="181" spans="1:9" hidden="1" x14ac:dyDescent="0.25">
      <c r="A181" s="29" t="s">
        <v>108</v>
      </c>
      <c r="B181" s="29" t="s">
        <v>107</v>
      </c>
      <c r="C181" s="26">
        <v>120</v>
      </c>
      <c r="D181" s="27" t="s">
        <v>51</v>
      </c>
      <c r="E181" s="30"/>
      <c r="F181" s="28" t="str">
        <f>IF(ISBLANK(E181),"", PRODUCT(C181,E181))</f>
        <v/>
      </c>
      <c r="G181" s="30"/>
      <c r="H181" s="30"/>
      <c r="I181" s="31"/>
    </row>
    <row r="182" spans="1:9" ht="30" hidden="1" x14ac:dyDescent="0.25">
      <c r="E182" s="25" t="s">
        <v>42</v>
      </c>
      <c r="F182" s="25" t="str">
        <f>IF(F181="","",ROUND(SUM(F181:F181),2))</f>
        <v/>
      </c>
      <c r="G182" s="15" t="str">
        <f>IF(F181="","Neužpildytos visos objektų kainos","")</f>
        <v>Neužpildytos visos objektų kainos</v>
      </c>
    </row>
    <row r="183" spans="1:9" ht="15.75" hidden="1" customHeight="1" x14ac:dyDescent="0.25">
      <c r="B183" s="51" t="s">
        <v>43</v>
      </c>
      <c r="C183" s="52"/>
      <c r="D183" s="32">
        <v>5</v>
      </c>
      <c r="E183" s="25" t="s">
        <v>44</v>
      </c>
      <c r="F183" s="25" t="str">
        <f>IF(OR(F182="",D183=""),"", ROUND(PRODUCT(D183,F182)/100,2))</f>
        <v/>
      </c>
      <c r="G183" s="15" t="str">
        <f>IF(D183="", "Nurodykite taikomą PVM dydį", "")</f>
        <v/>
      </c>
    </row>
    <row r="184" spans="1:9" hidden="1" x14ac:dyDescent="0.25">
      <c r="E184" s="25" t="s">
        <v>45</v>
      </c>
      <c r="F184" s="25">
        <f>IF(ISBLANK(F183), "", ROUND(SUM(F182:F183),2))</f>
        <v>0</v>
      </c>
    </row>
    <row r="185" spans="1:9" hidden="1" x14ac:dyDescent="0.25"/>
    <row r="186" spans="1:9" hidden="1" x14ac:dyDescent="0.25"/>
    <row r="187" spans="1:9" hidden="1" x14ac:dyDescent="0.25"/>
    <row r="188" spans="1:9" hidden="1" x14ac:dyDescent="0.25">
      <c r="A188" s="16" t="s">
        <v>109</v>
      </c>
      <c r="B188" s="16" t="s">
        <v>110</v>
      </c>
    </row>
    <row r="189" spans="1:9" hidden="1" x14ac:dyDescent="0.25"/>
    <row r="190" spans="1:9" hidden="1" x14ac:dyDescent="0.25">
      <c r="A190" s="16" t="s">
        <v>28</v>
      </c>
    </row>
    <row r="191" spans="1:9" ht="29.25" hidden="1" x14ac:dyDescent="0.25">
      <c r="A191" s="22" t="s">
        <v>29</v>
      </c>
      <c r="B191" s="22" t="s">
        <v>30</v>
      </c>
      <c r="C191" s="23" t="s">
        <v>31</v>
      </c>
      <c r="D191" s="24" t="s">
        <v>32</v>
      </c>
      <c r="E191" s="25" t="s">
        <v>33</v>
      </c>
      <c r="F191" s="25" t="s">
        <v>34</v>
      </c>
      <c r="G191" s="25" t="s">
        <v>35</v>
      </c>
      <c r="H191" s="25" t="s">
        <v>36</v>
      </c>
      <c r="I191" s="22" t="s">
        <v>37</v>
      </c>
    </row>
    <row r="192" spans="1:9" hidden="1" x14ac:dyDescent="0.25">
      <c r="A192" s="22" t="s">
        <v>111</v>
      </c>
      <c r="B192" s="22" t="s">
        <v>112</v>
      </c>
      <c r="C192" s="26"/>
      <c r="D192" s="27"/>
      <c r="E192" s="28"/>
      <c r="F192" s="28"/>
      <c r="G192" s="28"/>
      <c r="H192" s="28"/>
      <c r="I192" s="29"/>
    </row>
    <row r="193" spans="1:9" hidden="1" x14ac:dyDescent="0.25">
      <c r="A193" s="29" t="s">
        <v>113</v>
      </c>
      <c r="B193" s="29" t="s">
        <v>112</v>
      </c>
      <c r="C193" s="26">
        <v>20</v>
      </c>
      <c r="D193" s="27" t="s">
        <v>51</v>
      </c>
      <c r="E193" s="30"/>
      <c r="F193" s="28" t="str">
        <f>IF(ISBLANK(E193),"", PRODUCT(C193,E193))</f>
        <v/>
      </c>
      <c r="G193" s="30"/>
      <c r="H193" s="30"/>
      <c r="I193" s="31"/>
    </row>
    <row r="194" spans="1:9" ht="30" hidden="1" x14ac:dyDescent="0.25">
      <c r="E194" s="25" t="s">
        <v>42</v>
      </c>
      <c r="F194" s="25" t="str">
        <f>IF(F193="","",ROUND(SUM(F193:F193),2))</f>
        <v/>
      </c>
      <c r="G194" s="15" t="str">
        <f>IF(F193="","Neužpildytos visos objektų kainos","")</f>
        <v>Neužpildytos visos objektų kainos</v>
      </c>
    </row>
    <row r="195" spans="1:9" ht="15.75" hidden="1" customHeight="1" x14ac:dyDescent="0.25">
      <c r="B195" s="51" t="s">
        <v>43</v>
      </c>
      <c r="C195" s="52"/>
      <c r="D195" s="32">
        <v>21</v>
      </c>
      <c r="E195" s="25" t="s">
        <v>44</v>
      </c>
      <c r="F195" s="25" t="str">
        <f>IF(OR(F194="",D195=""),"", ROUND(PRODUCT(D195,F194)/100,2))</f>
        <v/>
      </c>
      <c r="G195" s="15" t="str">
        <f>IF(D195="", "Nurodykite taikomą PVM dydį", "")</f>
        <v/>
      </c>
    </row>
    <row r="196" spans="1:9" hidden="1" x14ac:dyDescent="0.25">
      <c r="E196" s="25" t="s">
        <v>45</v>
      </c>
      <c r="F196" s="25">
        <f>IF(ISBLANK(F195), "", ROUND(SUM(F194:F195),2))</f>
        <v>0</v>
      </c>
    </row>
    <row r="197" spans="1:9" hidden="1" x14ac:dyDescent="0.25"/>
    <row r="198" spans="1:9" hidden="1" x14ac:dyDescent="0.25"/>
    <row r="199" spans="1:9" hidden="1" x14ac:dyDescent="0.25"/>
    <row r="200" spans="1:9" hidden="1" x14ac:dyDescent="0.25">
      <c r="A200" s="16" t="s">
        <v>114</v>
      </c>
      <c r="B200" s="16" t="s">
        <v>115</v>
      </c>
    </row>
    <row r="201" spans="1:9" hidden="1" x14ac:dyDescent="0.25"/>
    <row r="202" spans="1:9" hidden="1" x14ac:dyDescent="0.25">
      <c r="A202" s="16" t="s">
        <v>28</v>
      </c>
    </row>
    <row r="203" spans="1:9" ht="29.25" hidden="1" x14ac:dyDescent="0.25">
      <c r="A203" s="22" t="s">
        <v>29</v>
      </c>
      <c r="B203" s="22" t="s">
        <v>30</v>
      </c>
      <c r="C203" s="23" t="s">
        <v>31</v>
      </c>
      <c r="D203" s="24" t="s">
        <v>32</v>
      </c>
      <c r="E203" s="25" t="s">
        <v>33</v>
      </c>
      <c r="F203" s="25" t="s">
        <v>34</v>
      </c>
      <c r="G203" s="25" t="s">
        <v>35</v>
      </c>
      <c r="H203" s="25" t="s">
        <v>36</v>
      </c>
      <c r="I203" s="22" t="s">
        <v>37</v>
      </c>
    </row>
    <row r="204" spans="1:9" hidden="1" x14ac:dyDescent="0.25">
      <c r="A204" s="22" t="s">
        <v>116</v>
      </c>
      <c r="B204" s="22" t="s">
        <v>117</v>
      </c>
      <c r="C204" s="26"/>
      <c r="D204" s="27"/>
      <c r="E204" s="28"/>
      <c r="F204" s="28"/>
      <c r="G204" s="28"/>
      <c r="H204" s="28"/>
      <c r="I204" s="29"/>
    </row>
    <row r="205" spans="1:9" hidden="1" x14ac:dyDescent="0.25">
      <c r="A205" s="29" t="s">
        <v>118</v>
      </c>
      <c r="B205" s="29" t="s">
        <v>117</v>
      </c>
      <c r="C205" s="26">
        <v>90000</v>
      </c>
      <c r="D205" s="27" t="s">
        <v>62</v>
      </c>
      <c r="E205" s="30"/>
      <c r="F205" s="28" t="str">
        <f>IF(ISBLANK(E205),"", PRODUCT(C205,E205))</f>
        <v/>
      </c>
      <c r="G205" s="30"/>
      <c r="H205" s="30"/>
      <c r="I205" s="31"/>
    </row>
    <row r="206" spans="1:9" ht="30" hidden="1" x14ac:dyDescent="0.25">
      <c r="E206" s="25" t="s">
        <v>42</v>
      </c>
      <c r="F206" s="25" t="str">
        <f>IF(F205="","",ROUND(SUM(F205:F205),2))</f>
        <v/>
      </c>
      <c r="G206" s="15" t="str">
        <f>IF(F205="","Neužpildytos visos objektų kainos","")</f>
        <v>Neužpildytos visos objektų kainos</v>
      </c>
    </row>
    <row r="207" spans="1:9" ht="15.75" hidden="1" customHeight="1" x14ac:dyDescent="0.25">
      <c r="B207" s="51" t="s">
        <v>43</v>
      </c>
      <c r="C207" s="52"/>
      <c r="D207" s="32">
        <v>21</v>
      </c>
      <c r="E207" s="25" t="s">
        <v>44</v>
      </c>
      <c r="F207" s="25" t="str">
        <f>IF(OR(F206="",D207=""),"", ROUND(PRODUCT(D207,F206)/100,2))</f>
        <v/>
      </c>
      <c r="G207" s="15" t="str">
        <f>IF(D207="", "Nurodykite taikomą PVM dydį", "")</f>
        <v/>
      </c>
    </row>
    <row r="208" spans="1:9" hidden="1" x14ac:dyDescent="0.25">
      <c r="E208" s="25" t="s">
        <v>45</v>
      </c>
      <c r="F208" s="25">
        <f>IF(ISBLANK(F207), "", ROUND(SUM(F206:F207),2))</f>
        <v>0</v>
      </c>
    </row>
    <row r="209" spans="1:9" hidden="1" x14ac:dyDescent="0.25"/>
    <row r="210" spans="1:9" hidden="1" x14ac:dyDescent="0.25"/>
    <row r="211" spans="1:9" hidden="1" x14ac:dyDescent="0.25"/>
    <row r="212" spans="1:9" hidden="1" x14ac:dyDescent="0.25">
      <c r="A212" s="16" t="s">
        <v>119</v>
      </c>
      <c r="B212" s="16" t="s">
        <v>120</v>
      </c>
    </row>
    <row r="213" spans="1:9" hidden="1" x14ac:dyDescent="0.25"/>
    <row r="214" spans="1:9" hidden="1" x14ac:dyDescent="0.25">
      <c r="A214" s="16" t="s">
        <v>28</v>
      </c>
    </row>
    <row r="215" spans="1:9" ht="29.25" hidden="1" x14ac:dyDescent="0.25">
      <c r="A215" s="22" t="s">
        <v>29</v>
      </c>
      <c r="B215" s="22" t="s">
        <v>30</v>
      </c>
      <c r="C215" s="23" t="s">
        <v>31</v>
      </c>
      <c r="D215" s="24" t="s">
        <v>32</v>
      </c>
      <c r="E215" s="25" t="s">
        <v>33</v>
      </c>
      <c r="F215" s="25" t="s">
        <v>34</v>
      </c>
      <c r="G215" s="25" t="s">
        <v>35</v>
      </c>
      <c r="H215" s="25" t="s">
        <v>36</v>
      </c>
      <c r="I215" s="22" t="s">
        <v>37</v>
      </c>
    </row>
    <row r="216" spans="1:9" hidden="1" x14ac:dyDescent="0.25">
      <c r="A216" s="22" t="s">
        <v>121</v>
      </c>
      <c r="B216" s="22" t="s">
        <v>122</v>
      </c>
      <c r="C216" s="26"/>
      <c r="D216" s="27"/>
      <c r="E216" s="28"/>
      <c r="F216" s="28"/>
      <c r="G216" s="28"/>
      <c r="H216" s="28"/>
      <c r="I216" s="29"/>
    </row>
    <row r="217" spans="1:9" hidden="1" x14ac:dyDescent="0.25">
      <c r="A217" s="29" t="s">
        <v>123</v>
      </c>
      <c r="B217" s="29" t="s">
        <v>122</v>
      </c>
      <c r="C217" s="26">
        <v>8000</v>
      </c>
      <c r="D217" s="27" t="s">
        <v>62</v>
      </c>
      <c r="E217" s="30"/>
      <c r="F217" s="28" t="str">
        <f>IF(ISBLANK(E217),"", PRODUCT(C217,E217))</f>
        <v/>
      </c>
      <c r="G217" s="30"/>
      <c r="H217" s="30"/>
      <c r="I217" s="31"/>
    </row>
    <row r="218" spans="1:9" ht="30" hidden="1" x14ac:dyDescent="0.25">
      <c r="E218" s="25" t="s">
        <v>42</v>
      </c>
      <c r="F218" s="25" t="str">
        <f>IF(F217="","",ROUND(SUM(F217:F217),2))</f>
        <v/>
      </c>
      <c r="G218" s="15" t="str">
        <f>IF(F217="","Neužpildytos visos objektų kainos","")</f>
        <v>Neužpildytos visos objektų kainos</v>
      </c>
    </row>
    <row r="219" spans="1:9" ht="15.75" hidden="1" customHeight="1" x14ac:dyDescent="0.25">
      <c r="B219" s="51" t="s">
        <v>43</v>
      </c>
      <c r="C219" s="52"/>
      <c r="D219" s="32">
        <v>21</v>
      </c>
      <c r="E219" s="25" t="s">
        <v>44</v>
      </c>
      <c r="F219" s="25" t="str">
        <f>IF(OR(F218="",D219=""),"", ROUND(PRODUCT(D219,F218)/100,2))</f>
        <v/>
      </c>
      <c r="G219" s="15" t="str">
        <f>IF(D219="", "Nurodykite taikomą PVM dydį", "")</f>
        <v/>
      </c>
    </row>
    <row r="220" spans="1:9" hidden="1" x14ac:dyDescent="0.25">
      <c r="E220" s="25" t="s">
        <v>45</v>
      </c>
      <c r="F220" s="25">
        <f>IF(ISBLANK(F219), "", ROUND(SUM(F218:F219),2))</f>
        <v>0</v>
      </c>
    </row>
    <row r="221" spans="1:9" hidden="1" x14ac:dyDescent="0.25"/>
    <row r="222" spans="1:9" hidden="1" x14ac:dyDescent="0.25"/>
    <row r="223" spans="1:9" hidden="1" x14ac:dyDescent="0.25"/>
    <row r="224" spans="1:9" hidden="1" x14ac:dyDescent="0.25">
      <c r="A224" s="16" t="s">
        <v>124</v>
      </c>
      <c r="B224" s="16" t="s">
        <v>125</v>
      </c>
    </row>
    <row r="225" spans="1:9" hidden="1" x14ac:dyDescent="0.25"/>
    <row r="226" spans="1:9" hidden="1" x14ac:dyDescent="0.25">
      <c r="A226" s="16" t="s">
        <v>28</v>
      </c>
    </row>
    <row r="227" spans="1:9" ht="29.25" hidden="1" x14ac:dyDescent="0.25">
      <c r="A227" s="22" t="s">
        <v>29</v>
      </c>
      <c r="B227" s="22" t="s">
        <v>30</v>
      </c>
      <c r="C227" s="23" t="s">
        <v>31</v>
      </c>
      <c r="D227" s="24" t="s">
        <v>32</v>
      </c>
      <c r="E227" s="25" t="s">
        <v>33</v>
      </c>
      <c r="F227" s="25" t="s">
        <v>34</v>
      </c>
      <c r="G227" s="25" t="s">
        <v>35</v>
      </c>
      <c r="H227" s="25" t="s">
        <v>36</v>
      </c>
      <c r="I227" s="22" t="s">
        <v>37</v>
      </c>
    </row>
    <row r="228" spans="1:9" hidden="1" x14ac:dyDescent="0.25">
      <c r="A228" s="22" t="s">
        <v>126</v>
      </c>
      <c r="B228" s="22" t="s">
        <v>127</v>
      </c>
      <c r="C228" s="26"/>
      <c r="D228" s="27"/>
      <c r="E228" s="28"/>
      <c r="F228" s="28"/>
      <c r="G228" s="28"/>
      <c r="H228" s="28"/>
      <c r="I228" s="29"/>
    </row>
    <row r="229" spans="1:9" hidden="1" x14ac:dyDescent="0.25">
      <c r="A229" s="29" t="s">
        <v>128</v>
      </c>
      <c r="B229" s="29" t="s">
        <v>127</v>
      </c>
      <c r="C229" s="26">
        <v>2000</v>
      </c>
      <c r="D229" s="27" t="s">
        <v>62</v>
      </c>
      <c r="E229" s="30"/>
      <c r="F229" s="28" t="str">
        <f>IF(ISBLANK(E229),"", PRODUCT(C229,E229))</f>
        <v/>
      </c>
      <c r="G229" s="30"/>
      <c r="H229" s="30"/>
      <c r="I229" s="31"/>
    </row>
    <row r="230" spans="1:9" ht="30" hidden="1" x14ac:dyDescent="0.25">
      <c r="E230" s="25" t="s">
        <v>42</v>
      </c>
      <c r="F230" s="25" t="str">
        <f>IF(F229="","",ROUND(SUM(F229:F229),2))</f>
        <v/>
      </c>
      <c r="G230" s="15" t="str">
        <f>IF(F229="","Neužpildytos visos objektų kainos","")</f>
        <v>Neužpildytos visos objektų kainos</v>
      </c>
    </row>
    <row r="231" spans="1:9" ht="15.75" hidden="1" customHeight="1" x14ac:dyDescent="0.25">
      <c r="B231" s="51" t="s">
        <v>43</v>
      </c>
      <c r="C231" s="52"/>
      <c r="D231" s="32">
        <v>21</v>
      </c>
      <c r="E231" s="25" t="s">
        <v>44</v>
      </c>
      <c r="F231" s="25" t="str">
        <f>IF(OR(F230="",D231=""),"", ROUND(PRODUCT(D231,F230)/100,2))</f>
        <v/>
      </c>
      <c r="G231" s="15" t="str">
        <f>IF(D231="", "Nurodykite taikomą PVM dydį", "")</f>
        <v/>
      </c>
    </row>
    <row r="232" spans="1:9" hidden="1" x14ac:dyDescent="0.25">
      <c r="E232" s="25" t="s">
        <v>45</v>
      </c>
      <c r="F232" s="25">
        <f>IF(ISBLANK(F231), "", ROUND(SUM(F230:F231),2))</f>
        <v>0</v>
      </c>
    </row>
    <row r="233" spans="1:9" hidden="1" x14ac:dyDescent="0.25"/>
    <row r="234" spans="1:9" hidden="1" x14ac:dyDescent="0.25"/>
    <row r="235" spans="1:9" hidden="1" x14ac:dyDescent="0.25"/>
    <row r="236" spans="1:9" hidden="1" x14ac:dyDescent="0.25">
      <c r="A236" s="16" t="s">
        <v>129</v>
      </c>
      <c r="B236" s="16" t="s">
        <v>130</v>
      </c>
    </row>
    <row r="237" spans="1:9" hidden="1" x14ac:dyDescent="0.25"/>
    <row r="238" spans="1:9" hidden="1" x14ac:dyDescent="0.25">
      <c r="A238" s="16" t="s">
        <v>28</v>
      </c>
    </row>
    <row r="239" spans="1:9" ht="29.25" hidden="1" x14ac:dyDescent="0.25">
      <c r="A239" s="22" t="s">
        <v>29</v>
      </c>
      <c r="B239" s="22" t="s">
        <v>30</v>
      </c>
      <c r="C239" s="23" t="s">
        <v>31</v>
      </c>
      <c r="D239" s="24" t="s">
        <v>32</v>
      </c>
      <c r="E239" s="25" t="s">
        <v>33</v>
      </c>
      <c r="F239" s="25" t="s">
        <v>34</v>
      </c>
      <c r="G239" s="25" t="s">
        <v>35</v>
      </c>
      <c r="H239" s="25" t="s">
        <v>36</v>
      </c>
      <c r="I239" s="22" t="s">
        <v>37</v>
      </c>
    </row>
    <row r="240" spans="1:9" hidden="1" x14ac:dyDescent="0.25">
      <c r="A240" s="22" t="s">
        <v>131</v>
      </c>
      <c r="B240" s="22" t="s">
        <v>132</v>
      </c>
      <c r="C240" s="26"/>
      <c r="D240" s="27"/>
      <c r="E240" s="28"/>
      <c r="F240" s="28"/>
      <c r="G240" s="28"/>
      <c r="H240" s="28"/>
      <c r="I240" s="29"/>
    </row>
    <row r="241" spans="1:9" hidden="1" x14ac:dyDescent="0.25">
      <c r="A241" s="29" t="s">
        <v>133</v>
      </c>
      <c r="B241" s="29" t="s">
        <v>132</v>
      </c>
      <c r="C241" s="26">
        <v>42000</v>
      </c>
      <c r="D241" s="27" t="s">
        <v>62</v>
      </c>
      <c r="E241" s="30"/>
      <c r="F241" s="28" t="str">
        <f>IF(ISBLANK(E241),"", PRODUCT(C241,E241))</f>
        <v/>
      </c>
      <c r="G241" s="30"/>
      <c r="H241" s="30"/>
      <c r="I241" s="31"/>
    </row>
    <row r="242" spans="1:9" ht="30" hidden="1" x14ac:dyDescent="0.25">
      <c r="E242" s="25" t="s">
        <v>42</v>
      </c>
      <c r="F242" s="25" t="str">
        <f>IF(F241="","",ROUND(SUM(F241:F241),2))</f>
        <v/>
      </c>
      <c r="G242" s="15" t="str">
        <f>IF(F241="","Neužpildytos visos objektų kainos","")</f>
        <v>Neužpildytos visos objektų kainos</v>
      </c>
    </row>
    <row r="243" spans="1:9" ht="15.75" hidden="1" customHeight="1" x14ac:dyDescent="0.25">
      <c r="B243" s="51" t="s">
        <v>43</v>
      </c>
      <c r="C243" s="52"/>
      <c r="D243" s="32">
        <v>21</v>
      </c>
      <c r="E243" s="25" t="s">
        <v>44</v>
      </c>
      <c r="F243" s="25" t="str">
        <f>IF(OR(F242="",D243=""),"", ROUND(PRODUCT(D243,F242)/100,2))</f>
        <v/>
      </c>
      <c r="G243" s="15" t="str">
        <f>IF(D243="", "Nurodykite taikomą PVM dydį", "")</f>
        <v/>
      </c>
    </row>
    <row r="244" spans="1:9" hidden="1" x14ac:dyDescent="0.25">
      <c r="E244" s="25" t="s">
        <v>45</v>
      </c>
      <c r="F244" s="25">
        <f>IF(ISBLANK(F243), "", ROUND(SUM(F242:F243),2))</f>
        <v>0</v>
      </c>
    </row>
    <row r="245" spans="1:9" hidden="1" x14ac:dyDescent="0.25"/>
    <row r="246" spans="1:9" hidden="1" x14ac:dyDescent="0.25"/>
    <row r="247" spans="1:9" hidden="1" x14ac:dyDescent="0.25"/>
    <row r="248" spans="1:9" hidden="1" x14ac:dyDescent="0.25">
      <c r="A248" s="16" t="s">
        <v>134</v>
      </c>
      <c r="B248" s="16" t="s">
        <v>135</v>
      </c>
    </row>
    <row r="249" spans="1:9" hidden="1" x14ac:dyDescent="0.25"/>
    <row r="250" spans="1:9" hidden="1" x14ac:dyDescent="0.25">
      <c r="A250" s="16" t="s">
        <v>28</v>
      </c>
    </row>
    <row r="251" spans="1:9" ht="29.25" hidden="1" x14ac:dyDescent="0.25">
      <c r="A251" s="22" t="s">
        <v>29</v>
      </c>
      <c r="B251" s="22" t="s">
        <v>30</v>
      </c>
      <c r="C251" s="23" t="s">
        <v>31</v>
      </c>
      <c r="D251" s="24" t="s">
        <v>32</v>
      </c>
      <c r="E251" s="25" t="s">
        <v>33</v>
      </c>
      <c r="F251" s="25" t="s">
        <v>34</v>
      </c>
      <c r="G251" s="25" t="s">
        <v>35</v>
      </c>
      <c r="H251" s="25" t="s">
        <v>36</v>
      </c>
      <c r="I251" s="22" t="s">
        <v>37</v>
      </c>
    </row>
    <row r="252" spans="1:9" hidden="1" x14ac:dyDescent="0.25">
      <c r="A252" s="22" t="s">
        <v>136</v>
      </c>
      <c r="B252" s="22" t="s">
        <v>137</v>
      </c>
      <c r="C252" s="26"/>
      <c r="D252" s="27"/>
      <c r="E252" s="28"/>
      <c r="F252" s="28"/>
      <c r="G252" s="28"/>
      <c r="H252" s="28"/>
      <c r="I252" s="29"/>
    </row>
    <row r="253" spans="1:9" hidden="1" x14ac:dyDescent="0.25">
      <c r="A253" s="29" t="s">
        <v>138</v>
      </c>
      <c r="B253" s="29" t="s">
        <v>137</v>
      </c>
      <c r="C253" s="26">
        <v>20000</v>
      </c>
      <c r="D253" s="27" t="s">
        <v>62</v>
      </c>
      <c r="E253" s="30"/>
      <c r="F253" s="28" t="str">
        <f>IF(ISBLANK(E253),"", PRODUCT(C253,E253))</f>
        <v/>
      </c>
      <c r="G253" s="30"/>
      <c r="H253" s="30"/>
      <c r="I253" s="31"/>
    </row>
    <row r="254" spans="1:9" ht="30" hidden="1" x14ac:dyDescent="0.25">
      <c r="E254" s="25" t="s">
        <v>42</v>
      </c>
      <c r="F254" s="25" t="str">
        <f>IF(F253="","",ROUND(SUM(F253:F253),2))</f>
        <v/>
      </c>
      <c r="G254" s="15" t="str">
        <f>IF(F253="","Neužpildytos visos objektų kainos","")</f>
        <v>Neužpildytos visos objektų kainos</v>
      </c>
    </row>
    <row r="255" spans="1:9" ht="15.75" hidden="1" customHeight="1" x14ac:dyDescent="0.25">
      <c r="B255" s="51" t="s">
        <v>43</v>
      </c>
      <c r="C255" s="52"/>
      <c r="D255" s="32">
        <v>21</v>
      </c>
      <c r="E255" s="25" t="s">
        <v>44</v>
      </c>
      <c r="F255" s="25" t="str">
        <f>IF(OR(F254="",D255=""),"", ROUND(PRODUCT(D255,F254)/100,2))</f>
        <v/>
      </c>
      <c r="G255" s="15" t="str">
        <f>IF(D255="", "Nurodykite taikomą PVM dydį", "")</f>
        <v/>
      </c>
    </row>
    <row r="256" spans="1:9" hidden="1" x14ac:dyDescent="0.25">
      <c r="E256" s="25" t="s">
        <v>45</v>
      </c>
      <c r="F256" s="25">
        <f>IF(ISBLANK(F255), "", ROUND(SUM(F254:F255),2))</f>
        <v>0</v>
      </c>
    </row>
    <row r="257" spans="1:9" hidden="1" x14ac:dyDescent="0.25"/>
    <row r="258" spans="1:9" hidden="1" x14ac:dyDescent="0.25"/>
    <row r="259" spans="1:9" hidden="1" x14ac:dyDescent="0.25"/>
    <row r="260" spans="1:9" hidden="1" x14ac:dyDescent="0.25">
      <c r="A260" s="16" t="s">
        <v>139</v>
      </c>
      <c r="B260" s="16" t="s">
        <v>140</v>
      </c>
    </row>
    <row r="261" spans="1:9" hidden="1" x14ac:dyDescent="0.25"/>
    <row r="262" spans="1:9" hidden="1" x14ac:dyDescent="0.25">
      <c r="A262" s="16" t="s">
        <v>28</v>
      </c>
    </row>
    <row r="263" spans="1:9" ht="29.25" hidden="1" x14ac:dyDescent="0.25">
      <c r="A263" s="22" t="s">
        <v>29</v>
      </c>
      <c r="B263" s="22" t="s">
        <v>30</v>
      </c>
      <c r="C263" s="23" t="s">
        <v>31</v>
      </c>
      <c r="D263" s="24" t="s">
        <v>32</v>
      </c>
      <c r="E263" s="25" t="s">
        <v>33</v>
      </c>
      <c r="F263" s="25" t="s">
        <v>34</v>
      </c>
      <c r="G263" s="25" t="s">
        <v>35</v>
      </c>
      <c r="H263" s="25" t="s">
        <v>36</v>
      </c>
      <c r="I263" s="22" t="s">
        <v>37</v>
      </c>
    </row>
    <row r="264" spans="1:9" hidden="1" x14ac:dyDescent="0.25">
      <c r="A264" s="22" t="s">
        <v>141</v>
      </c>
      <c r="B264" s="22" t="s">
        <v>142</v>
      </c>
      <c r="C264" s="26"/>
      <c r="D264" s="27"/>
      <c r="E264" s="28"/>
      <c r="F264" s="28"/>
      <c r="G264" s="28"/>
      <c r="H264" s="28"/>
      <c r="I264" s="29"/>
    </row>
    <row r="265" spans="1:9" hidden="1" x14ac:dyDescent="0.25">
      <c r="A265" s="29" t="s">
        <v>143</v>
      </c>
      <c r="B265" s="29" t="s">
        <v>142</v>
      </c>
      <c r="C265" s="26">
        <v>6000</v>
      </c>
      <c r="D265" s="27" t="s">
        <v>62</v>
      </c>
      <c r="E265" s="30"/>
      <c r="F265" s="28" t="str">
        <f>IF(ISBLANK(E265),"", PRODUCT(C265,E265))</f>
        <v/>
      </c>
      <c r="G265" s="30"/>
      <c r="H265" s="30"/>
      <c r="I265" s="31"/>
    </row>
    <row r="266" spans="1:9" ht="30" hidden="1" x14ac:dyDescent="0.25">
      <c r="E266" s="25" t="s">
        <v>42</v>
      </c>
      <c r="F266" s="25" t="str">
        <f>IF(F265="","",ROUND(SUM(F265:F265),2))</f>
        <v/>
      </c>
      <c r="G266" s="15" t="str">
        <f>IF(F265="","Neužpildytos visos objektų kainos","")</f>
        <v>Neužpildytos visos objektų kainos</v>
      </c>
    </row>
    <row r="267" spans="1:9" ht="15.75" hidden="1" customHeight="1" x14ac:dyDescent="0.25">
      <c r="B267" s="51" t="s">
        <v>43</v>
      </c>
      <c r="C267" s="52"/>
      <c r="D267" s="32">
        <v>21</v>
      </c>
      <c r="E267" s="25" t="s">
        <v>44</v>
      </c>
      <c r="F267" s="25" t="str">
        <f>IF(OR(F266="",D267=""),"", ROUND(PRODUCT(D267,F266)/100,2))</f>
        <v/>
      </c>
      <c r="G267" s="15" t="str">
        <f>IF(D267="", "Nurodykite taikomą PVM dydį", "")</f>
        <v/>
      </c>
    </row>
    <row r="268" spans="1:9" hidden="1" x14ac:dyDescent="0.25">
      <c r="E268" s="25" t="s">
        <v>45</v>
      </c>
      <c r="F268" s="25">
        <f>IF(ISBLANK(F267), "", ROUND(SUM(F266:F267),2))</f>
        <v>0</v>
      </c>
    </row>
    <row r="269" spans="1:9" hidden="1" x14ac:dyDescent="0.25"/>
    <row r="270" spans="1:9" hidden="1" x14ac:dyDescent="0.25"/>
    <row r="271" spans="1:9" hidden="1" x14ac:dyDescent="0.25"/>
    <row r="272" spans="1:9" hidden="1" x14ac:dyDescent="0.25">
      <c r="A272" s="16" t="s">
        <v>144</v>
      </c>
      <c r="B272" s="16" t="s">
        <v>145</v>
      </c>
    </row>
    <row r="273" spans="1:9" hidden="1" x14ac:dyDescent="0.25"/>
    <row r="274" spans="1:9" hidden="1" x14ac:dyDescent="0.25">
      <c r="A274" s="16" t="s">
        <v>28</v>
      </c>
    </row>
    <row r="275" spans="1:9" ht="29.25" hidden="1" x14ac:dyDescent="0.25">
      <c r="A275" s="22" t="s">
        <v>29</v>
      </c>
      <c r="B275" s="22" t="s">
        <v>30</v>
      </c>
      <c r="C275" s="23" t="s">
        <v>31</v>
      </c>
      <c r="D275" s="24" t="s">
        <v>32</v>
      </c>
      <c r="E275" s="25" t="s">
        <v>33</v>
      </c>
      <c r="F275" s="25" t="s">
        <v>34</v>
      </c>
      <c r="G275" s="25" t="s">
        <v>35</v>
      </c>
      <c r="H275" s="25" t="s">
        <v>36</v>
      </c>
      <c r="I275" s="22" t="s">
        <v>37</v>
      </c>
    </row>
    <row r="276" spans="1:9" hidden="1" x14ac:dyDescent="0.25">
      <c r="A276" s="22" t="s">
        <v>146</v>
      </c>
      <c r="B276" s="22" t="s">
        <v>147</v>
      </c>
      <c r="C276" s="26"/>
      <c r="D276" s="27"/>
      <c r="E276" s="28"/>
      <c r="F276" s="28"/>
      <c r="G276" s="28"/>
      <c r="H276" s="28"/>
      <c r="I276" s="29"/>
    </row>
    <row r="277" spans="1:9" hidden="1" x14ac:dyDescent="0.25">
      <c r="A277" s="29" t="s">
        <v>148</v>
      </c>
      <c r="B277" s="29" t="s">
        <v>147</v>
      </c>
      <c r="C277" s="26">
        <v>18000</v>
      </c>
      <c r="D277" s="27" t="s">
        <v>62</v>
      </c>
      <c r="E277" s="30"/>
      <c r="F277" s="28" t="str">
        <f>IF(ISBLANK(E277),"", PRODUCT(C277,E277))</f>
        <v/>
      </c>
      <c r="G277" s="30"/>
      <c r="H277" s="30"/>
      <c r="I277" s="31"/>
    </row>
    <row r="278" spans="1:9" ht="30" hidden="1" x14ac:dyDescent="0.25">
      <c r="E278" s="25" t="s">
        <v>42</v>
      </c>
      <c r="F278" s="25" t="str">
        <f>IF(F277="","",ROUND(SUM(F277:F277),2))</f>
        <v/>
      </c>
      <c r="G278" s="15" t="str">
        <f>IF(F277="","Neužpildytos visos objektų kainos","")</f>
        <v>Neužpildytos visos objektų kainos</v>
      </c>
    </row>
    <row r="279" spans="1:9" ht="15.75" hidden="1" customHeight="1" x14ac:dyDescent="0.25">
      <c r="B279" s="51" t="s">
        <v>43</v>
      </c>
      <c r="C279" s="52"/>
      <c r="D279" s="32">
        <v>21</v>
      </c>
      <c r="E279" s="25" t="s">
        <v>44</v>
      </c>
      <c r="F279" s="25" t="str">
        <f>IF(OR(F278="",D279=""),"", ROUND(PRODUCT(D279,F278)/100,2))</f>
        <v/>
      </c>
      <c r="G279" s="15" t="str">
        <f>IF(D279="", "Nurodykite taikomą PVM dydį", "")</f>
        <v/>
      </c>
    </row>
    <row r="280" spans="1:9" hidden="1" x14ac:dyDescent="0.25">
      <c r="E280" s="25" t="s">
        <v>45</v>
      </c>
      <c r="F280" s="25">
        <f>IF(ISBLANK(F279), "", ROUND(SUM(F278:F279),2))</f>
        <v>0</v>
      </c>
    </row>
    <row r="281" spans="1:9" hidden="1" x14ac:dyDescent="0.25"/>
    <row r="282" spans="1:9" hidden="1" x14ac:dyDescent="0.25"/>
    <row r="283" spans="1:9" hidden="1" x14ac:dyDescent="0.25"/>
    <row r="284" spans="1:9" hidden="1" x14ac:dyDescent="0.25">
      <c r="A284" s="16" t="s">
        <v>149</v>
      </c>
      <c r="B284" s="16" t="s">
        <v>150</v>
      </c>
    </row>
    <row r="285" spans="1:9" hidden="1" x14ac:dyDescent="0.25"/>
    <row r="286" spans="1:9" hidden="1" x14ac:dyDescent="0.25">
      <c r="A286" s="16" t="s">
        <v>28</v>
      </c>
    </row>
    <row r="287" spans="1:9" ht="29.25" hidden="1" x14ac:dyDescent="0.25">
      <c r="A287" s="22" t="s">
        <v>29</v>
      </c>
      <c r="B287" s="22" t="s">
        <v>30</v>
      </c>
      <c r="C287" s="23" t="s">
        <v>31</v>
      </c>
      <c r="D287" s="24" t="s">
        <v>32</v>
      </c>
      <c r="E287" s="25" t="s">
        <v>33</v>
      </c>
      <c r="F287" s="25" t="s">
        <v>34</v>
      </c>
      <c r="G287" s="25" t="s">
        <v>35</v>
      </c>
      <c r="H287" s="25" t="s">
        <v>36</v>
      </c>
      <c r="I287" s="22" t="s">
        <v>37</v>
      </c>
    </row>
    <row r="288" spans="1:9" hidden="1" x14ac:dyDescent="0.25">
      <c r="A288" s="22" t="s">
        <v>151</v>
      </c>
      <c r="B288" s="22" t="s">
        <v>152</v>
      </c>
      <c r="C288" s="26"/>
      <c r="D288" s="27"/>
      <c r="E288" s="28"/>
      <c r="F288" s="28"/>
      <c r="G288" s="28"/>
      <c r="H288" s="28"/>
      <c r="I288" s="29"/>
    </row>
    <row r="289" spans="1:9" hidden="1" x14ac:dyDescent="0.25">
      <c r="A289" s="29" t="s">
        <v>153</v>
      </c>
      <c r="B289" s="29" t="s">
        <v>152</v>
      </c>
      <c r="C289" s="26">
        <v>170000</v>
      </c>
      <c r="D289" s="27" t="s">
        <v>154</v>
      </c>
      <c r="E289" s="30"/>
      <c r="F289" s="28" t="str">
        <f>IF(ISBLANK(E289),"", PRODUCT(C289,E289))</f>
        <v/>
      </c>
      <c r="G289" s="30"/>
      <c r="H289" s="30"/>
      <c r="I289" s="31"/>
    </row>
    <row r="290" spans="1:9" ht="30" hidden="1" x14ac:dyDescent="0.25">
      <c r="E290" s="25" t="s">
        <v>42</v>
      </c>
      <c r="F290" s="25" t="str">
        <f>IF(F289="","",ROUND(SUM(F289:F289),2))</f>
        <v/>
      </c>
      <c r="G290" s="15" t="str">
        <f>IF(F289="","Neužpildytos visos objektų kainos","")</f>
        <v>Neužpildytos visos objektų kainos</v>
      </c>
    </row>
    <row r="291" spans="1:9" ht="15.75" hidden="1" customHeight="1" x14ac:dyDescent="0.25">
      <c r="B291" s="51" t="s">
        <v>43</v>
      </c>
      <c r="C291" s="52"/>
      <c r="D291" s="32">
        <v>21</v>
      </c>
      <c r="E291" s="25" t="s">
        <v>44</v>
      </c>
      <c r="F291" s="25" t="str">
        <f>IF(OR(F290="",D291=""),"", ROUND(PRODUCT(D291,F290)/100,2))</f>
        <v/>
      </c>
      <c r="G291" s="15" t="str">
        <f>IF(D291="", "Nurodykite taikomą PVM dydį", "")</f>
        <v/>
      </c>
    </row>
    <row r="292" spans="1:9" hidden="1" x14ac:dyDescent="0.25">
      <c r="E292" s="25" t="s">
        <v>45</v>
      </c>
      <c r="F292" s="25">
        <f>IF(ISBLANK(F291), "", ROUND(SUM(F290:F291),2))</f>
        <v>0</v>
      </c>
    </row>
    <row r="293" spans="1:9" hidden="1" x14ac:dyDescent="0.25"/>
    <row r="294" spans="1:9" hidden="1" x14ac:dyDescent="0.25"/>
    <row r="295" spans="1:9" hidden="1" x14ac:dyDescent="0.25"/>
    <row r="296" spans="1:9" hidden="1" x14ac:dyDescent="0.25">
      <c r="A296" s="16" t="s">
        <v>155</v>
      </c>
      <c r="B296" s="16" t="s">
        <v>156</v>
      </c>
    </row>
    <row r="297" spans="1:9" hidden="1" x14ac:dyDescent="0.25"/>
    <row r="298" spans="1:9" hidden="1" x14ac:dyDescent="0.25">
      <c r="A298" s="16" t="s">
        <v>28</v>
      </c>
    </row>
    <row r="299" spans="1:9" ht="29.25" hidden="1" x14ac:dyDescent="0.25">
      <c r="A299" s="22" t="s">
        <v>29</v>
      </c>
      <c r="B299" s="22" t="s">
        <v>30</v>
      </c>
      <c r="C299" s="23" t="s">
        <v>31</v>
      </c>
      <c r="D299" s="24" t="s">
        <v>32</v>
      </c>
      <c r="E299" s="25" t="s">
        <v>33</v>
      </c>
      <c r="F299" s="25" t="s">
        <v>34</v>
      </c>
      <c r="G299" s="25" t="s">
        <v>35</v>
      </c>
      <c r="H299" s="25" t="s">
        <v>36</v>
      </c>
      <c r="I299" s="22" t="s">
        <v>37</v>
      </c>
    </row>
    <row r="300" spans="1:9" hidden="1" x14ac:dyDescent="0.25">
      <c r="A300" s="22" t="s">
        <v>157</v>
      </c>
      <c r="B300" s="22" t="s">
        <v>158</v>
      </c>
      <c r="C300" s="26"/>
      <c r="D300" s="27"/>
      <c r="E300" s="28"/>
      <c r="F300" s="28"/>
      <c r="G300" s="28"/>
      <c r="H300" s="28"/>
      <c r="I300" s="29"/>
    </row>
    <row r="301" spans="1:9" hidden="1" x14ac:dyDescent="0.25">
      <c r="A301" s="29" t="s">
        <v>159</v>
      </c>
      <c r="B301" s="29" t="s">
        <v>158</v>
      </c>
      <c r="C301" s="26">
        <v>1000</v>
      </c>
      <c r="D301" s="27" t="s">
        <v>154</v>
      </c>
      <c r="E301" s="30"/>
      <c r="F301" s="28" t="str">
        <f>IF(ISBLANK(E301),"", PRODUCT(C301,E301))</f>
        <v/>
      </c>
      <c r="G301" s="30"/>
      <c r="H301" s="30"/>
      <c r="I301" s="31"/>
    </row>
    <row r="302" spans="1:9" ht="30" hidden="1" x14ac:dyDescent="0.25">
      <c r="E302" s="25" t="s">
        <v>42</v>
      </c>
      <c r="F302" s="25" t="str">
        <f>IF(F301="","",ROUND(SUM(F301:F301),2))</f>
        <v/>
      </c>
      <c r="G302" s="15" t="str">
        <f>IF(F301="","Neužpildytos visos objektų kainos","")</f>
        <v>Neužpildytos visos objektų kainos</v>
      </c>
    </row>
    <row r="303" spans="1:9" ht="15.75" hidden="1" customHeight="1" x14ac:dyDescent="0.25">
      <c r="B303" s="51" t="s">
        <v>43</v>
      </c>
      <c r="C303" s="52"/>
      <c r="D303" s="32">
        <v>21</v>
      </c>
      <c r="E303" s="25" t="s">
        <v>44</v>
      </c>
      <c r="F303" s="25" t="str">
        <f>IF(OR(F302="",D303=""),"", ROUND(PRODUCT(D303,F302)/100,2))</f>
        <v/>
      </c>
      <c r="G303" s="15" t="str">
        <f>IF(D303="", "Nurodykite taikomą PVM dydį", "")</f>
        <v/>
      </c>
    </row>
    <row r="304" spans="1:9" hidden="1" x14ac:dyDescent="0.25">
      <c r="E304" s="25" t="s">
        <v>45</v>
      </c>
      <c r="F304" s="25">
        <f>IF(ISBLANK(F303), "", ROUND(SUM(F302:F303),2))</f>
        <v>0</v>
      </c>
    </row>
    <row r="305" spans="1:9" hidden="1" x14ac:dyDescent="0.25"/>
    <row r="306" spans="1:9" hidden="1" x14ac:dyDescent="0.25"/>
    <row r="307" spans="1:9" hidden="1" x14ac:dyDescent="0.25"/>
    <row r="308" spans="1:9" hidden="1" x14ac:dyDescent="0.25">
      <c r="A308" s="16" t="s">
        <v>160</v>
      </c>
      <c r="B308" s="16" t="s">
        <v>161</v>
      </c>
    </row>
    <row r="309" spans="1:9" hidden="1" x14ac:dyDescent="0.25"/>
    <row r="310" spans="1:9" hidden="1" x14ac:dyDescent="0.25">
      <c r="A310" s="16" t="s">
        <v>28</v>
      </c>
    </row>
    <row r="311" spans="1:9" ht="29.25" hidden="1" x14ac:dyDescent="0.25">
      <c r="A311" s="22" t="s">
        <v>29</v>
      </c>
      <c r="B311" s="22" t="s">
        <v>30</v>
      </c>
      <c r="C311" s="23" t="s">
        <v>31</v>
      </c>
      <c r="D311" s="24" t="s">
        <v>32</v>
      </c>
      <c r="E311" s="25" t="s">
        <v>33</v>
      </c>
      <c r="F311" s="25" t="s">
        <v>34</v>
      </c>
      <c r="G311" s="25" t="s">
        <v>35</v>
      </c>
      <c r="H311" s="25" t="s">
        <v>36</v>
      </c>
      <c r="I311" s="22" t="s">
        <v>37</v>
      </c>
    </row>
    <row r="312" spans="1:9" hidden="1" x14ac:dyDescent="0.25">
      <c r="A312" s="22" t="s">
        <v>162</v>
      </c>
      <c r="B312" s="22" t="s">
        <v>163</v>
      </c>
      <c r="C312" s="26"/>
      <c r="D312" s="27"/>
      <c r="E312" s="28"/>
      <c r="F312" s="28"/>
      <c r="G312" s="28"/>
      <c r="H312" s="28"/>
      <c r="I312" s="29"/>
    </row>
    <row r="313" spans="1:9" hidden="1" x14ac:dyDescent="0.25">
      <c r="A313" s="29" t="s">
        <v>164</v>
      </c>
      <c r="B313" s="29" t="s">
        <v>163</v>
      </c>
      <c r="C313" s="26">
        <v>500</v>
      </c>
      <c r="D313" s="27" t="s">
        <v>51</v>
      </c>
      <c r="E313" s="30"/>
      <c r="F313" s="28" t="str">
        <f>IF(ISBLANK(E313),"", PRODUCT(C313,E313))</f>
        <v/>
      </c>
      <c r="G313" s="30"/>
      <c r="H313" s="30"/>
      <c r="I313" s="31"/>
    </row>
    <row r="314" spans="1:9" ht="30" hidden="1" x14ac:dyDescent="0.25">
      <c r="E314" s="25" t="s">
        <v>42</v>
      </c>
      <c r="F314" s="25" t="str">
        <f>IF(F313="","",ROUND(SUM(F313:F313),2))</f>
        <v/>
      </c>
      <c r="G314" s="15" t="str">
        <f>IF(F313="","Neužpildytos visos objektų kainos","")</f>
        <v>Neužpildytos visos objektų kainos</v>
      </c>
    </row>
    <row r="315" spans="1:9" ht="15.75" hidden="1" customHeight="1" x14ac:dyDescent="0.25">
      <c r="B315" s="51" t="s">
        <v>43</v>
      </c>
      <c r="C315" s="52"/>
      <c r="D315" s="32">
        <v>21</v>
      </c>
      <c r="E315" s="25" t="s">
        <v>44</v>
      </c>
      <c r="F315" s="25" t="str">
        <f>IF(OR(F314="",D315=""),"", ROUND(PRODUCT(D315,F314)/100,2))</f>
        <v/>
      </c>
      <c r="G315" s="15" t="str">
        <f>IF(D315="", "Nurodykite taikomą PVM dydį", "")</f>
        <v/>
      </c>
    </row>
    <row r="316" spans="1:9" hidden="1" x14ac:dyDescent="0.25">
      <c r="E316" s="25" t="s">
        <v>45</v>
      </c>
      <c r="F316" s="25">
        <f>IF(ISBLANK(F315), "", ROUND(SUM(F314:F315),2))</f>
        <v>0</v>
      </c>
    </row>
    <row r="317" spans="1:9" hidden="1" x14ac:dyDescent="0.25"/>
    <row r="318" spans="1:9" hidden="1" x14ac:dyDescent="0.25"/>
    <row r="319" spans="1:9" hidden="1" x14ac:dyDescent="0.25"/>
    <row r="320" spans="1:9" hidden="1" x14ac:dyDescent="0.25">
      <c r="A320" s="16" t="s">
        <v>165</v>
      </c>
      <c r="B320" s="16" t="s">
        <v>166</v>
      </c>
    </row>
    <row r="321" spans="1:9" hidden="1" x14ac:dyDescent="0.25"/>
    <row r="322" spans="1:9" hidden="1" x14ac:dyDescent="0.25">
      <c r="A322" s="16" t="s">
        <v>28</v>
      </c>
    </row>
    <row r="323" spans="1:9" ht="29.25" hidden="1" x14ac:dyDescent="0.25">
      <c r="A323" s="22" t="s">
        <v>29</v>
      </c>
      <c r="B323" s="22" t="s">
        <v>30</v>
      </c>
      <c r="C323" s="23" t="s">
        <v>31</v>
      </c>
      <c r="D323" s="24" t="s">
        <v>32</v>
      </c>
      <c r="E323" s="25" t="s">
        <v>33</v>
      </c>
      <c r="F323" s="25" t="s">
        <v>34</v>
      </c>
      <c r="G323" s="25" t="s">
        <v>35</v>
      </c>
      <c r="H323" s="25" t="s">
        <v>36</v>
      </c>
      <c r="I323" s="22" t="s">
        <v>37</v>
      </c>
    </row>
    <row r="324" spans="1:9" hidden="1" x14ac:dyDescent="0.25">
      <c r="A324" s="22" t="s">
        <v>167</v>
      </c>
      <c r="B324" s="22" t="s">
        <v>168</v>
      </c>
      <c r="C324" s="26"/>
      <c r="D324" s="27"/>
      <c r="E324" s="28"/>
      <c r="F324" s="28"/>
      <c r="G324" s="28"/>
      <c r="H324" s="28"/>
      <c r="I324" s="29"/>
    </row>
    <row r="325" spans="1:9" hidden="1" x14ac:dyDescent="0.25">
      <c r="A325" s="29" t="s">
        <v>169</v>
      </c>
      <c r="B325" s="29" t="s">
        <v>168</v>
      </c>
      <c r="C325" s="26">
        <v>300</v>
      </c>
      <c r="D325" s="27" t="s">
        <v>51</v>
      </c>
      <c r="E325" s="30"/>
      <c r="F325" s="28" t="str">
        <f>IF(ISBLANK(E325),"", PRODUCT(C325,E325))</f>
        <v/>
      </c>
      <c r="G325" s="30"/>
      <c r="H325" s="30"/>
      <c r="I325" s="31"/>
    </row>
    <row r="326" spans="1:9" ht="30" hidden="1" x14ac:dyDescent="0.25">
      <c r="E326" s="25" t="s">
        <v>42</v>
      </c>
      <c r="F326" s="25" t="str">
        <f>IF(F325="","",ROUND(SUM(F325:F325),2))</f>
        <v/>
      </c>
      <c r="G326" s="15" t="str">
        <f>IF(F325="","Neužpildytos visos objektų kainos","")</f>
        <v>Neužpildytos visos objektų kainos</v>
      </c>
    </row>
    <row r="327" spans="1:9" ht="15.75" hidden="1" customHeight="1" x14ac:dyDescent="0.25">
      <c r="B327" s="51" t="s">
        <v>43</v>
      </c>
      <c r="C327" s="52"/>
      <c r="D327" s="32">
        <v>21</v>
      </c>
      <c r="E327" s="25" t="s">
        <v>44</v>
      </c>
      <c r="F327" s="25" t="str">
        <f>IF(OR(F326="",D327=""),"", ROUND(PRODUCT(D327,F326)/100,2))</f>
        <v/>
      </c>
      <c r="G327" s="15" t="str">
        <f>IF(D327="", "Nurodykite taikomą PVM dydį", "")</f>
        <v/>
      </c>
    </row>
    <row r="328" spans="1:9" hidden="1" x14ac:dyDescent="0.25">
      <c r="E328" s="25" t="s">
        <v>45</v>
      </c>
      <c r="F328" s="25">
        <f>IF(ISBLANK(F327), "", ROUND(SUM(F326:F327),2))</f>
        <v>0</v>
      </c>
    </row>
    <row r="329" spans="1:9" hidden="1" x14ac:dyDescent="0.25"/>
    <row r="330" spans="1:9" hidden="1" x14ac:dyDescent="0.25"/>
    <row r="331" spans="1:9" hidden="1" x14ac:dyDescent="0.25"/>
    <row r="332" spans="1:9" hidden="1" x14ac:dyDescent="0.25">
      <c r="A332" s="16" t="s">
        <v>170</v>
      </c>
      <c r="B332" s="16" t="s">
        <v>171</v>
      </c>
    </row>
    <row r="333" spans="1:9" hidden="1" x14ac:dyDescent="0.25"/>
    <row r="334" spans="1:9" hidden="1" x14ac:dyDescent="0.25">
      <c r="A334" s="16" t="s">
        <v>28</v>
      </c>
    </row>
    <row r="335" spans="1:9" ht="29.25" hidden="1" x14ac:dyDescent="0.25">
      <c r="A335" s="22" t="s">
        <v>29</v>
      </c>
      <c r="B335" s="22" t="s">
        <v>30</v>
      </c>
      <c r="C335" s="23" t="s">
        <v>31</v>
      </c>
      <c r="D335" s="24" t="s">
        <v>32</v>
      </c>
      <c r="E335" s="25" t="s">
        <v>33</v>
      </c>
      <c r="F335" s="25" t="s">
        <v>34</v>
      </c>
      <c r="G335" s="25" t="s">
        <v>35</v>
      </c>
      <c r="H335" s="25" t="s">
        <v>36</v>
      </c>
      <c r="I335" s="22" t="s">
        <v>37</v>
      </c>
    </row>
    <row r="336" spans="1:9" hidden="1" x14ac:dyDescent="0.25">
      <c r="A336" s="22" t="s">
        <v>172</v>
      </c>
      <c r="B336" s="22" t="s">
        <v>173</v>
      </c>
      <c r="C336" s="26"/>
      <c r="D336" s="27"/>
      <c r="E336" s="28"/>
      <c r="F336" s="28"/>
      <c r="G336" s="28"/>
      <c r="H336" s="28"/>
      <c r="I336" s="29"/>
    </row>
    <row r="337" spans="1:9" hidden="1" x14ac:dyDescent="0.25">
      <c r="A337" s="29" t="s">
        <v>174</v>
      </c>
      <c r="B337" s="29" t="s">
        <v>173</v>
      </c>
      <c r="C337" s="26">
        <v>1950</v>
      </c>
      <c r="D337" s="27" t="s">
        <v>154</v>
      </c>
      <c r="E337" s="30"/>
      <c r="F337" s="28" t="str">
        <f>IF(ISBLANK(E337),"", PRODUCT(C337,E337))</f>
        <v/>
      </c>
      <c r="G337" s="30"/>
      <c r="H337" s="30"/>
      <c r="I337" s="31"/>
    </row>
    <row r="338" spans="1:9" ht="30" hidden="1" x14ac:dyDescent="0.25">
      <c r="E338" s="25" t="s">
        <v>42</v>
      </c>
      <c r="F338" s="25" t="str">
        <f>IF(F337="","",ROUND(SUM(F337:F337),2))</f>
        <v/>
      </c>
      <c r="G338" s="15" t="str">
        <f>IF(F337="","Neužpildytos visos objektų kainos","")</f>
        <v>Neužpildytos visos objektų kainos</v>
      </c>
    </row>
    <row r="339" spans="1:9" ht="15.75" hidden="1" customHeight="1" x14ac:dyDescent="0.25">
      <c r="B339" s="51" t="s">
        <v>43</v>
      </c>
      <c r="C339" s="52"/>
      <c r="D339" s="32">
        <v>21</v>
      </c>
      <c r="E339" s="25" t="s">
        <v>44</v>
      </c>
      <c r="F339" s="25" t="str">
        <f>IF(OR(F338="",D339=""),"", ROUND(PRODUCT(D339,F338)/100,2))</f>
        <v/>
      </c>
      <c r="G339" s="15" t="str">
        <f>IF(D339="", "Nurodykite taikomą PVM dydį", "")</f>
        <v/>
      </c>
    </row>
    <row r="340" spans="1:9" hidden="1" x14ac:dyDescent="0.25">
      <c r="E340" s="25" t="s">
        <v>45</v>
      </c>
      <c r="F340" s="25">
        <f>IF(ISBLANK(F339), "", ROUND(SUM(F338:F339),2))</f>
        <v>0</v>
      </c>
    </row>
    <row r="341" spans="1:9" hidden="1" x14ac:dyDescent="0.25"/>
    <row r="342" spans="1:9" hidden="1" x14ac:dyDescent="0.25"/>
    <row r="343" spans="1:9" hidden="1" x14ac:dyDescent="0.25"/>
    <row r="344" spans="1:9" hidden="1" x14ac:dyDescent="0.25">
      <c r="A344" s="16" t="s">
        <v>175</v>
      </c>
      <c r="B344" s="16" t="s">
        <v>176</v>
      </c>
    </row>
    <row r="345" spans="1:9" hidden="1" x14ac:dyDescent="0.25"/>
    <row r="346" spans="1:9" hidden="1" x14ac:dyDescent="0.25">
      <c r="A346" s="16" t="s">
        <v>28</v>
      </c>
    </row>
    <row r="347" spans="1:9" ht="29.25" hidden="1" x14ac:dyDescent="0.25">
      <c r="A347" s="22" t="s">
        <v>29</v>
      </c>
      <c r="B347" s="22" t="s">
        <v>30</v>
      </c>
      <c r="C347" s="23" t="s">
        <v>31</v>
      </c>
      <c r="D347" s="24" t="s">
        <v>32</v>
      </c>
      <c r="E347" s="25" t="s">
        <v>33</v>
      </c>
      <c r="F347" s="25" t="s">
        <v>34</v>
      </c>
      <c r="G347" s="25" t="s">
        <v>35</v>
      </c>
      <c r="H347" s="25" t="s">
        <v>36</v>
      </c>
      <c r="I347" s="22" t="s">
        <v>37</v>
      </c>
    </row>
    <row r="348" spans="1:9" hidden="1" x14ac:dyDescent="0.25">
      <c r="A348" s="22" t="s">
        <v>177</v>
      </c>
      <c r="B348" s="22" t="s">
        <v>178</v>
      </c>
      <c r="C348" s="26"/>
      <c r="D348" s="27"/>
      <c r="E348" s="28"/>
      <c r="F348" s="28"/>
      <c r="G348" s="28"/>
      <c r="H348" s="28"/>
      <c r="I348" s="29"/>
    </row>
    <row r="349" spans="1:9" hidden="1" x14ac:dyDescent="0.25">
      <c r="A349" s="29" t="s">
        <v>179</v>
      </c>
      <c r="B349" s="29" t="s">
        <v>178</v>
      </c>
      <c r="C349" s="26">
        <v>750</v>
      </c>
      <c r="D349" s="27" t="s">
        <v>180</v>
      </c>
      <c r="E349" s="30"/>
      <c r="F349" s="28" t="str">
        <f>IF(ISBLANK(E349),"", PRODUCT(C349,E349))</f>
        <v/>
      </c>
      <c r="G349" s="30"/>
      <c r="H349" s="30"/>
      <c r="I349" s="31"/>
    </row>
    <row r="350" spans="1:9" ht="30" hidden="1" x14ac:dyDescent="0.25">
      <c r="E350" s="25" t="s">
        <v>42</v>
      </c>
      <c r="F350" s="25" t="str">
        <f>IF(F349="","",ROUND(SUM(F349:F349),2))</f>
        <v/>
      </c>
      <c r="G350" s="15" t="str">
        <f>IF(F349="","Neužpildytos visos objektų kainos","")</f>
        <v>Neužpildytos visos objektų kainos</v>
      </c>
    </row>
    <row r="351" spans="1:9" ht="15.75" hidden="1" customHeight="1" x14ac:dyDescent="0.25">
      <c r="B351" s="51" t="s">
        <v>43</v>
      </c>
      <c r="C351" s="52"/>
      <c r="D351" s="32">
        <v>21</v>
      </c>
      <c r="E351" s="25" t="s">
        <v>44</v>
      </c>
      <c r="F351" s="25" t="str">
        <f>IF(OR(F350="",D351=""),"", ROUND(PRODUCT(D351,F350)/100,2))</f>
        <v/>
      </c>
      <c r="G351" s="15" t="str">
        <f>IF(D351="", "Nurodykite taikomą PVM dydį", "")</f>
        <v/>
      </c>
    </row>
    <row r="352" spans="1:9" hidden="1" x14ac:dyDescent="0.25">
      <c r="E352" s="25" t="s">
        <v>45</v>
      </c>
      <c r="F352" s="25">
        <f>IF(ISBLANK(F351), "", ROUND(SUM(F350:F351),2))</f>
        <v>0</v>
      </c>
    </row>
    <row r="353" spans="1:9" hidden="1" x14ac:dyDescent="0.25"/>
    <row r="354" spans="1:9" hidden="1" x14ac:dyDescent="0.25"/>
    <row r="355" spans="1:9" hidden="1" x14ac:dyDescent="0.25"/>
    <row r="356" spans="1:9" hidden="1" x14ac:dyDescent="0.25">
      <c r="A356" s="16" t="s">
        <v>181</v>
      </c>
      <c r="B356" s="16" t="s">
        <v>182</v>
      </c>
    </row>
    <row r="357" spans="1:9" hidden="1" x14ac:dyDescent="0.25"/>
    <row r="358" spans="1:9" hidden="1" x14ac:dyDescent="0.25">
      <c r="A358" s="16" t="s">
        <v>28</v>
      </c>
    </row>
    <row r="359" spans="1:9" ht="29.25" hidden="1" x14ac:dyDescent="0.25">
      <c r="A359" s="22" t="s">
        <v>29</v>
      </c>
      <c r="B359" s="22" t="s">
        <v>30</v>
      </c>
      <c r="C359" s="23" t="s">
        <v>31</v>
      </c>
      <c r="D359" s="24" t="s">
        <v>32</v>
      </c>
      <c r="E359" s="25" t="s">
        <v>33</v>
      </c>
      <c r="F359" s="25" t="s">
        <v>34</v>
      </c>
      <c r="G359" s="25" t="s">
        <v>35</v>
      </c>
      <c r="H359" s="25" t="s">
        <v>36</v>
      </c>
      <c r="I359" s="22" t="s">
        <v>37</v>
      </c>
    </row>
    <row r="360" spans="1:9" hidden="1" x14ac:dyDescent="0.25">
      <c r="A360" s="22" t="s">
        <v>183</v>
      </c>
      <c r="B360" s="22" t="s">
        <v>184</v>
      </c>
      <c r="C360" s="26"/>
      <c r="D360" s="27"/>
      <c r="E360" s="28"/>
      <c r="F360" s="28"/>
      <c r="G360" s="28"/>
      <c r="H360" s="28"/>
      <c r="I360" s="29"/>
    </row>
    <row r="361" spans="1:9" hidden="1" x14ac:dyDescent="0.25">
      <c r="A361" s="29" t="s">
        <v>185</v>
      </c>
      <c r="B361" s="29" t="s">
        <v>184</v>
      </c>
      <c r="C361" s="26">
        <v>30000</v>
      </c>
      <c r="D361" s="27" t="s">
        <v>154</v>
      </c>
      <c r="E361" s="30"/>
      <c r="F361" s="28" t="str">
        <f>IF(ISBLANK(E361),"", PRODUCT(C361,E361))</f>
        <v/>
      </c>
      <c r="G361" s="30"/>
      <c r="H361" s="30"/>
      <c r="I361" s="31"/>
    </row>
    <row r="362" spans="1:9" ht="30" hidden="1" x14ac:dyDescent="0.25">
      <c r="E362" s="25" t="s">
        <v>42</v>
      </c>
      <c r="F362" s="25" t="str">
        <f>IF(F361="","",ROUND(SUM(F361:F361),2))</f>
        <v/>
      </c>
      <c r="G362" s="15" t="str">
        <f>IF(F361="","Neužpildytos visos objektų kainos","")</f>
        <v>Neužpildytos visos objektų kainos</v>
      </c>
    </row>
    <row r="363" spans="1:9" ht="15.75" hidden="1" customHeight="1" x14ac:dyDescent="0.25">
      <c r="B363" s="51" t="s">
        <v>43</v>
      </c>
      <c r="C363" s="52"/>
      <c r="D363" s="32">
        <v>21</v>
      </c>
      <c r="E363" s="25" t="s">
        <v>44</v>
      </c>
      <c r="F363" s="25" t="str">
        <f>IF(OR(F362="",D363=""),"", ROUND(PRODUCT(D363,F362)/100,2))</f>
        <v/>
      </c>
      <c r="G363" s="15" t="str">
        <f>IF(D363="", "Nurodykite taikomą PVM dydį", "")</f>
        <v/>
      </c>
    </row>
    <row r="364" spans="1:9" hidden="1" x14ac:dyDescent="0.25">
      <c r="E364" s="25" t="s">
        <v>45</v>
      </c>
      <c r="F364" s="25">
        <f>IF(ISBLANK(F363), "", ROUND(SUM(F362:F363),2))</f>
        <v>0</v>
      </c>
    </row>
    <row r="365" spans="1:9" hidden="1" x14ac:dyDescent="0.25"/>
    <row r="366" spans="1:9" hidden="1" x14ac:dyDescent="0.25"/>
    <row r="367" spans="1:9" hidden="1" x14ac:dyDescent="0.25"/>
    <row r="368" spans="1:9" hidden="1" x14ac:dyDescent="0.25">
      <c r="A368" s="16" t="s">
        <v>186</v>
      </c>
      <c r="B368" s="16" t="s">
        <v>187</v>
      </c>
    </row>
    <row r="369" spans="1:9" hidden="1" x14ac:dyDescent="0.25"/>
    <row r="370" spans="1:9" hidden="1" x14ac:dyDescent="0.25">
      <c r="A370" s="16" t="s">
        <v>28</v>
      </c>
    </row>
    <row r="371" spans="1:9" ht="29.25" hidden="1" x14ac:dyDescent="0.25">
      <c r="A371" s="22" t="s">
        <v>29</v>
      </c>
      <c r="B371" s="22" t="s">
        <v>30</v>
      </c>
      <c r="C371" s="23" t="s">
        <v>31</v>
      </c>
      <c r="D371" s="24" t="s">
        <v>32</v>
      </c>
      <c r="E371" s="25" t="s">
        <v>33</v>
      </c>
      <c r="F371" s="25" t="s">
        <v>34</v>
      </c>
      <c r="G371" s="25" t="s">
        <v>35</v>
      </c>
      <c r="H371" s="25" t="s">
        <v>36</v>
      </c>
      <c r="I371" s="22" t="s">
        <v>37</v>
      </c>
    </row>
    <row r="372" spans="1:9" hidden="1" x14ac:dyDescent="0.25">
      <c r="A372" s="22" t="s">
        <v>188</v>
      </c>
      <c r="B372" s="22" t="s">
        <v>189</v>
      </c>
      <c r="C372" s="26"/>
      <c r="D372" s="27"/>
      <c r="E372" s="28"/>
      <c r="F372" s="28"/>
      <c r="G372" s="28"/>
      <c r="H372" s="28"/>
      <c r="I372" s="29"/>
    </row>
    <row r="373" spans="1:9" hidden="1" x14ac:dyDescent="0.25">
      <c r="A373" s="29" t="s">
        <v>190</v>
      </c>
      <c r="B373" s="29" t="s">
        <v>191</v>
      </c>
      <c r="C373" s="26">
        <v>30000</v>
      </c>
      <c r="D373" s="27" t="s">
        <v>154</v>
      </c>
      <c r="E373" s="30"/>
      <c r="F373" s="28" t="str">
        <f>IF(ISBLANK(E373),"", PRODUCT(C373,E373))</f>
        <v/>
      </c>
      <c r="G373" s="30"/>
      <c r="H373" s="30"/>
      <c r="I373" s="31"/>
    </row>
    <row r="374" spans="1:9" hidden="1" x14ac:dyDescent="0.25">
      <c r="A374" s="29" t="s">
        <v>192</v>
      </c>
      <c r="B374" s="29" t="s">
        <v>193</v>
      </c>
      <c r="C374" s="26">
        <v>200000</v>
      </c>
      <c r="D374" s="27" t="s">
        <v>154</v>
      </c>
      <c r="E374" s="30"/>
      <c r="F374" s="28" t="str">
        <f>IF(ISBLANK(E374),"", PRODUCT(C374,E374))</f>
        <v/>
      </c>
      <c r="G374" s="30"/>
      <c r="H374" s="30"/>
      <c r="I374" s="31"/>
    </row>
    <row r="375" spans="1:9" ht="30" hidden="1" x14ac:dyDescent="0.25">
      <c r="E375" s="25" t="s">
        <v>42</v>
      </c>
      <c r="F375" s="25" t="str">
        <f>IF((SUMPRODUCT(--(F373:F374=""))&gt;0), "", ROUND(SUM(F373:F374),2))</f>
        <v/>
      </c>
      <c r="G375" s="15" t="str">
        <f>IF((SUMPRODUCT(--(F373:F374=""))&gt;0), "Neužpildytos visų objektų kainos", "")</f>
        <v>Neužpildytos visų objektų kainos</v>
      </c>
    </row>
    <row r="376" spans="1:9" ht="15.75" hidden="1" customHeight="1" x14ac:dyDescent="0.25">
      <c r="B376" s="51" t="s">
        <v>43</v>
      </c>
      <c r="C376" s="52"/>
      <c r="D376" s="32">
        <v>21</v>
      </c>
      <c r="E376" s="25" t="s">
        <v>44</v>
      </c>
      <c r="F376" s="25" t="str">
        <f>IF(OR(F375="",D376=""),"", ROUND(PRODUCT(D376,F375)/100,2))</f>
        <v/>
      </c>
      <c r="G376" s="15" t="str">
        <f>IF(D376="", "Nurodykite taikomą PVM dydį", "")</f>
        <v/>
      </c>
    </row>
    <row r="377" spans="1:9" hidden="1" x14ac:dyDescent="0.25">
      <c r="E377" s="25" t="s">
        <v>45</v>
      </c>
      <c r="F377" s="25">
        <f>IF(ISBLANK(F376), "", ROUND(SUM(F375:F376),2))</f>
        <v>0</v>
      </c>
    </row>
    <row r="378" spans="1:9" hidden="1" x14ac:dyDescent="0.25"/>
    <row r="379" spans="1:9" hidden="1" x14ac:dyDescent="0.25"/>
    <row r="380" spans="1:9" hidden="1" x14ac:dyDescent="0.25"/>
    <row r="381" spans="1:9" hidden="1" x14ac:dyDescent="0.25">
      <c r="A381" s="16" t="s">
        <v>194</v>
      </c>
      <c r="B381" s="16" t="s">
        <v>195</v>
      </c>
    </row>
    <row r="382" spans="1:9" hidden="1" x14ac:dyDescent="0.25"/>
    <row r="383" spans="1:9" hidden="1" x14ac:dyDescent="0.25">
      <c r="A383" s="16" t="s">
        <v>28</v>
      </c>
    </row>
    <row r="384" spans="1:9" ht="29.25" hidden="1" x14ac:dyDescent="0.25">
      <c r="A384" s="22" t="s">
        <v>29</v>
      </c>
      <c r="B384" s="22" t="s">
        <v>30</v>
      </c>
      <c r="C384" s="23" t="s">
        <v>31</v>
      </c>
      <c r="D384" s="24" t="s">
        <v>32</v>
      </c>
      <c r="E384" s="25" t="s">
        <v>33</v>
      </c>
      <c r="F384" s="25" t="s">
        <v>34</v>
      </c>
      <c r="G384" s="25" t="s">
        <v>35</v>
      </c>
      <c r="H384" s="25" t="s">
        <v>36</v>
      </c>
      <c r="I384" s="22" t="s">
        <v>37</v>
      </c>
    </row>
    <row r="385" spans="1:9" hidden="1" x14ac:dyDescent="0.25">
      <c r="A385" s="22" t="s">
        <v>196</v>
      </c>
      <c r="B385" s="22" t="s">
        <v>197</v>
      </c>
      <c r="C385" s="26"/>
      <c r="D385" s="27"/>
      <c r="E385" s="28"/>
      <c r="F385" s="28"/>
      <c r="G385" s="28"/>
      <c r="H385" s="28"/>
      <c r="I385" s="29"/>
    </row>
    <row r="386" spans="1:9" hidden="1" x14ac:dyDescent="0.25">
      <c r="A386" s="29" t="s">
        <v>198</v>
      </c>
      <c r="B386" s="29" t="s">
        <v>197</v>
      </c>
      <c r="C386" s="26">
        <v>100</v>
      </c>
      <c r="D386" s="27" t="s">
        <v>154</v>
      </c>
      <c r="E386" s="30"/>
      <c r="F386" s="28" t="str">
        <f>IF(ISBLANK(E386),"", PRODUCT(C386,E386))</f>
        <v/>
      </c>
      <c r="G386" s="30"/>
      <c r="H386" s="30"/>
      <c r="I386" s="31"/>
    </row>
    <row r="387" spans="1:9" ht="30" hidden="1" x14ac:dyDescent="0.25">
      <c r="E387" s="25" t="s">
        <v>42</v>
      </c>
      <c r="F387" s="25" t="str">
        <f>IF(F386="","",ROUND(SUM(F386:F386),2))</f>
        <v/>
      </c>
      <c r="G387" s="15" t="str">
        <f>IF(F386="","Neužpildytos visos objektų kainos","")</f>
        <v>Neužpildytos visos objektų kainos</v>
      </c>
    </row>
    <row r="388" spans="1:9" ht="15.75" hidden="1" customHeight="1" x14ac:dyDescent="0.25">
      <c r="B388" s="51" t="s">
        <v>43</v>
      </c>
      <c r="C388" s="52"/>
      <c r="D388" s="32">
        <v>21</v>
      </c>
      <c r="E388" s="25" t="s">
        <v>44</v>
      </c>
      <c r="F388" s="25" t="str">
        <f>IF(OR(F387="",D388=""),"", ROUND(PRODUCT(D388,F387)/100,2))</f>
        <v/>
      </c>
      <c r="G388" s="15" t="str">
        <f>IF(D388="", "Nurodykite taikomą PVM dydį", "")</f>
        <v/>
      </c>
    </row>
    <row r="389" spans="1:9" hidden="1" x14ac:dyDescent="0.25">
      <c r="E389" s="25" t="s">
        <v>45</v>
      </c>
      <c r="F389" s="25">
        <f>IF(ISBLANK(F388), "", ROUND(SUM(F387:F388),2))</f>
        <v>0</v>
      </c>
    </row>
    <row r="390" spans="1:9" hidden="1" x14ac:dyDescent="0.25"/>
    <row r="391" spans="1:9" hidden="1" x14ac:dyDescent="0.25"/>
    <row r="392" spans="1:9" hidden="1" x14ac:dyDescent="0.25"/>
    <row r="393" spans="1:9" hidden="1" x14ac:dyDescent="0.25">
      <c r="A393" s="16" t="s">
        <v>199</v>
      </c>
      <c r="B393" s="16" t="s">
        <v>200</v>
      </c>
    </row>
    <row r="394" spans="1:9" hidden="1" x14ac:dyDescent="0.25"/>
    <row r="395" spans="1:9" hidden="1" x14ac:dyDescent="0.25">
      <c r="A395" s="16" t="s">
        <v>28</v>
      </c>
    </row>
    <row r="396" spans="1:9" ht="29.25" hidden="1" x14ac:dyDescent="0.25">
      <c r="A396" s="22" t="s">
        <v>29</v>
      </c>
      <c r="B396" s="22" t="s">
        <v>30</v>
      </c>
      <c r="C396" s="23" t="s">
        <v>31</v>
      </c>
      <c r="D396" s="24" t="s">
        <v>32</v>
      </c>
      <c r="E396" s="25" t="s">
        <v>33</v>
      </c>
      <c r="F396" s="25" t="s">
        <v>34</v>
      </c>
      <c r="G396" s="25" t="s">
        <v>35</v>
      </c>
      <c r="H396" s="25" t="s">
        <v>36</v>
      </c>
      <c r="I396" s="22" t="s">
        <v>37</v>
      </c>
    </row>
    <row r="397" spans="1:9" hidden="1" x14ac:dyDescent="0.25">
      <c r="A397" s="22" t="s">
        <v>201</v>
      </c>
      <c r="B397" s="22" t="s">
        <v>202</v>
      </c>
      <c r="C397" s="26"/>
      <c r="D397" s="27"/>
      <c r="E397" s="28"/>
      <c r="F397" s="28"/>
      <c r="G397" s="28"/>
      <c r="H397" s="28"/>
      <c r="I397" s="29"/>
    </row>
    <row r="398" spans="1:9" hidden="1" x14ac:dyDescent="0.25">
      <c r="A398" s="29" t="s">
        <v>203</v>
      </c>
      <c r="B398" s="29" t="s">
        <v>202</v>
      </c>
      <c r="C398" s="26">
        <v>1400</v>
      </c>
      <c r="D398" s="27" t="s">
        <v>51</v>
      </c>
      <c r="E398" s="30"/>
      <c r="F398" s="28" t="str">
        <f>IF(ISBLANK(E398),"", PRODUCT(C398,E398))</f>
        <v/>
      </c>
      <c r="G398" s="30"/>
      <c r="H398" s="30"/>
      <c r="I398" s="31"/>
    </row>
    <row r="399" spans="1:9" ht="30" hidden="1" x14ac:dyDescent="0.25">
      <c r="E399" s="25" t="s">
        <v>42</v>
      </c>
      <c r="F399" s="25" t="str">
        <f>IF(F398="","",ROUND(SUM(F398:F398),2))</f>
        <v/>
      </c>
      <c r="G399" s="15" t="str">
        <f>IF(F398="","Neužpildytos visos objektų kainos","")</f>
        <v>Neužpildytos visos objektų kainos</v>
      </c>
    </row>
    <row r="400" spans="1:9" ht="15.75" hidden="1" customHeight="1" x14ac:dyDescent="0.25">
      <c r="B400" s="51" t="s">
        <v>43</v>
      </c>
      <c r="C400" s="52"/>
      <c r="D400" s="32">
        <v>21</v>
      </c>
      <c r="E400" s="25" t="s">
        <v>44</v>
      </c>
      <c r="F400" s="25" t="str">
        <f>IF(OR(F399="",D400=""),"", ROUND(PRODUCT(D400,F399)/100,2))</f>
        <v/>
      </c>
      <c r="G400" s="15" t="str">
        <f>IF(D400="", "Nurodykite taikomą PVM dydį", "")</f>
        <v/>
      </c>
    </row>
    <row r="401" spans="1:9" hidden="1" x14ac:dyDescent="0.25">
      <c r="E401" s="25" t="s">
        <v>45</v>
      </c>
      <c r="F401" s="25">
        <f>IF(ISBLANK(F400), "", ROUND(SUM(F399:F400),2))</f>
        <v>0</v>
      </c>
    </row>
    <row r="402" spans="1:9" hidden="1" x14ac:dyDescent="0.25"/>
    <row r="403" spans="1:9" hidden="1" x14ac:dyDescent="0.25"/>
    <row r="404" spans="1:9" hidden="1" x14ac:dyDescent="0.25"/>
    <row r="405" spans="1:9" hidden="1" x14ac:dyDescent="0.25">
      <c r="A405" s="16" t="s">
        <v>204</v>
      </c>
      <c r="B405" s="16" t="s">
        <v>205</v>
      </c>
    </row>
    <row r="406" spans="1:9" hidden="1" x14ac:dyDescent="0.25"/>
    <row r="407" spans="1:9" hidden="1" x14ac:dyDescent="0.25">
      <c r="A407" s="16" t="s">
        <v>28</v>
      </c>
    </row>
    <row r="408" spans="1:9" ht="29.25" hidden="1" x14ac:dyDescent="0.25">
      <c r="A408" s="22" t="s">
        <v>29</v>
      </c>
      <c r="B408" s="22" t="s">
        <v>30</v>
      </c>
      <c r="C408" s="23" t="s">
        <v>31</v>
      </c>
      <c r="D408" s="24" t="s">
        <v>32</v>
      </c>
      <c r="E408" s="25" t="s">
        <v>33</v>
      </c>
      <c r="F408" s="25" t="s">
        <v>34</v>
      </c>
      <c r="G408" s="25" t="s">
        <v>35</v>
      </c>
      <c r="H408" s="25" t="s">
        <v>36</v>
      </c>
      <c r="I408" s="22" t="s">
        <v>37</v>
      </c>
    </row>
    <row r="409" spans="1:9" hidden="1" x14ac:dyDescent="0.25">
      <c r="A409" s="22" t="s">
        <v>206</v>
      </c>
      <c r="B409" s="22" t="s">
        <v>207</v>
      </c>
      <c r="C409" s="26"/>
      <c r="D409" s="27"/>
      <c r="E409" s="28"/>
      <c r="F409" s="28"/>
      <c r="G409" s="28"/>
      <c r="H409" s="28"/>
      <c r="I409" s="29"/>
    </row>
    <row r="410" spans="1:9" hidden="1" x14ac:dyDescent="0.25">
      <c r="A410" s="29" t="s">
        <v>208</v>
      </c>
      <c r="B410" s="29" t="s">
        <v>207</v>
      </c>
      <c r="C410" s="26">
        <v>130</v>
      </c>
      <c r="D410" s="27" t="s">
        <v>51</v>
      </c>
      <c r="E410" s="30"/>
      <c r="F410" s="28" t="str">
        <f>IF(ISBLANK(E410),"", PRODUCT(C410,E410))</f>
        <v/>
      </c>
      <c r="G410" s="30"/>
      <c r="H410" s="30"/>
      <c r="I410" s="31"/>
    </row>
    <row r="411" spans="1:9" ht="30" hidden="1" x14ac:dyDescent="0.25">
      <c r="E411" s="25" t="s">
        <v>42</v>
      </c>
      <c r="F411" s="25" t="str">
        <f>IF(F410="","",ROUND(SUM(F410:F410),2))</f>
        <v/>
      </c>
      <c r="G411" s="15" t="str">
        <f>IF(F410="","Neužpildytos visos objektų kainos","")</f>
        <v>Neužpildytos visos objektų kainos</v>
      </c>
    </row>
    <row r="412" spans="1:9" ht="15.75" hidden="1" customHeight="1" x14ac:dyDescent="0.25">
      <c r="B412" s="51" t="s">
        <v>43</v>
      </c>
      <c r="C412" s="52"/>
      <c r="D412" s="32">
        <v>21</v>
      </c>
      <c r="E412" s="25" t="s">
        <v>44</v>
      </c>
      <c r="F412" s="25" t="str">
        <f>IF(OR(F411="",D412=""),"", ROUND(PRODUCT(D412,F411)/100,2))</f>
        <v/>
      </c>
      <c r="G412" s="15" t="str">
        <f>IF(D412="", "Nurodykite taikomą PVM dydį", "")</f>
        <v/>
      </c>
    </row>
    <row r="413" spans="1:9" hidden="1" x14ac:dyDescent="0.25">
      <c r="E413" s="25" t="s">
        <v>45</v>
      </c>
      <c r="F413" s="25">
        <f>IF(ISBLANK(F412), "", ROUND(SUM(F411:F412),2))</f>
        <v>0</v>
      </c>
    </row>
    <row r="414" spans="1:9" hidden="1" x14ac:dyDescent="0.25"/>
    <row r="415" spans="1:9" hidden="1" x14ac:dyDescent="0.25"/>
    <row r="416" spans="1:9" hidden="1" x14ac:dyDescent="0.25"/>
    <row r="417" spans="1:9" hidden="1" x14ac:dyDescent="0.25">
      <c r="A417" s="16" t="s">
        <v>209</v>
      </c>
      <c r="B417" s="16" t="s">
        <v>210</v>
      </c>
    </row>
    <row r="418" spans="1:9" hidden="1" x14ac:dyDescent="0.25"/>
    <row r="419" spans="1:9" hidden="1" x14ac:dyDescent="0.25">
      <c r="A419" s="16" t="s">
        <v>28</v>
      </c>
    </row>
    <row r="420" spans="1:9" ht="29.25" hidden="1" x14ac:dyDescent="0.25">
      <c r="A420" s="22" t="s">
        <v>29</v>
      </c>
      <c r="B420" s="22" t="s">
        <v>30</v>
      </c>
      <c r="C420" s="23" t="s">
        <v>31</v>
      </c>
      <c r="D420" s="24" t="s">
        <v>32</v>
      </c>
      <c r="E420" s="25" t="s">
        <v>33</v>
      </c>
      <c r="F420" s="25" t="s">
        <v>34</v>
      </c>
      <c r="G420" s="25" t="s">
        <v>35</v>
      </c>
      <c r="H420" s="25" t="s">
        <v>36</v>
      </c>
      <c r="I420" s="22" t="s">
        <v>37</v>
      </c>
    </row>
    <row r="421" spans="1:9" hidden="1" x14ac:dyDescent="0.25">
      <c r="A421" s="22" t="s">
        <v>211</v>
      </c>
      <c r="B421" s="22" t="s">
        <v>212</v>
      </c>
      <c r="C421" s="26"/>
      <c r="D421" s="27"/>
      <c r="E421" s="28"/>
      <c r="F421" s="28"/>
      <c r="G421" s="28"/>
      <c r="H421" s="28"/>
      <c r="I421" s="29"/>
    </row>
    <row r="422" spans="1:9" hidden="1" x14ac:dyDescent="0.25">
      <c r="A422" s="29" t="s">
        <v>213</v>
      </c>
      <c r="B422" s="29" t="s">
        <v>212</v>
      </c>
      <c r="C422" s="26">
        <v>4200</v>
      </c>
      <c r="D422" s="27" t="s">
        <v>154</v>
      </c>
      <c r="E422" s="30"/>
      <c r="F422" s="28" t="str">
        <f>IF(ISBLANK(E422),"", PRODUCT(C422,E422))</f>
        <v/>
      </c>
      <c r="G422" s="30"/>
      <c r="H422" s="30"/>
      <c r="I422" s="31"/>
    </row>
    <row r="423" spans="1:9" ht="30" hidden="1" x14ac:dyDescent="0.25">
      <c r="E423" s="25" t="s">
        <v>42</v>
      </c>
      <c r="F423" s="25" t="str">
        <f>IF(F422="","",ROUND(SUM(F422:F422),2))</f>
        <v/>
      </c>
      <c r="G423" s="15" t="str">
        <f>IF(F422="","Neužpildytos visos objektų kainos","")</f>
        <v>Neužpildytos visos objektų kainos</v>
      </c>
    </row>
    <row r="424" spans="1:9" ht="15.75" hidden="1" customHeight="1" x14ac:dyDescent="0.25">
      <c r="B424" s="51" t="s">
        <v>43</v>
      </c>
      <c r="C424" s="52"/>
      <c r="D424" s="32">
        <v>21</v>
      </c>
      <c r="E424" s="25" t="s">
        <v>44</v>
      </c>
      <c r="F424" s="25" t="str">
        <f>IF(OR(F423="",D424=""),"", ROUND(PRODUCT(D424,F423)/100,2))</f>
        <v/>
      </c>
      <c r="G424" s="15" t="str">
        <f>IF(D424="", "Nurodykite taikomą PVM dydį", "")</f>
        <v/>
      </c>
    </row>
    <row r="425" spans="1:9" hidden="1" x14ac:dyDescent="0.25">
      <c r="E425" s="25" t="s">
        <v>45</v>
      </c>
      <c r="F425" s="25">
        <f>IF(ISBLANK(F424), "", ROUND(SUM(F423:F424),2))</f>
        <v>0</v>
      </c>
    </row>
    <row r="426" spans="1:9" hidden="1" x14ac:dyDescent="0.25"/>
    <row r="427" spans="1:9" hidden="1" x14ac:dyDescent="0.25"/>
    <row r="428" spans="1:9" hidden="1" x14ac:dyDescent="0.25"/>
    <row r="429" spans="1:9" hidden="1" x14ac:dyDescent="0.25">
      <c r="A429" s="16" t="s">
        <v>214</v>
      </c>
      <c r="B429" s="16" t="s">
        <v>215</v>
      </c>
    </row>
    <row r="430" spans="1:9" hidden="1" x14ac:dyDescent="0.25"/>
    <row r="431" spans="1:9" hidden="1" x14ac:dyDescent="0.25">
      <c r="A431" s="16" t="s">
        <v>28</v>
      </c>
    </row>
    <row r="432" spans="1:9" ht="29.25" hidden="1" x14ac:dyDescent="0.25">
      <c r="A432" s="22" t="s">
        <v>29</v>
      </c>
      <c r="B432" s="22" t="s">
        <v>30</v>
      </c>
      <c r="C432" s="23" t="s">
        <v>31</v>
      </c>
      <c r="D432" s="24" t="s">
        <v>32</v>
      </c>
      <c r="E432" s="25" t="s">
        <v>33</v>
      </c>
      <c r="F432" s="25" t="s">
        <v>34</v>
      </c>
      <c r="G432" s="25" t="s">
        <v>35</v>
      </c>
      <c r="H432" s="25" t="s">
        <v>36</v>
      </c>
      <c r="I432" s="22" t="s">
        <v>37</v>
      </c>
    </row>
    <row r="433" spans="1:9" hidden="1" x14ac:dyDescent="0.25">
      <c r="A433" s="22" t="s">
        <v>216</v>
      </c>
      <c r="B433" s="22" t="s">
        <v>217</v>
      </c>
      <c r="C433" s="26"/>
      <c r="D433" s="27"/>
      <c r="E433" s="28"/>
      <c r="F433" s="28"/>
      <c r="G433" s="28"/>
      <c r="H433" s="28"/>
      <c r="I433" s="29"/>
    </row>
    <row r="434" spans="1:9" hidden="1" x14ac:dyDescent="0.25">
      <c r="A434" s="29" t="s">
        <v>218</v>
      </c>
      <c r="B434" s="29" t="s">
        <v>217</v>
      </c>
      <c r="C434" s="26">
        <v>800</v>
      </c>
      <c r="D434" s="27" t="s">
        <v>62</v>
      </c>
      <c r="E434" s="30"/>
      <c r="F434" s="28" t="str">
        <f>IF(ISBLANK(E434),"", PRODUCT(C434,E434))</f>
        <v/>
      </c>
      <c r="G434" s="30"/>
      <c r="H434" s="30"/>
      <c r="I434" s="31"/>
    </row>
    <row r="435" spans="1:9" ht="30" hidden="1" x14ac:dyDescent="0.25">
      <c r="E435" s="25" t="s">
        <v>42</v>
      </c>
      <c r="F435" s="25" t="str">
        <f>IF(F434="","",ROUND(SUM(F434:F434),2))</f>
        <v/>
      </c>
      <c r="G435" s="15" t="str">
        <f>IF(F434="","Neužpildytos visos objektų kainos","")</f>
        <v>Neužpildytos visos objektų kainos</v>
      </c>
    </row>
    <row r="436" spans="1:9" ht="15.75" hidden="1" customHeight="1" x14ac:dyDescent="0.25">
      <c r="B436" s="51" t="s">
        <v>43</v>
      </c>
      <c r="C436" s="52"/>
      <c r="D436" s="32">
        <v>21</v>
      </c>
      <c r="E436" s="25" t="s">
        <v>44</v>
      </c>
      <c r="F436" s="25" t="str">
        <f>IF(OR(F435="",D436=""),"", ROUND(PRODUCT(D436,F435)/100,2))</f>
        <v/>
      </c>
      <c r="G436" s="15" t="str">
        <f>IF(D436="", "Nurodykite taikomą PVM dydį", "")</f>
        <v/>
      </c>
    </row>
    <row r="437" spans="1:9" hidden="1" x14ac:dyDescent="0.25">
      <c r="E437" s="25" t="s">
        <v>45</v>
      </c>
      <c r="F437" s="25">
        <f>IF(ISBLANK(F436), "", ROUND(SUM(F435:F436),2))</f>
        <v>0</v>
      </c>
    </row>
    <row r="438" spans="1:9" hidden="1" x14ac:dyDescent="0.25"/>
    <row r="439" spans="1:9" hidden="1" x14ac:dyDescent="0.25"/>
    <row r="441" spans="1:9" x14ac:dyDescent="0.25">
      <c r="A441" s="16" t="s">
        <v>219</v>
      </c>
      <c r="B441" s="16" t="s">
        <v>220</v>
      </c>
    </row>
    <row r="442" spans="1:9" ht="6" customHeight="1" x14ac:dyDescent="0.25"/>
    <row r="443" spans="1:9" x14ac:dyDescent="0.25">
      <c r="A443" s="16" t="s">
        <v>28</v>
      </c>
    </row>
    <row r="444" spans="1:9" ht="29.25" x14ac:dyDescent="0.25">
      <c r="A444" s="22" t="s">
        <v>29</v>
      </c>
      <c r="B444" s="22" t="s">
        <v>30</v>
      </c>
      <c r="C444" s="23" t="s">
        <v>31</v>
      </c>
      <c r="D444" s="24" t="s">
        <v>32</v>
      </c>
      <c r="E444" s="25" t="s">
        <v>33</v>
      </c>
      <c r="F444" s="25" t="s">
        <v>34</v>
      </c>
      <c r="G444" s="25" t="s">
        <v>35</v>
      </c>
      <c r="H444" s="25" t="s">
        <v>36</v>
      </c>
      <c r="I444" s="22" t="s">
        <v>37</v>
      </c>
    </row>
    <row r="445" spans="1:9" x14ac:dyDescent="0.25">
      <c r="A445" s="22" t="s">
        <v>221</v>
      </c>
      <c r="B445" s="22" t="s">
        <v>222</v>
      </c>
      <c r="C445" s="26"/>
      <c r="D445" s="27"/>
      <c r="E445" s="28"/>
      <c r="F445" s="28"/>
      <c r="G445" s="28"/>
      <c r="H445" s="28"/>
      <c r="I445" s="29"/>
    </row>
    <row r="446" spans="1:9" ht="30" x14ac:dyDescent="0.25">
      <c r="A446" s="29" t="s">
        <v>223</v>
      </c>
      <c r="B446" s="29" t="s">
        <v>222</v>
      </c>
      <c r="C446" s="27">
        <v>100</v>
      </c>
      <c r="D446" s="27" t="s">
        <v>51</v>
      </c>
      <c r="E446" s="30">
        <v>4.8</v>
      </c>
      <c r="F446" s="28">
        <f>IF(ISBLANK(E446),"", PRODUCT(C446,E446))</f>
        <v>480</v>
      </c>
      <c r="G446" s="33" t="s">
        <v>313</v>
      </c>
      <c r="H446" s="32">
        <v>48</v>
      </c>
      <c r="I446" s="30" t="s">
        <v>312</v>
      </c>
    </row>
    <row r="447" spans="1:9" x14ac:dyDescent="0.25">
      <c r="E447" s="25" t="s">
        <v>42</v>
      </c>
      <c r="F447" s="25">
        <f>IF(F446="","",ROUND(SUM(F446:F446),2))</f>
        <v>480</v>
      </c>
      <c r="G447" s="15" t="str">
        <f>IF(F446="","Neužpildytos visos objektų kainos","")</f>
        <v/>
      </c>
    </row>
    <row r="448" spans="1:9" ht="15.75" customHeight="1" x14ac:dyDescent="0.25">
      <c r="B448" s="51" t="s">
        <v>43</v>
      </c>
      <c r="C448" s="52"/>
      <c r="D448" s="32">
        <v>21</v>
      </c>
      <c r="E448" s="25" t="s">
        <v>44</v>
      </c>
      <c r="F448" s="25">
        <f>IF(OR(F447="",D448=""),"", ROUND(PRODUCT(D448,F447)/100,2))</f>
        <v>100.8</v>
      </c>
      <c r="G448" s="15" t="str">
        <f>IF(D448="", "Nurodykite taikomą PVM dydį", "")</f>
        <v/>
      </c>
    </row>
    <row r="449" spans="1:9" x14ac:dyDescent="0.25">
      <c r="E449" s="25" t="s">
        <v>45</v>
      </c>
      <c r="F449" s="25">
        <f>IF(ISBLANK(F448), "", ROUND(SUM(F447:F448),2))</f>
        <v>580.79999999999995</v>
      </c>
    </row>
    <row r="451" spans="1:9" hidden="1" x14ac:dyDescent="0.25"/>
    <row r="452" spans="1:9" hidden="1" x14ac:dyDescent="0.25"/>
    <row r="453" spans="1:9" hidden="1" x14ac:dyDescent="0.25">
      <c r="A453" s="16" t="s">
        <v>224</v>
      </c>
      <c r="B453" s="16" t="s">
        <v>225</v>
      </c>
    </row>
    <row r="454" spans="1:9" hidden="1" x14ac:dyDescent="0.25"/>
    <row r="455" spans="1:9" hidden="1" x14ac:dyDescent="0.25">
      <c r="A455" s="16" t="s">
        <v>28</v>
      </c>
    </row>
    <row r="456" spans="1:9" ht="29.25" hidden="1" x14ac:dyDescent="0.25">
      <c r="A456" s="22" t="s">
        <v>29</v>
      </c>
      <c r="B456" s="22" t="s">
        <v>30</v>
      </c>
      <c r="C456" s="23" t="s">
        <v>31</v>
      </c>
      <c r="D456" s="24" t="s">
        <v>32</v>
      </c>
      <c r="E456" s="25" t="s">
        <v>33</v>
      </c>
      <c r="F456" s="25" t="s">
        <v>34</v>
      </c>
      <c r="G456" s="25" t="s">
        <v>35</v>
      </c>
      <c r="H456" s="25" t="s">
        <v>36</v>
      </c>
      <c r="I456" s="22" t="s">
        <v>37</v>
      </c>
    </row>
    <row r="457" spans="1:9" hidden="1" x14ac:dyDescent="0.25">
      <c r="A457" s="22" t="s">
        <v>226</v>
      </c>
      <c r="B457" s="22" t="s">
        <v>227</v>
      </c>
      <c r="C457" s="26"/>
      <c r="D457" s="27"/>
      <c r="E457" s="28"/>
      <c r="F457" s="28"/>
      <c r="G457" s="28"/>
      <c r="H457" s="28"/>
      <c r="I457" s="29"/>
    </row>
    <row r="458" spans="1:9" hidden="1" x14ac:dyDescent="0.25">
      <c r="A458" s="29" t="s">
        <v>228</v>
      </c>
      <c r="B458" s="29" t="s">
        <v>227</v>
      </c>
      <c r="C458" s="26">
        <v>1000</v>
      </c>
      <c r="D458" s="27" t="s">
        <v>62</v>
      </c>
      <c r="E458" s="30"/>
      <c r="F458" s="28" t="str">
        <f>IF(ISBLANK(E458),"", PRODUCT(C458,E458))</f>
        <v/>
      </c>
      <c r="G458" s="30"/>
      <c r="H458" s="30"/>
      <c r="I458" s="31"/>
    </row>
    <row r="459" spans="1:9" ht="30" hidden="1" x14ac:dyDescent="0.25">
      <c r="E459" s="25" t="s">
        <v>42</v>
      </c>
      <c r="F459" s="25" t="str">
        <f>IF(F458="","",ROUND(SUM(F458:F458),2))</f>
        <v/>
      </c>
      <c r="G459" s="15" t="str">
        <f>IF(F458="","Neužpildytos visos objektų kainos","")</f>
        <v>Neužpildytos visos objektų kainos</v>
      </c>
    </row>
    <row r="460" spans="1:9" ht="15.75" hidden="1" customHeight="1" x14ac:dyDescent="0.25">
      <c r="B460" s="51" t="s">
        <v>43</v>
      </c>
      <c r="C460" s="52"/>
      <c r="D460" s="32">
        <v>21</v>
      </c>
      <c r="E460" s="25" t="s">
        <v>44</v>
      </c>
      <c r="F460" s="25" t="str">
        <f>IF(OR(F459="",D460=""),"", ROUND(PRODUCT(D460,F459)/100,2))</f>
        <v/>
      </c>
      <c r="G460" s="15" t="str">
        <f>IF(D460="", "Nurodykite taikomą PVM dydį", "")</f>
        <v/>
      </c>
    </row>
    <row r="461" spans="1:9" hidden="1" x14ac:dyDescent="0.25">
      <c r="E461" s="25" t="s">
        <v>45</v>
      </c>
      <c r="F461" s="25">
        <f>IF(ISBLANK(F460), "", ROUND(SUM(F459:F460),2))</f>
        <v>0</v>
      </c>
    </row>
    <row r="462" spans="1:9" hidden="1" x14ac:dyDescent="0.25"/>
    <row r="463" spans="1:9" hidden="1" x14ac:dyDescent="0.25"/>
    <row r="464" spans="1:9" hidden="1" x14ac:dyDescent="0.25"/>
    <row r="465" spans="1:9" hidden="1" x14ac:dyDescent="0.25">
      <c r="A465" s="16" t="s">
        <v>229</v>
      </c>
      <c r="B465" s="16" t="s">
        <v>230</v>
      </c>
    </row>
    <row r="466" spans="1:9" hidden="1" x14ac:dyDescent="0.25"/>
    <row r="467" spans="1:9" hidden="1" x14ac:dyDescent="0.25">
      <c r="A467" s="16" t="s">
        <v>28</v>
      </c>
    </row>
    <row r="468" spans="1:9" ht="29.25" hidden="1" x14ac:dyDescent="0.25">
      <c r="A468" s="22" t="s">
        <v>29</v>
      </c>
      <c r="B468" s="22" t="s">
        <v>30</v>
      </c>
      <c r="C468" s="23" t="s">
        <v>31</v>
      </c>
      <c r="D468" s="24" t="s">
        <v>32</v>
      </c>
      <c r="E468" s="25" t="s">
        <v>33</v>
      </c>
      <c r="F468" s="25" t="s">
        <v>34</v>
      </c>
      <c r="G468" s="25" t="s">
        <v>35</v>
      </c>
      <c r="H468" s="25" t="s">
        <v>36</v>
      </c>
      <c r="I468" s="22" t="s">
        <v>37</v>
      </c>
    </row>
    <row r="469" spans="1:9" hidden="1" x14ac:dyDescent="0.25">
      <c r="A469" s="22" t="s">
        <v>231</v>
      </c>
      <c r="B469" s="22" t="s">
        <v>232</v>
      </c>
      <c r="C469" s="26"/>
      <c r="D469" s="27"/>
      <c r="E469" s="28"/>
      <c r="F469" s="28"/>
      <c r="G469" s="28"/>
      <c r="H469" s="28"/>
      <c r="I469" s="29"/>
    </row>
    <row r="470" spans="1:9" hidden="1" x14ac:dyDescent="0.25">
      <c r="A470" s="29" t="s">
        <v>233</v>
      </c>
      <c r="B470" s="29" t="s">
        <v>232</v>
      </c>
      <c r="C470" s="26">
        <v>15000</v>
      </c>
      <c r="D470" s="27" t="s">
        <v>62</v>
      </c>
      <c r="E470" s="30"/>
      <c r="F470" s="28" t="str">
        <f>IF(ISBLANK(E470),"", PRODUCT(C470,E470))</f>
        <v/>
      </c>
      <c r="G470" s="30"/>
      <c r="H470" s="30"/>
      <c r="I470" s="31"/>
    </row>
    <row r="471" spans="1:9" ht="30" hidden="1" x14ac:dyDescent="0.25">
      <c r="E471" s="25" t="s">
        <v>42</v>
      </c>
      <c r="F471" s="25" t="str">
        <f>IF(F470="","",ROUND(SUM(F470:F470),2))</f>
        <v/>
      </c>
      <c r="G471" s="15" t="str">
        <f>IF(F470="","Neužpildytos visos objektų kainos","")</f>
        <v>Neužpildytos visos objektų kainos</v>
      </c>
    </row>
    <row r="472" spans="1:9" ht="15.75" hidden="1" customHeight="1" x14ac:dyDescent="0.25">
      <c r="B472" s="49" t="s">
        <v>43</v>
      </c>
      <c r="C472" s="50"/>
      <c r="D472" s="32">
        <v>21</v>
      </c>
      <c r="E472" s="25" t="s">
        <v>44</v>
      </c>
      <c r="F472" s="25" t="str">
        <f>IF(OR(F471="",D472=""),"", ROUND(PRODUCT(D472,F471)/100,2))</f>
        <v/>
      </c>
      <c r="G472" s="15" t="str">
        <f>IF(D472="", "Nurodykite taikomą PVM dydį", "")</f>
        <v/>
      </c>
    </row>
    <row r="473" spans="1:9" hidden="1" x14ac:dyDescent="0.25">
      <c r="E473" s="25" t="s">
        <v>45</v>
      </c>
      <c r="F473" s="25">
        <f>IF(ISBLANK(F472), "", ROUND(SUM(F471:F472),2))</f>
        <v>0</v>
      </c>
    </row>
    <row r="474" spans="1:9" hidden="1" x14ac:dyDescent="0.25"/>
    <row r="475" spans="1:9" hidden="1" x14ac:dyDescent="0.25"/>
    <row r="476" spans="1:9" hidden="1" x14ac:dyDescent="0.25"/>
    <row r="477" spans="1:9" hidden="1" x14ac:dyDescent="0.25">
      <c r="A477" s="16" t="s">
        <v>234</v>
      </c>
      <c r="B477" s="16" t="s">
        <v>235</v>
      </c>
    </row>
    <row r="478" spans="1:9" hidden="1" x14ac:dyDescent="0.25"/>
    <row r="479" spans="1:9" hidden="1" x14ac:dyDescent="0.25">
      <c r="A479" s="16" t="s">
        <v>28</v>
      </c>
    </row>
    <row r="480" spans="1:9" ht="29.25" hidden="1" x14ac:dyDescent="0.25">
      <c r="A480" s="22" t="s">
        <v>29</v>
      </c>
      <c r="B480" s="22" t="s">
        <v>30</v>
      </c>
      <c r="C480" s="23" t="s">
        <v>31</v>
      </c>
      <c r="D480" s="24" t="s">
        <v>32</v>
      </c>
      <c r="E480" s="25" t="s">
        <v>33</v>
      </c>
      <c r="F480" s="25" t="s">
        <v>34</v>
      </c>
      <c r="G480" s="25" t="s">
        <v>35</v>
      </c>
      <c r="H480" s="25" t="s">
        <v>36</v>
      </c>
      <c r="I480" s="22" t="s">
        <v>37</v>
      </c>
    </row>
    <row r="481" spans="1:9" hidden="1" x14ac:dyDescent="0.25">
      <c r="A481" s="22" t="s">
        <v>236</v>
      </c>
      <c r="B481" s="22" t="s">
        <v>237</v>
      </c>
      <c r="C481" s="26"/>
      <c r="D481" s="27"/>
      <c r="E481" s="28"/>
      <c r="F481" s="28"/>
      <c r="G481" s="28"/>
      <c r="H481" s="28"/>
      <c r="I481" s="29"/>
    </row>
    <row r="482" spans="1:9" hidden="1" x14ac:dyDescent="0.25">
      <c r="A482" s="29" t="s">
        <v>238</v>
      </c>
      <c r="B482" s="29" t="s">
        <v>239</v>
      </c>
      <c r="C482" s="26">
        <v>200</v>
      </c>
      <c r="D482" s="27" t="s">
        <v>62</v>
      </c>
      <c r="E482" s="30"/>
      <c r="F482" s="28" t="str">
        <f>IF(ISBLANK(E482),"", PRODUCT(C482,E482))</f>
        <v/>
      </c>
      <c r="G482" s="30"/>
      <c r="H482" s="30"/>
      <c r="I482" s="31"/>
    </row>
    <row r="483" spans="1:9" hidden="1" x14ac:dyDescent="0.25">
      <c r="A483" s="29" t="s">
        <v>240</v>
      </c>
      <c r="B483" s="29" t="s">
        <v>241</v>
      </c>
      <c r="C483" s="26">
        <v>150</v>
      </c>
      <c r="D483" s="27" t="s">
        <v>62</v>
      </c>
      <c r="E483" s="30"/>
      <c r="F483" s="28" t="str">
        <f>IF(ISBLANK(E483),"", PRODUCT(C483,E483))</f>
        <v/>
      </c>
      <c r="G483" s="30"/>
      <c r="H483" s="30"/>
      <c r="I483" s="31"/>
    </row>
    <row r="484" spans="1:9" ht="30" hidden="1" x14ac:dyDescent="0.25">
      <c r="E484" s="25" t="s">
        <v>42</v>
      </c>
      <c r="F484" s="25" t="str">
        <f>IF((SUMPRODUCT(--(F482:F483=""))&gt;0), "", ROUND(SUM(F482:F483),2))</f>
        <v/>
      </c>
      <c r="G484" s="15" t="str">
        <f>IF((SUMPRODUCT(--(F482:F483=""))&gt;0), "Neužpildytos visų objektų kainos", "")</f>
        <v>Neužpildytos visų objektų kainos</v>
      </c>
    </row>
    <row r="485" spans="1:9" ht="15.75" hidden="1" customHeight="1" x14ac:dyDescent="0.25">
      <c r="B485" s="51" t="s">
        <v>43</v>
      </c>
      <c r="C485" s="52"/>
      <c r="D485" s="32">
        <v>21</v>
      </c>
      <c r="E485" s="25" t="s">
        <v>44</v>
      </c>
      <c r="F485" s="25" t="str">
        <f>IF(OR(F484="",D485=""),"", ROUND(PRODUCT(D485,F484)/100,2))</f>
        <v/>
      </c>
      <c r="G485" s="15" t="str">
        <f>IF(D485="", "Nurodykite taikomą PVM dydį", "")</f>
        <v/>
      </c>
    </row>
    <row r="486" spans="1:9" hidden="1" x14ac:dyDescent="0.25">
      <c r="E486" s="25" t="s">
        <v>45</v>
      </c>
      <c r="F486" s="25">
        <f>IF(ISBLANK(F485), "", ROUND(SUM(F484:F485),2))</f>
        <v>0</v>
      </c>
    </row>
    <row r="487" spans="1:9" hidden="1" x14ac:dyDescent="0.25"/>
    <row r="488" spans="1:9" hidden="1" x14ac:dyDescent="0.25"/>
    <row r="489" spans="1:9" hidden="1" x14ac:dyDescent="0.25"/>
    <row r="490" spans="1:9" hidden="1" x14ac:dyDescent="0.25">
      <c r="A490" s="16" t="s">
        <v>242</v>
      </c>
      <c r="B490" s="16" t="s">
        <v>243</v>
      </c>
    </row>
    <row r="491" spans="1:9" hidden="1" x14ac:dyDescent="0.25"/>
    <row r="492" spans="1:9" hidden="1" x14ac:dyDescent="0.25">
      <c r="A492" s="16" t="s">
        <v>28</v>
      </c>
    </row>
    <row r="493" spans="1:9" ht="29.25" hidden="1" x14ac:dyDescent="0.25">
      <c r="A493" s="22" t="s">
        <v>29</v>
      </c>
      <c r="B493" s="22" t="s">
        <v>30</v>
      </c>
      <c r="C493" s="23" t="s">
        <v>31</v>
      </c>
      <c r="D493" s="24" t="s">
        <v>32</v>
      </c>
      <c r="E493" s="25" t="s">
        <v>33</v>
      </c>
      <c r="F493" s="25" t="s">
        <v>34</v>
      </c>
      <c r="G493" s="25" t="s">
        <v>35</v>
      </c>
      <c r="H493" s="25" t="s">
        <v>36</v>
      </c>
      <c r="I493" s="22" t="s">
        <v>37</v>
      </c>
    </row>
    <row r="494" spans="1:9" hidden="1" x14ac:dyDescent="0.25">
      <c r="A494" s="22" t="s">
        <v>244</v>
      </c>
      <c r="B494" s="22" t="s">
        <v>245</v>
      </c>
      <c r="C494" s="26"/>
      <c r="D494" s="27"/>
      <c r="E494" s="28"/>
      <c r="F494" s="28"/>
      <c r="G494" s="28"/>
      <c r="H494" s="28"/>
      <c r="I494" s="29"/>
    </row>
    <row r="495" spans="1:9" hidden="1" x14ac:dyDescent="0.25">
      <c r="A495" s="29" t="s">
        <v>246</v>
      </c>
      <c r="B495" s="29" t="s">
        <v>245</v>
      </c>
      <c r="C495" s="26">
        <v>350</v>
      </c>
      <c r="D495" s="27" t="s">
        <v>62</v>
      </c>
      <c r="E495" s="30"/>
      <c r="F495" s="28" t="str">
        <f>IF(ISBLANK(E495),"", PRODUCT(C495,E495))</f>
        <v/>
      </c>
      <c r="G495" s="30"/>
      <c r="H495" s="30"/>
      <c r="I495" s="31"/>
    </row>
    <row r="496" spans="1:9" ht="30" hidden="1" x14ac:dyDescent="0.25">
      <c r="E496" s="25" t="s">
        <v>42</v>
      </c>
      <c r="F496" s="25" t="str">
        <f>IF(F495="","",ROUND(SUM(F495:F495),2))</f>
        <v/>
      </c>
      <c r="G496" s="15" t="str">
        <f>IF(F495="","Neužpildytos visos objektų kainos","")</f>
        <v>Neužpildytos visos objektų kainos</v>
      </c>
    </row>
    <row r="497" spans="1:9" ht="15.75" hidden="1" customHeight="1" x14ac:dyDescent="0.25">
      <c r="B497" s="51" t="s">
        <v>43</v>
      </c>
      <c r="C497" s="52"/>
      <c r="D497" s="32">
        <v>21</v>
      </c>
      <c r="E497" s="25" t="s">
        <v>44</v>
      </c>
      <c r="F497" s="25" t="str">
        <f>IF(OR(F496="",D497=""),"", ROUND(PRODUCT(D497,F496)/100,2))</f>
        <v/>
      </c>
      <c r="G497" s="15" t="str">
        <f>IF(D497="", "Nurodykite taikomą PVM dydį", "")</f>
        <v/>
      </c>
    </row>
    <row r="498" spans="1:9" hidden="1" x14ac:dyDescent="0.25">
      <c r="E498" s="25" t="s">
        <v>45</v>
      </c>
      <c r="F498" s="25">
        <f>IF(ISBLANK(F497), "", ROUND(SUM(F496:F497),2))</f>
        <v>0</v>
      </c>
    </row>
    <row r="499" spans="1:9" hidden="1" x14ac:dyDescent="0.25"/>
    <row r="500" spans="1:9" hidden="1" x14ac:dyDescent="0.25"/>
    <row r="501" spans="1:9" hidden="1" x14ac:dyDescent="0.25"/>
    <row r="502" spans="1:9" hidden="1" x14ac:dyDescent="0.25">
      <c r="A502" s="16" t="s">
        <v>247</v>
      </c>
      <c r="B502" s="16" t="s">
        <v>248</v>
      </c>
    </row>
    <row r="503" spans="1:9" hidden="1" x14ac:dyDescent="0.25"/>
    <row r="504" spans="1:9" hidden="1" x14ac:dyDescent="0.25">
      <c r="A504" s="16" t="s">
        <v>28</v>
      </c>
    </row>
    <row r="505" spans="1:9" ht="29.25" hidden="1" x14ac:dyDescent="0.25">
      <c r="A505" s="22" t="s">
        <v>29</v>
      </c>
      <c r="B505" s="22" t="s">
        <v>30</v>
      </c>
      <c r="C505" s="23" t="s">
        <v>31</v>
      </c>
      <c r="D505" s="24" t="s">
        <v>32</v>
      </c>
      <c r="E505" s="25" t="s">
        <v>33</v>
      </c>
      <c r="F505" s="25" t="s">
        <v>34</v>
      </c>
      <c r="G505" s="25" t="s">
        <v>35</v>
      </c>
      <c r="H505" s="25" t="s">
        <v>36</v>
      </c>
      <c r="I505" s="22" t="s">
        <v>37</v>
      </c>
    </row>
    <row r="506" spans="1:9" hidden="1" x14ac:dyDescent="0.25">
      <c r="A506" s="22" t="s">
        <v>249</v>
      </c>
      <c r="B506" s="22" t="s">
        <v>250</v>
      </c>
      <c r="C506" s="26"/>
      <c r="D506" s="27"/>
      <c r="E506" s="28"/>
      <c r="F506" s="28"/>
      <c r="G506" s="28"/>
      <c r="H506" s="28"/>
      <c r="I506" s="29"/>
    </row>
    <row r="507" spans="1:9" hidden="1" x14ac:dyDescent="0.25">
      <c r="A507" s="29" t="s">
        <v>251</v>
      </c>
      <c r="B507" s="29" t="s">
        <v>250</v>
      </c>
      <c r="C507" s="26">
        <v>150</v>
      </c>
      <c r="D507" s="27" t="s">
        <v>62</v>
      </c>
      <c r="E507" s="30"/>
      <c r="F507" s="28" t="str">
        <f>IF(ISBLANK(E507),"", PRODUCT(C507,E507))</f>
        <v/>
      </c>
      <c r="G507" s="30"/>
      <c r="H507" s="30"/>
      <c r="I507" s="31"/>
    </row>
    <row r="508" spans="1:9" ht="30" hidden="1" x14ac:dyDescent="0.25">
      <c r="E508" s="25" t="s">
        <v>42</v>
      </c>
      <c r="F508" s="25" t="str">
        <f>IF(F507="","",ROUND(SUM(F507:F507),2))</f>
        <v/>
      </c>
      <c r="G508" s="15" t="str">
        <f>IF(F507="","Neužpildytos visos objektų kainos","")</f>
        <v>Neužpildytos visos objektų kainos</v>
      </c>
    </row>
    <row r="509" spans="1:9" ht="15.75" hidden="1" customHeight="1" x14ac:dyDescent="0.25">
      <c r="B509" s="51" t="s">
        <v>43</v>
      </c>
      <c r="C509" s="52"/>
      <c r="D509" s="32">
        <v>21</v>
      </c>
      <c r="E509" s="25" t="s">
        <v>44</v>
      </c>
      <c r="F509" s="25" t="str">
        <f>IF(OR(F508="",D509=""),"", ROUND(PRODUCT(D509,F508)/100,2))</f>
        <v/>
      </c>
      <c r="G509" s="15" t="str">
        <f>IF(D509="", "Nurodykite taikomą PVM dydį", "")</f>
        <v/>
      </c>
    </row>
    <row r="510" spans="1:9" hidden="1" x14ac:dyDescent="0.25">
      <c r="E510" s="25" t="s">
        <v>45</v>
      </c>
      <c r="F510" s="25">
        <f>IF(ISBLANK(F509), "", ROUND(SUM(F508:F509),2))</f>
        <v>0</v>
      </c>
    </row>
    <row r="511" spans="1:9" hidden="1" x14ac:dyDescent="0.25"/>
    <row r="512" spans="1:9" hidden="1" x14ac:dyDescent="0.25"/>
    <row r="513" spans="1:9" hidden="1" x14ac:dyDescent="0.25"/>
    <row r="514" spans="1:9" hidden="1" x14ac:dyDescent="0.25">
      <c r="A514" s="16" t="s">
        <v>252</v>
      </c>
      <c r="B514" s="16" t="s">
        <v>253</v>
      </c>
    </row>
    <row r="515" spans="1:9" hidden="1" x14ac:dyDescent="0.25"/>
    <row r="516" spans="1:9" hidden="1" x14ac:dyDescent="0.25">
      <c r="A516" s="16" t="s">
        <v>28</v>
      </c>
    </row>
    <row r="517" spans="1:9" ht="29.25" hidden="1" x14ac:dyDescent="0.25">
      <c r="A517" s="22" t="s">
        <v>29</v>
      </c>
      <c r="B517" s="22" t="s">
        <v>30</v>
      </c>
      <c r="C517" s="23" t="s">
        <v>31</v>
      </c>
      <c r="D517" s="24" t="s">
        <v>32</v>
      </c>
      <c r="E517" s="25" t="s">
        <v>33</v>
      </c>
      <c r="F517" s="25" t="s">
        <v>34</v>
      </c>
      <c r="G517" s="25" t="s">
        <v>35</v>
      </c>
      <c r="H517" s="25" t="s">
        <v>36</v>
      </c>
      <c r="I517" s="22" t="s">
        <v>37</v>
      </c>
    </row>
    <row r="518" spans="1:9" hidden="1" x14ac:dyDescent="0.25">
      <c r="A518" s="22" t="s">
        <v>254</v>
      </c>
      <c r="B518" s="22" t="s">
        <v>255</v>
      </c>
      <c r="C518" s="26"/>
      <c r="D518" s="27"/>
      <c r="E518" s="28"/>
      <c r="F518" s="28"/>
      <c r="G518" s="28"/>
      <c r="H518" s="28"/>
      <c r="I518" s="29"/>
    </row>
    <row r="519" spans="1:9" hidden="1" x14ac:dyDescent="0.25">
      <c r="A519" s="29" t="s">
        <v>256</v>
      </c>
      <c r="B519" s="29" t="s">
        <v>255</v>
      </c>
      <c r="C519" s="26">
        <v>200</v>
      </c>
      <c r="D519" s="27" t="s">
        <v>51</v>
      </c>
      <c r="E519" s="30"/>
      <c r="F519" s="28" t="str">
        <f>IF(ISBLANK(E519),"", PRODUCT(C519,E519))</f>
        <v/>
      </c>
      <c r="G519" s="30"/>
      <c r="H519" s="30"/>
      <c r="I519" s="31"/>
    </row>
    <row r="520" spans="1:9" ht="30" hidden="1" x14ac:dyDescent="0.25">
      <c r="E520" s="25" t="s">
        <v>42</v>
      </c>
      <c r="F520" s="25" t="str">
        <f>IF(F519="","",ROUND(SUM(F519:F519),2))</f>
        <v/>
      </c>
      <c r="G520" s="15" t="str">
        <f>IF(F519="","Neužpildytos visos objektų kainos","")</f>
        <v>Neužpildytos visos objektų kainos</v>
      </c>
    </row>
    <row r="521" spans="1:9" ht="15.75" hidden="1" customHeight="1" x14ac:dyDescent="0.25">
      <c r="B521" s="51" t="s">
        <v>43</v>
      </c>
      <c r="C521" s="52"/>
      <c r="D521" s="32">
        <v>21</v>
      </c>
      <c r="E521" s="25" t="s">
        <v>44</v>
      </c>
      <c r="F521" s="25" t="str">
        <f>IF(OR(F520="",D521=""),"", ROUND(PRODUCT(D521,F520)/100,2))</f>
        <v/>
      </c>
      <c r="G521" s="15" t="str">
        <f>IF(D521="", "Nurodykite taikomą PVM dydį", "")</f>
        <v/>
      </c>
    </row>
    <row r="522" spans="1:9" hidden="1" x14ac:dyDescent="0.25">
      <c r="E522" s="25" t="s">
        <v>45</v>
      </c>
      <c r="F522" s="25">
        <f>IF(ISBLANK(F521), "", ROUND(SUM(F520:F521),2))</f>
        <v>0</v>
      </c>
    </row>
    <row r="523" spans="1:9" hidden="1" x14ac:dyDescent="0.25"/>
    <row r="524" spans="1:9" hidden="1" x14ac:dyDescent="0.25"/>
    <row r="525" spans="1:9" hidden="1" x14ac:dyDescent="0.25"/>
    <row r="526" spans="1:9" hidden="1" x14ac:dyDescent="0.25">
      <c r="A526" s="16" t="s">
        <v>257</v>
      </c>
      <c r="B526" s="16" t="s">
        <v>258</v>
      </c>
    </row>
    <row r="527" spans="1:9" hidden="1" x14ac:dyDescent="0.25"/>
    <row r="528" spans="1:9" hidden="1" x14ac:dyDescent="0.25">
      <c r="A528" s="16" t="s">
        <v>28</v>
      </c>
    </row>
    <row r="529" spans="1:9" ht="29.25" hidden="1" x14ac:dyDescent="0.25">
      <c r="A529" s="22" t="s">
        <v>29</v>
      </c>
      <c r="B529" s="22" t="s">
        <v>30</v>
      </c>
      <c r="C529" s="23" t="s">
        <v>31</v>
      </c>
      <c r="D529" s="24" t="s">
        <v>32</v>
      </c>
      <c r="E529" s="25" t="s">
        <v>33</v>
      </c>
      <c r="F529" s="25" t="s">
        <v>34</v>
      </c>
      <c r="G529" s="25" t="s">
        <v>35</v>
      </c>
      <c r="H529" s="25" t="s">
        <v>36</v>
      </c>
      <c r="I529" s="22" t="s">
        <v>37</v>
      </c>
    </row>
    <row r="530" spans="1:9" hidden="1" x14ac:dyDescent="0.25">
      <c r="A530" s="22" t="s">
        <v>259</v>
      </c>
      <c r="B530" s="22" t="s">
        <v>260</v>
      </c>
      <c r="C530" s="26"/>
      <c r="D530" s="27"/>
      <c r="E530" s="28"/>
      <c r="F530" s="28"/>
      <c r="G530" s="28"/>
      <c r="H530" s="28"/>
      <c r="I530" s="29"/>
    </row>
    <row r="531" spans="1:9" hidden="1" x14ac:dyDescent="0.25">
      <c r="A531" s="29" t="s">
        <v>261</v>
      </c>
      <c r="B531" s="29" t="s">
        <v>260</v>
      </c>
      <c r="C531" s="26">
        <v>200</v>
      </c>
      <c r="D531" s="27" t="s">
        <v>51</v>
      </c>
      <c r="E531" s="30"/>
      <c r="F531" s="28" t="str">
        <f>IF(ISBLANK(E531),"", PRODUCT(C531,E531))</f>
        <v/>
      </c>
      <c r="G531" s="30"/>
      <c r="H531" s="30"/>
      <c r="I531" s="31"/>
    </row>
    <row r="532" spans="1:9" ht="30" hidden="1" x14ac:dyDescent="0.25">
      <c r="E532" s="25" t="s">
        <v>42</v>
      </c>
      <c r="F532" s="25" t="str">
        <f>IF(F531="","",ROUND(SUM(F531:F531),2))</f>
        <v/>
      </c>
      <c r="G532" s="15" t="str">
        <f>IF(F531="","Neužpildytos visos objektų kainos","")</f>
        <v>Neužpildytos visos objektų kainos</v>
      </c>
    </row>
    <row r="533" spans="1:9" ht="15.75" hidden="1" customHeight="1" x14ac:dyDescent="0.25">
      <c r="B533" s="51" t="s">
        <v>43</v>
      </c>
      <c r="C533" s="52"/>
      <c r="D533" s="32">
        <v>21</v>
      </c>
      <c r="E533" s="25" t="s">
        <v>44</v>
      </c>
      <c r="F533" s="25" t="str">
        <f>IF(OR(F532="",D533=""),"", ROUND(PRODUCT(D533,F532)/100,2))</f>
        <v/>
      </c>
      <c r="G533" s="15" t="str">
        <f>IF(D533="", "Nurodykite taikomą PVM dydį", "")</f>
        <v/>
      </c>
    </row>
    <row r="534" spans="1:9" hidden="1" x14ac:dyDescent="0.25">
      <c r="E534" s="25" t="s">
        <v>45</v>
      </c>
      <c r="F534" s="25">
        <f>IF(ISBLANK(F533), "", ROUND(SUM(F532:F533),2))</f>
        <v>0</v>
      </c>
    </row>
    <row r="535" spans="1:9" hidden="1" x14ac:dyDescent="0.25"/>
    <row r="536" spans="1:9" hidden="1" x14ac:dyDescent="0.25"/>
    <row r="537" spans="1:9" hidden="1" x14ac:dyDescent="0.25"/>
    <row r="538" spans="1:9" hidden="1" x14ac:dyDescent="0.25">
      <c r="A538" s="16" t="s">
        <v>262</v>
      </c>
      <c r="B538" s="16" t="s">
        <v>263</v>
      </c>
    </row>
    <row r="539" spans="1:9" hidden="1" x14ac:dyDescent="0.25"/>
    <row r="540" spans="1:9" hidden="1" x14ac:dyDescent="0.25">
      <c r="A540" s="16" t="s">
        <v>28</v>
      </c>
    </row>
    <row r="541" spans="1:9" ht="29.25" hidden="1" x14ac:dyDescent="0.25">
      <c r="A541" s="22" t="s">
        <v>29</v>
      </c>
      <c r="B541" s="22" t="s">
        <v>30</v>
      </c>
      <c r="C541" s="23" t="s">
        <v>31</v>
      </c>
      <c r="D541" s="24" t="s">
        <v>32</v>
      </c>
      <c r="E541" s="25" t="s">
        <v>33</v>
      </c>
      <c r="F541" s="25" t="s">
        <v>34</v>
      </c>
      <c r="G541" s="25" t="s">
        <v>35</v>
      </c>
      <c r="H541" s="25" t="s">
        <v>36</v>
      </c>
      <c r="I541" s="22" t="s">
        <v>37</v>
      </c>
    </row>
    <row r="542" spans="1:9" hidden="1" x14ac:dyDescent="0.25">
      <c r="A542" s="22" t="s">
        <v>264</v>
      </c>
      <c r="B542" s="22" t="s">
        <v>265</v>
      </c>
      <c r="C542" s="26"/>
      <c r="D542" s="27"/>
      <c r="E542" s="28"/>
      <c r="F542" s="28"/>
      <c r="G542" s="28"/>
      <c r="H542" s="28"/>
      <c r="I542" s="29"/>
    </row>
    <row r="543" spans="1:9" hidden="1" x14ac:dyDescent="0.25">
      <c r="A543" s="29" t="s">
        <v>266</v>
      </c>
      <c r="B543" s="29" t="s">
        <v>265</v>
      </c>
      <c r="C543" s="26">
        <v>15000</v>
      </c>
      <c r="D543" s="27" t="s">
        <v>62</v>
      </c>
      <c r="E543" s="30"/>
      <c r="F543" s="28" t="str">
        <f>IF(ISBLANK(E543),"", PRODUCT(C543,E543))</f>
        <v/>
      </c>
      <c r="G543" s="30"/>
      <c r="H543" s="30"/>
      <c r="I543" s="31"/>
    </row>
    <row r="544" spans="1:9" ht="30" hidden="1" x14ac:dyDescent="0.25">
      <c r="E544" s="25" t="s">
        <v>42</v>
      </c>
      <c r="F544" s="25" t="str">
        <f>IF(F543="","",ROUND(SUM(F543:F543),2))</f>
        <v/>
      </c>
      <c r="G544" s="15" t="str">
        <f>IF(F543="","Neužpildytos visos objektų kainos","")</f>
        <v>Neužpildytos visos objektų kainos</v>
      </c>
    </row>
    <row r="545" spans="1:9" ht="15.75" hidden="1" customHeight="1" x14ac:dyDescent="0.25">
      <c r="B545" s="51" t="s">
        <v>43</v>
      </c>
      <c r="C545" s="52"/>
      <c r="D545" s="32">
        <v>21</v>
      </c>
      <c r="E545" s="25" t="s">
        <v>44</v>
      </c>
      <c r="F545" s="25" t="str">
        <f>IF(OR(F544="",D545=""),"", ROUND(PRODUCT(D545,F544)/100,2))</f>
        <v/>
      </c>
      <c r="G545" s="15" t="str">
        <f>IF(D545="", "Nurodykite taikomą PVM dydį", "")</f>
        <v/>
      </c>
    </row>
    <row r="546" spans="1:9" hidden="1" x14ac:dyDescent="0.25">
      <c r="E546" s="25" t="s">
        <v>45</v>
      </c>
      <c r="F546" s="25">
        <f>IF(ISBLANK(F545), "", ROUND(SUM(F544:F545),2))</f>
        <v>0</v>
      </c>
    </row>
    <row r="547" spans="1:9" hidden="1" x14ac:dyDescent="0.25"/>
    <row r="548" spans="1:9" hidden="1" x14ac:dyDescent="0.25"/>
    <row r="549" spans="1:9" hidden="1" x14ac:dyDescent="0.25"/>
    <row r="550" spans="1:9" hidden="1" x14ac:dyDescent="0.25">
      <c r="A550" s="16" t="s">
        <v>267</v>
      </c>
      <c r="B550" s="16" t="s">
        <v>268</v>
      </c>
    </row>
    <row r="551" spans="1:9" hidden="1" x14ac:dyDescent="0.25"/>
    <row r="552" spans="1:9" hidden="1" x14ac:dyDescent="0.25">
      <c r="A552" s="16" t="s">
        <v>28</v>
      </c>
    </row>
    <row r="553" spans="1:9" ht="29.25" hidden="1" x14ac:dyDescent="0.25">
      <c r="A553" s="22" t="s">
        <v>29</v>
      </c>
      <c r="B553" s="22" t="s">
        <v>30</v>
      </c>
      <c r="C553" s="23" t="s">
        <v>31</v>
      </c>
      <c r="D553" s="24" t="s">
        <v>32</v>
      </c>
      <c r="E553" s="25" t="s">
        <v>33</v>
      </c>
      <c r="F553" s="25" t="s">
        <v>34</v>
      </c>
      <c r="G553" s="25" t="s">
        <v>35</v>
      </c>
      <c r="H553" s="25" t="s">
        <v>36</v>
      </c>
      <c r="I553" s="22" t="s">
        <v>37</v>
      </c>
    </row>
    <row r="554" spans="1:9" hidden="1" x14ac:dyDescent="0.25">
      <c r="A554" s="22" t="s">
        <v>269</v>
      </c>
      <c r="B554" s="22" t="s">
        <v>270</v>
      </c>
      <c r="C554" s="26"/>
      <c r="D554" s="27"/>
      <c r="E554" s="28"/>
      <c r="F554" s="28"/>
      <c r="G554" s="28"/>
      <c r="H554" s="28"/>
      <c r="I554" s="29"/>
    </row>
    <row r="555" spans="1:9" hidden="1" x14ac:dyDescent="0.25">
      <c r="A555" s="29" t="s">
        <v>271</v>
      </c>
      <c r="B555" s="29" t="s">
        <v>270</v>
      </c>
      <c r="C555" s="26">
        <v>19200</v>
      </c>
      <c r="D555" s="27" t="s">
        <v>62</v>
      </c>
      <c r="E555" s="30"/>
      <c r="F555" s="28" t="str">
        <f>IF(ISBLANK(E555),"", PRODUCT(C555,E555))</f>
        <v/>
      </c>
      <c r="G555" s="30"/>
      <c r="H555" s="30"/>
      <c r="I555" s="31"/>
    </row>
    <row r="556" spans="1:9" ht="30" hidden="1" x14ac:dyDescent="0.25">
      <c r="E556" s="25" t="s">
        <v>42</v>
      </c>
      <c r="F556" s="25" t="str">
        <f>IF(F555="","",ROUND(SUM(F555:F555),2))</f>
        <v/>
      </c>
      <c r="G556" s="15" t="str">
        <f>IF(F555="","Neužpildytos visos objektų kainos","")</f>
        <v>Neužpildytos visos objektų kainos</v>
      </c>
    </row>
    <row r="557" spans="1:9" ht="15.75" hidden="1" customHeight="1" x14ac:dyDescent="0.25">
      <c r="B557" s="51" t="s">
        <v>43</v>
      </c>
      <c r="C557" s="52"/>
      <c r="D557" s="32">
        <v>21</v>
      </c>
      <c r="E557" s="25" t="s">
        <v>44</v>
      </c>
      <c r="F557" s="25" t="str">
        <f>IF(OR(F556="",D557=""),"", ROUND(PRODUCT(D557,F556)/100,2))</f>
        <v/>
      </c>
      <c r="G557" s="15" t="str">
        <f>IF(D557="", "Nurodykite taikomą PVM dydį", "")</f>
        <v/>
      </c>
    </row>
    <row r="558" spans="1:9" hidden="1" x14ac:dyDescent="0.25">
      <c r="E558" s="25" t="s">
        <v>45</v>
      </c>
      <c r="F558" s="25">
        <f>IF(ISBLANK(F557), "", ROUND(SUM(F556:F557),2))</f>
        <v>0</v>
      </c>
    </row>
    <row r="559" spans="1:9" hidden="1" x14ac:dyDescent="0.25"/>
    <row r="560" spans="1:9" hidden="1" x14ac:dyDescent="0.25"/>
    <row r="561" spans="1:9" hidden="1" x14ac:dyDescent="0.25"/>
    <row r="562" spans="1:9" hidden="1" x14ac:dyDescent="0.25">
      <c r="A562" s="16" t="s">
        <v>272</v>
      </c>
      <c r="B562" s="16" t="s">
        <v>273</v>
      </c>
    </row>
    <row r="563" spans="1:9" hidden="1" x14ac:dyDescent="0.25"/>
    <row r="564" spans="1:9" hidden="1" x14ac:dyDescent="0.25">
      <c r="A564" s="16" t="s">
        <v>28</v>
      </c>
    </row>
    <row r="565" spans="1:9" ht="29.25" hidden="1" x14ac:dyDescent="0.25">
      <c r="A565" s="22" t="s">
        <v>29</v>
      </c>
      <c r="B565" s="22" t="s">
        <v>30</v>
      </c>
      <c r="C565" s="23" t="s">
        <v>31</v>
      </c>
      <c r="D565" s="24" t="s">
        <v>32</v>
      </c>
      <c r="E565" s="25" t="s">
        <v>33</v>
      </c>
      <c r="F565" s="25" t="s">
        <v>34</v>
      </c>
      <c r="G565" s="25" t="s">
        <v>35</v>
      </c>
      <c r="H565" s="25" t="s">
        <v>36</v>
      </c>
      <c r="I565" s="22" t="s">
        <v>37</v>
      </c>
    </row>
    <row r="566" spans="1:9" hidden="1" x14ac:dyDescent="0.25">
      <c r="A566" s="22" t="s">
        <v>274</v>
      </c>
      <c r="B566" s="22" t="s">
        <v>275</v>
      </c>
      <c r="C566" s="26"/>
      <c r="D566" s="27"/>
      <c r="E566" s="28"/>
      <c r="F566" s="28"/>
      <c r="G566" s="28"/>
      <c r="H566" s="28"/>
      <c r="I566" s="29"/>
    </row>
    <row r="567" spans="1:9" hidden="1" x14ac:dyDescent="0.25">
      <c r="A567" s="29" t="s">
        <v>276</v>
      </c>
      <c r="B567" s="29" t="s">
        <v>275</v>
      </c>
      <c r="C567" s="26">
        <v>2000</v>
      </c>
      <c r="D567" s="27" t="s">
        <v>62</v>
      </c>
      <c r="E567" s="30"/>
      <c r="F567" s="28" t="str">
        <f>IF(ISBLANK(E567),"", PRODUCT(C567,E567))</f>
        <v/>
      </c>
      <c r="G567" s="30"/>
      <c r="H567" s="30"/>
      <c r="I567" s="31"/>
    </row>
    <row r="568" spans="1:9" ht="30" hidden="1" x14ac:dyDescent="0.25">
      <c r="E568" s="25" t="s">
        <v>42</v>
      </c>
      <c r="F568" s="25" t="str">
        <f>IF(F567="","",ROUND(SUM(F567:F567),2))</f>
        <v/>
      </c>
      <c r="G568" s="15" t="str">
        <f>IF(F567="","Neužpildytos visos objektų kainos","")</f>
        <v>Neužpildytos visos objektų kainos</v>
      </c>
    </row>
    <row r="569" spans="1:9" ht="15.75" hidden="1" customHeight="1" x14ac:dyDescent="0.25">
      <c r="B569" s="49" t="s">
        <v>43</v>
      </c>
      <c r="C569" s="50"/>
      <c r="D569" s="32">
        <v>21</v>
      </c>
      <c r="E569" s="25" t="s">
        <v>44</v>
      </c>
      <c r="F569" s="25" t="str">
        <f>IF(OR(F568="",D569=""),"", ROUND(PRODUCT(D569,F568)/100,2))</f>
        <v/>
      </c>
      <c r="G569" s="15" t="str">
        <f>IF(D569="", "Nurodykite taikomą PVM dydį", "")</f>
        <v/>
      </c>
    </row>
    <row r="570" spans="1:9" hidden="1" x14ac:dyDescent="0.25">
      <c r="E570" s="25" t="s">
        <v>45</v>
      </c>
      <c r="F570" s="25">
        <f>IF(ISBLANK(F569), "", ROUND(SUM(F568:F569),2))</f>
        <v>0</v>
      </c>
    </row>
    <row r="571" spans="1:9" hidden="1" x14ac:dyDescent="0.25"/>
    <row r="572" spans="1:9" hidden="1" x14ac:dyDescent="0.25"/>
    <row r="573" spans="1:9" hidden="1" x14ac:dyDescent="0.25"/>
    <row r="574" spans="1:9" hidden="1" x14ac:dyDescent="0.25"/>
    <row r="575" spans="1:9" hidden="1" x14ac:dyDescent="0.25"/>
    <row r="576" spans="1:9"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sheetData>
  <mergeCells count="72">
    <mergeCell ref="B87:C87"/>
    <mergeCell ref="B75:C75"/>
    <mergeCell ref="B63:C63"/>
    <mergeCell ref="B51:C51"/>
    <mergeCell ref="B39:C39"/>
    <mergeCell ref="B147:C147"/>
    <mergeCell ref="B135:C135"/>
    <mergeCell ref="B123:C123"/>
    <mergeCell ref="B111:C111"/>
    <mergeCell ref="B99:C99"/>
    <mergeCell ref="B207:C207"/>
    <mergeCell ref="B195:C195"/>
    <mergeCell ref="B183:C183"/>
    <mergeCell ref="B171:C171"/>
    <mergeCell ref="B159:C159"/>
    <mergeCell ref="B267:C267"/>
    <mergeCell ref="B255:C255"/>
    <mergeCell ref="B243:C243"/>
    <mergeCell ref="B231:C231"/>
    <mergeCell ref="B219:C219"/>
    <mergeCell ref="B327:C327"/>
    <mergeCell ref="B315:C315"/>
    <mergeCell ref="B303:C303"/>
    <mergeCell ref="B291:C291"/>
    <mergeCell ref="B279:C279"/>
    <mergeCell ref="B388:C388"/>
    <mergeCell ref="B376:C376"/>
    <mergeCell ref="B363:C363"/>
    <mergeCell ref="B351:C351"/>
    <mergeCell ref="B339:C339"/>
    <mergeCell ref="B448:C448"/>
    <mergeCell ref="B436:C436"/>
    <mergeCell ref="B424:C424"/>
    <mergeCell ref="B412:C412"/>
    <mergeCell ref="B400:C400"/>
    <mergeCell ref="B509:C509"/>
    <mergeCell ref="B497:C497"/>
    <mergeCell ref="B485:C485"/>
    <mergeCell ref="B472:C472"/>
    <mergeCell ref="B460:C460"/>
    <mergeCell ref="B569:C569"/>
    <mergeCell ref="B557:C557"/>
    <mergeCell ref="B545:C545"/>
    <mergeCell ref="B533:C533"/>
    <mergeCell ref="B521:C521"/>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39370078740157483" right="0.11811023622047245" top="0.55118110236220474" bottom="0.55118110236220474"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38" workbookViewId="0">
      <selection activeCell="P40" sqref="P40"/>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53" t="s">
        <v>277</v>
      </c>
      <c r="B2" s="54"/>
      <c r="C2" s="54"/>
      <c r="D2" s="54"/>
      <c r="E2" s="54"/>
      <c r="F2" s="54"/>
      <c r="G2" s="54"/>
      <c r="H2" s="54"/>
      <c r="I2" s="54"/>
      <c r="J2" s="54"/>
      <c r="K2" s="54"/>
    </row>
    <row r="3" spans="1:11" x14ac:dyDescent="0.25">
      <c r="A3" s="54"/>
      <c r="B3" s="54"/>
      <c r="C3" s="54"/>
      <c r="D3" s="54"/>
      <c r="E3" s="54"/>
      <c r="F3" s="54"/>
      <c r="G3" s="54"/>
      <c r="H3" s="54"/>
      <c r="I3" s="54"/>
      <c r="J3" s="54"/>
      <c r="K3" s="54"/>
    </row>
    <row r="4" spans="1:11" ht="15.95" customHeight="1" thickBot="1" x14ac:dyDescent="0.3">
      <c r="A4" s="1"/>
      <c r="B4" s="1"/>
      <c r="C4" s="1"/>
      <c r="D4" s="1"/>
      <c r="E4" s="1"/>
      <c r="F4" s="1"/>
      <c r="G4" s="1"/>
      <c r="H4" s="1"/>
      <c r="I4" s="1"/>
      <c r="J4" s="1"/>
    </row>
    <row r="5" spans="1:11" ht="48" customHeight="1" x14ac:dyDescent="0.25">
      <c r="A5" s="55" t="s">
        <v>278</v>
      </c>
      <c r="B5" s="56"/>
      <c r="C5" s="57" t="s">
        <v>279</v>
      </c>
      <c r="D5" s="58"/>
      <c r="E5" s="56"/>
      <c r="F5" s="57" t="s">
        <v>280</v>
      </c>
      <c r="G5" s="58"/>
      <c r="H5" s="56"/>
      <c r="I5" s="57" t="s">
        <v>281</v>
      </c>
      <c r="J5" s="56"/>
      <c r="K5" s="2" t="s">
        <v>282</v>
      </c>
    </row>
    <row r="6" spans="1:11" ht="48.95" customHeight="1" x14ac:dyDescent="0.25">
      <c r="A6" s="59"/>
      <c r="B6" s="60"/>
      <c r="C6" s="61"/>
      <c r="D6" s="62"/>
      <c r="E6" s="60"/>
      <c r="F6" s="61"/>
      <c r="G6" s="62"/>
      <c r="H6" s="60"/>
      <c r="I6" s="61"/>
      <c r="J6" s="60"/>
      <c r="K6" s="7"/>
    </row>
    <row r="7" spans="1:11" ht="48.95" customHeight="1" x14ac:dyDescent="0.25">
      <c r="A7" s="59"/>
      <c r="B7" s="60"/>
      <c r="C7" s="61"/>
      <c r="D7" s="62"/>
      <c r="E7" s="60"/>
      <c r="F7" s="61"/>
      <c r="G7" s="62"/>
      <c r="H7" s="60"/>
      <c r="I7" s="61"/>
      <c r="J7" s="60"/>
      <c r="K7" s="7"/>
    </row>
    <row r="8" spans="1:11" ht="48.95" customHeight="1" x14ac:dyDescent="0.25">
      <c r="A8" s="59"/>
      <c r="B8" s="60"/>
      <c r="C8" s="61"/>
      <c r="D8" s="62"/>
      <c r="E8" s="60"/>
      <c r="F8" s="61"/>
      <c r="G8" s="62"/>
      <c r="H8" s="60"/>
      <c r="I8" s="61"/>
      <c r="J8" s="60"/>
      <c r="K8" s="7"/>
    </row>
    <row r="9" spans="1:11" ht="48.95" customHeight="1" x14ac:dyDescent="0.25">
      <c r="A9" s="59"/>
      <c r="B9" s="60"/>
      <c r="C9" s="61"/>
      <c r="D9" s="62"/>
      <c r="E9" s="60"/>
      <c r="F9" s="61"/>
      <c r="G9" s="62"/>
      <c r="H9" s="60"/>
      <c r="I9" s="61"/>
      <c r="J9" s="60"/>
      <c r="K9" s="7"/>
    </row>
    <row r="10" spans="1:11" ht="48.95" customHeight="1" x14ac:dyDescent="0.25">
      <c r="A10" s="59"/>
      <c r="B10" s="60"/>
      <c r="C10" s="61"/>
      <c r="D10" s="62"/>
      <c r="E10" s="60"/>
      <c r="F10" s="61"/>
      <c r="G10" s="62"/>
      <c r="H10" s="60"/>
      <c r="I10" s="61"/>
      <c r="J10" s="60"/>
      <c r="K10" s="7"/>
    </row>
    <row r="11" spans="1:11" ht="48.95" customHeight="1" x14ac:dyDescent="0.25">
      <c r="A11" s="59"/>
      <c r="B11" s="60"/>
      <c r="C11" s="61"/>
      <c r="D11" s="62"/>
      <c r="E11" s="60"/>
      <c r="F11" s="61"/>
      <c r="G11" s="62"/>
      <c r="H11" s="60"/>
      <c r="I11" s="61"/>
      <c r="J11" s="60"/>
      <c r="K11" s="7"/>
    </row>
    <row r="12" spans="1:11" ht="48.95" customHeight="1" x14ac:dyDescent="0.25">
      <c r="A12" s="59"/>
      <c r="B12" s="60"/>
      <c r="C12" s="61"/>
      <c r="D12" s="62"/>
      <c r="E12" s="60"/>
      <c r="F12" s="61"/>
      <c r="G12" s="62"/>
      <c r="H12" s="60"/>
      <c r="I12" s="61"/>
      <c r="J12" s="60"/>
      <c r="K12" s="7"/>
    </row>
    <row r="13" spans="1:11" ht="48.95" customHeight="1" x14ac:dyDescent="0.25">
      <c r="A13" s="59"/>
      <c r="B13" s="60"/>
      <c r="C13" s="61"/>
      <c r="D13" s="62"/>
      <c r="E13" s="60"/>
      <c r="F13" s="61"/>
      <c r="G13" s="62"/>
      <c r="H13" s="60"/>
      <c r="I13" s="61"/>
      <c r="J13" s="60"/>
      <c r="K13" s="7"/>
    </row>
    <row r="14" spans="1:11" ht="48.95" customHeight="1" x14ac:dyDescent="0.25">
      <c r="A14" s="59"/>
      <c r="B14" s="60"/>
      <c r="C14" s="61"/>
      <c r="D14" s="62"/>
      <c r="E14" s="60"/>
      <c r="F14" s="61"/>
      <c r="G14" s="62"/>
      <c r="H14" s="60"/>
      <c r="I14" s="61"/>
      <c r="J14" s="60"/>
      <c r="K14" s="7"/>
    </row>
    <row r="15" spans="1:11" ht="48" customHeight="1" thickBot="1" x14ac:dyDescent="0.3">
      <c r="A15" s="63"/>
      <c r="B15" s="64"/>
      <c r="C15" s="65"/>
      <c r="D15" s="66"/>
      <c r="E15" s="64"/>
      <c r="F15" s="65"/>
      <c r="G15" s="66"/>
      <c r="H15" s="64"/>
      <c r="I15" s="65"/>
      <c r="J15" s="64"/>
      <c r="K15" s="8"/>
    </row>
    <row r="16" spans="1:11" ht="18.95" customHeight="1" x14ac:dyDescent="0.25">
      <c r="A16" s="3"/>
      <c r="B16" s="3"/>
      <c r="C16" s="3"/>
      <c r="D16" s="3"/>
      <c r="E16" s="3"/>
      <c r="F16" s="3"/>
      <c r="G16" s="3"/>
      <c r="H16" s="3"/>
      <c r="I16" s="3"/>
      <c r="J16" s="3"/>
      <c r="K16" s="4"/>
    </row>
    <row r="17" spans="1:11" ht="48.95" customHeight="1" x14ac:dyDescent="0.25">
      <c r="A17" s="67" t="s">
        <v>283</v>
      </c>
      <c r="B17" s="54"/>
      <c r="C17" s="54"/>
      <c r="D17" s="54"/>
      <c r="E17" s="54"/>
      <c r="F17" s="54"/>
      <c r="G17" s="54"/>
      <c r="H17" s="54"/>
      <c r="I17" s="54"/>
      <c r="J17" s="54"/>
      <c r="K17" s="54"/>
    </row>
    <row r="18" spans="1:11" ht="15.95" customHeight="1" thickBot="1" x14ac:dyDescent="0.3">
      <c r="A18" s="3"/>
      <c r="B18" s="3"/>
      <c r="C18" s="3"/>
      <c r="D18" s="3"/>
      <c r="E18" s="3"/>
      <c r="F18" s="3"/>
      <c r="G18" s="3"/>
      <c r="H18" s="3"/>
      <c r="I18" s="3"/>
      <c r="J18" s="3"/>
      <c r="K18" s="4"/>
    </row>
    <row r="19" spans="1:11" ht="48.95" customHeight="1" x14ac:dyDescent="0.25">
      <c r="A19" s="55" t="s">
        <v>30</v>
      </c>
      <c r="B19" s="56"/>
      <c r="C19" s="57" t="s">
        <v>279</v>
      </c>
      <c r="D19" s="58"/>
      <c r="E19" s="56"/>
      <c r="F19" s="57" t="s">
        <v>284</v>
      </c>
      <c r="G19" s="58"/>
      <c r="H19" s="56"/>
      <c r="I19" s="68" t="s">
        <v>281</v>
      </c>
      <c r="J19" s="69"/>
      <c r="K19" s="4"/>
    </row>
    <row r="20" spans="1:11" ht="48.95" customHeight="1" x14ac:dyDescent="0.25">
      <c r="A20" s="59"/>
      <c r="B20" s="60"/>
      <c r="C20" s="61"/>
      <c r="D20" s="62"/>
      <c r="E20" s="60"/>
      <c r="F20" s="61"/>
      <c r="G20" s="62"/>
      <c r="H20" s="60"/>
      <c r="I20" s="70"/>
      <c r="J20" s="71"/>
      <c r="K20" s="4"/>
    </row>
    <row r="21" spans="1:11" ht="48.95" customHeight="1" x14ac:dyDescent="0.25">
      <c r="A21" s="59"/>
      <c r="B21" s="60"/>
      <c r="C21" s="61"/>
      <c r="D21" s="62"/>
      <c r="E21" s="60"/>
      <c r="F21" s="61"/>
      <c r="G21" s="62"/>
      <c r="H21" s="60"/>
      <c r="I21" s="70"/>
      <c r="J21" s="71"/>
      <c r="K21" s="4"/>
    </row>
    <row r="22" spans="1:11" ht="48.95" customHeight="1" x14ac:dyDescent="0.25">
      <c r="A22" s="59"/>
      <c r="B22" s="60"/>
      <c r="C22" s="61"/>
      <c r="D22" s="62"/>
      <c r="E22" s="60"/>
      <c r="F22" s="61"/>
      <c r="G22" s="62"/>
      <c r="H22" s="60"/>
      <c r="I22" s="70"/>
      <c r="J22" s="71"/>
      <c r="K22" s="4"/>
    </row>
    <row r="23" spans="1:11" ht="48.95" customHeight="1" x14ac:dyDescent="0.25">
      <c r="A23" s="59"/>
      <c r="B23" s="60"/>
      <c r="C23" s="61"/>
      <c r="D23" s="62"/>
      <c r="E23" s="60"/>
      <c r="F23" s="61"/>
      <c r="G23" s="62"/>
      <c r="H23" s="60"/>
      <c r="I23" s="70"/>
      <c r="J23" s="71"/>
      <c r="K23" s="4"/>
    </row>
    <row r="24" spans="1:11" ht="48.95" customHeight="1" x14ac:dyDescent="0.25">
      <c r="A24" s="59"/>
      <c r="B24" s="60"/>
      <c r="C24" s="61"/>
      <c r="D24" s="62"/>
      <c r="E24" s="60"/>
      <c r="F24" s="61"/>
      <c r="G24" s="62"/>
      <c r="H24" s="60"/>
      <c r="I24" s="70"/>
      <c r="J24" s="71"/>
      <c r="K24" s="4"/>
    </row>
    <row r="25" spans="1:11" ht="48.95" customHeight="1" x14ac:dyDescent="0.25">
      <c r="A25" s="59"/>
      <c r="B25" s="60"/>
      <c r="C25" s="61"/>
      <c r="D25" s="62"/>
      <c r="E25" s="60"/>
      <c r="F25" s="61"/>
      <c r="G25" s="62"/>
      <c r="H25" s="60"/>
      <c r="I25" s="70"/>
      <c r="J25" s="71"/>
      <c r="K25" s="4"/>
    </row>
    <row r="26" spans="1:11" ht="48.95" customHeight="1" x14ac:dyDescent="0.25">
      <c r="A26" s="59"/>
      <c r="B26" s="60"/>
      <c r="C26" s="61"/>
      <c r="D26" s="62"/>
      <c r="E26" s="60"/>
      <c r="F26" s="61"/>
      <c r="G26" s="62"/>
      <c r="H26" s="60"/>
      <c r="I26" s="70"/>
      <c r="J26" s="71"/>
      <c r="K26" s="4"/>
    </row>
    <row r="27" spans="1:11" ht="48.95" customHeight="1" x14ac:dyDescent="0.25">
      <c r="A27" s="59"/>
      <c r="B27" s="60"/>
      <c r="C27" s="61"/>
      <c r="D27" s="62"/>
      <c r="E27" s="60"/>
      <c r="F27" s="61"/>
      <c r="G27" s="62"/>
      <c r="H27" s="60"/>
      <c r="I27" s="70"/>
      <c r="J27" s="71"/>
      <c r="K27" s="4"/>
    </row>
    <row r="28" spans="1:11" ht="48.95" customHeight="1" x14ac:dyDescent="0.25">
      <c r="A28" s="59"/>
      <c r="B28" s="60"/>
      <c r="C28" s="61"/>
      <c r="D28" s="62"/>
      <c r="E28" s="60"/>
      <c r="F28" s="61"/>
      <c r="G28" s="62"/>
      <c r="H28" s="60"/>
      <c r="I28" s="70"/>
      <c r="J28" s="71"/>
      <c r="K28" s="4"/>
    </row>
    <row r="29" spans="1:11" ht="48.95" customHeight="1" x14ac:dyDescent="0.25">
      <c r="A29" s="59"/>
      <c r="B29" s="60"/>
      <c r="C29" s="61"/>
      <c r="D29" s="62"/>
      <c r="E29" s="60"/>
      <c r="F29" s="61"/>
      <c r="G29" s="62"/>
      <c r="H29" s="60"/>
      <c r="I29" s="70"/>
      <c r="J29" s="71"/>
      <c r="K29" s="4"/>
    </row>
    <row r="31" spans="1:11" ht="33" customHeight="1" x14ac:dyDescent="0.25">
      <c r="A31" s="72"/>
      <c r="B31" s="54"/>
      <c r="C31" s="54"/>
      <c r="D31" s="54"/>
      <c r="E31" s="54"/>
      <c r="F31" s="54"/>
      <c r="G31" s="54"/>
      <c r="H31" s="54"/>
      <c r="I31" s="54"/>
      <c r="J31" s="54"/>
    </row>
    <row r="33" spans="1:10" ht="15.95" customHeight="1" x14ac:dyDescent="0.25">
      <c r="A33" s="73" t="s">
        <v>285</v>
      </c>
      <c r="B33" s="54"/>
      <c r="C33" s="54"/>
      <c r="D33" s="54"/>
      <c r="E33" s="54"/>
      <c r="F33" s="54"/>
      <c r="G33" s="54"/>
      <c r="H33" s="54"/>
      <c r="I33" s="54"/>
      <c r="J33" s="54"/>
    </row>
    <row r="34" spans="1:10" ht="15.95" customHeight="1" thickBot="1" x14ac:dyDescent="0.3"/>
    <row r="35" spans="1:10" ht="15.95" customHeight="1" x14ac:dyDescent="0.25">
      <c r="A35" s="6" t="s">
        <v>29</v>
      </c>
      <c r="B35" s="74" t="s">
        <v>286</v>
      </c>
      <c r="C35" s="58"/>
      <c r="D35" s="58"/>
      <c r="E35" s="58"/>
      <c r="F35" s="58"/>
      <c r="G35" s="56"/>
      <c r="H35" s="75" t="s">
        <v>287</v>
      </c>
      <c r="I35" s="58"/>
      <c r="J35" s="69"/>
    </row>
    <row r="36" spans="1:10" ht="48" customHeight="1" x14ac:dyDescent="0.25">
      <c r="A36" s="9" t="s">
        <v>288</v>
      </c>
      <c r="B36" s="76" t="s">
        <v>289</v>
      </c>
      <c r="C36" s="62"/>
      <c r="D36" s="62"/>
      <c r="E36" s="62"/>
      <c r="F36" s="62"/>
      <c r="G36" s="60"/>
      <c r="H36" s="77"/>
      <c r="I36" s="62"/>
      <c r="J36" s="71"/>
    </row>
    <row r="37" spans="1:10" ht="48" customHeight="1" x14ac:dyDescent="0.25">
      <c r="A37" s="9" t="s">
        <v>290</v>
      </c>
      <c r="B37" s="76" t="s">
        <v>291</v>
      </c>
      <c r="C37" s="62"/>
      <c r="D37" s="62"/>
      <c r="E37" s="62"/>
      <c r="F37" s="62"/>
      <c r="G37" s="60"/>
      <c r="H37" s="77" t="s">
        <v>314</v>
      </c>
      <c r="I37" s="62"/>
      <c r="J37" s="71"/>
    </row>
    <row r="38" spans="1:10" ht="48" customHeight="1" x14ac:dyDescent="0.25">
      <c r="A38" s="9" t="s">
        <v>292</v>
      </c>
      <c r="B38" s="76" t="s">
        <v>293</v>
      </c>
      <c r="C38" s="62"/>
      <c r="D38" s="62"/>
      <c r="E38" s="62"/>
      <c r="F38" s="62"/>
      <c r="G38" s="60"/>
      <c r="H38" s="77"/>
      <c r="I38" s="62"/>
      <c r="J38" s="71"/>
    </row>
    <row r="39" spans="1:10" ht="48" customHeight="1" x14ac:dyDescent="0.25">
      <c r="A39" s="9" t="s">
        <v>294</v>
      </c>
      <c r="B39" s="76" t="s">
        <v>295</v>
      </c>
      <c r="C39" s="62"/>
      <c r="D39" s="62"/>
      <c r="E39" s="62"/>
      <c r="F39" s="62"/>
      <c r="G39" s="60"/>
      <c r="H39" s="77"/>
      <c r="I39" s="62"/>
      <c r="J39" s="71"/>
    </row>
    <row r="40" spans="1:10" ht="48" customHeight="1" x14ac:dyDescent="0.25">
      <c r="A40" s="9" t="s">
        <v>296</v>
      </c>
      <c r="B40" s="76" t="s">
        <v>297</v>
      </c>
      <c r="C40" s="62"/>
      <c r="D40" s="62"/>
      <c r="E40" s="62"/>
      <c r="F40" s="62"/>
      <c r="G40" s="60"/>
      <c r="H40" s="77" t="s">
        <v>315</v>
      </c>
      <c r="I40" s="62"/>
      <c r="J40" s="71"/>
    </row>
    <row r="41" spans="1:10" ht="48" customHeight="1" x14ac:dyDescent="0.25">
      <c r="A41" s="10"/>
      <c r="B41" s="78"/>
      <c r="C41" s="62"/>
      <c r="D41" s="62"/>
      <c r="E41" s="62"/>
      <c r="F41" s="62"/>
      <c r="G41" s="60"/>
      <c r="H41" s="77"/>
      <c r="I41" s="62"/>
      <c r="J41" s="71"/>
    </row>
    <row r="42" spans="1:10" ht="48" customHeight="1" x14ac:dyDescent="0.25">
      <c r="A42" s="10"/>
      <c r="B42" s="78"/>
      <c r="C42" s="62"/>
      <c r="D42" s="62"/>
      <c r="E42" s="62"/>
      <c r="F42" s="62"/>
      <c r="G42" s="60"/>
      <c r="H42" s="77"/>
      <c r="I42" s="62"/>
      <c r="J42" s="71"/>
    </row>
    <row r="43" spans="1:10" ht="48" customHeight="1" x14ac:dyDescent="0.25">
      <c r="A43" s="10"/>
      <c r="B43" s="78"/>
      <c r="C43" s="62"/>
      <c r="D43" s="62"/>
      <c r="E43" s="62"/>
      <c r="F43" s="62"/>
      <c r="G43" s="60"/>
      <c r="H43" s="77"/>
      <c r="I43" s="62"/>
      <c r="J43" s="71"/>
    </row>
    <row r="44" spans="1:10" ht="48" customHeight="1" x14ac:dyDescent="0.25">
      <c r="A44" s="10"/>
      <c r="B44" s="78"/>
      <c r="C44" s="62"/>
      <c r="D44" s="62"/>
      <c r="E44" s="62"/>
      <c r="F44" s="62"/>
      <c r="G44" s="60"/>
      <c r="H44" s="77"/>
      <c r="I44" s="62"/>
      <c r="J44" s="71"/>
    </row>
    <row r="45" spans="1:10" ht="48" customHeight="1" x14ac:dyDescent="0.25">
      <c r="A45" s="10"/>
      <c r="B45" s="78"/>
      <c r="C45" s="62"/>
      <c r="D45" s="62"/>
      <c r="E45" s="62"/>
      <c r="F45" s="62"/>
      <c r="G45" s="60"/>
      <c r="H45" s="77"/>
      <c r="I45" s="62"/>
      <c r="J45" s="71"/>
    </row>
    <row r="46" spans="1:10" ht="48.95" customHeight="1" thickBot="1" x14ac:dyDescent="0.3">
      <c r="A46" s="11"/>
      <c r="B46" s="79"/>
      <c r="C46" s="66"/>
      <c r="D46" s="66"/>
      <c r="E46" s="66"/>
      <c r="F46" s="66"/>
      <c r="G46" s="64"/>
      <c r="H46" s="80"/>
      <c r="I46" s="81"/>
      <c r="J46" s="82"/>
    </row>
    <row r="48" spans="1:10" ht="102" customHeight="1" x14ac:dyDescent="0.25">
      <c r="A48" s="72" t="s">
        <v>298</v>
      </c>
      <c r="B48" s="54"/>
      <c r="C48" s="54"/>
      <c r="D48" s="54"/>
      <c r="E48" s="54"/>
      <c r="F48" s="54"/>
      <c r="G48" s="54"/>
      <c r="H48" s="54"/>
      <c r="I48" s="54"/>
      <c r="J48" s="54"/>
    </row>
    <row r="51" spans="1:10" x14ac:dyDescent="0.25">
      <c r="A51" s="83" t="s">
        <v>299</v>
      </c>
      <c r="B51" s="54"/>
      <c r="C51" s="54"/>
      <c r="D51" s="54"/>
      <c r="E51" s="84"/>
      <c r="F51" s="54"/>
      <c r="G51" s="54"/>
      <c r="H51" s="54"/>
      <c r="I51" s="54"/>
      <c r="J51" s="54"/>
    </row>
    <row r="53" spans="1:10" x14ac:dyDescent="0.25">
      <c r="A53" s="83" t="s">
        <v>300</v>
      </c>
      <c r="B53" s="54"/>
      <c r="C53" s="54"/>
      <c r="D53" s="54"/>
      <c r="E53" s="84"/>
      <c r="F53" s="54"/>
      <c r="G53" s="54"/>
      <c r="H53" s="54"/>
      <c r="I53" s="54"/>
      <c r="J53" s="54"/>
    </row>
    <row r="100" spans="1:1" ht="15.75" x14ac:dyDescent="0.25">
      <c r="A100" t="s">
        <v>301</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2024-01-03T09:52:37Z</cp:lastPrinted>
  <dcterms:created xsi:type="dcterms:W3CDTF">2023-04-04T12:16:45Z</dcterms:created>
  <dcterms:modified xsi:type="dcterms:W3CDTF">2024-04-25T07:05:05Z</dcterms:modified>
</cp:coreProperties>
</file>