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rasbuz\Documents\Medikamentų pirkimas CVP IS 8681-1 Nr.706721\"/>
    </mc:Choice>
  </mc:AlternateContent>
  <xr:revisionPtr revIDLastSave="0" documentId="8_{484B9121-85E8-467C-B95A-971C0D1E6FB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7" i="1" l="1"/>
  <c r="F965" i="1"/>
  <c r="F966" i="1" s="1"/>
  <c r="F967" i="1" s="1"/>
  <c r="F968" i="1" s="1"/>
  <c r="G955" i="1"/>
  <c r="G954" i="1"/>
  <c r="F953" i="1"/>
  <c r="F954" i="1" s="1"/>
  <c r="F955" i="1" s="1"/>
  <c r="F956" i="1" s="1"/>
  <c r="G943" i="1"/>
  <c r="F941" i="1"/>
  <c r="F942" i="1" s="1"/>
  <c r="F943" i="1" s="1"/>
  <c r="F944" i="1" s="1"/>
  <c r="G931" i="1"/>
  <c r="F929" i="1"/>
  <c r="F930" i="1" s="1"/>
  <c r="F931" i="1" s="1"/>
  <c r="F932" i="1" s="1"/>
  <c r="G919" i="1"/>
  <c r="F917" i="1"/>
  <c r="F918" i="1" s="1"/>
  <c r="F919" i="1" s="1"/>
  <c r="F920" i="1" s="1"/>
  <c r="G907" i="1"/>
  <c r="G906" i="1"/>
  <c r="F905" i="1"/>
  <c r="F906" i="1" s="1"/>
  <c r="F907" i="1" s="1"/>
  <c r="F908" i="1" s="1"/>
  <c r="G895" i="1"/>
  <c r="F893" i="1"/>
  <c r="F894" i="1" s="1"/>
  <c r="F895" i="1" s="1"/>
  <c r="F896" i="1" s="1"/>
  <c r="G883" i="1"/>
  <c r="F881" i="1"/>
  <c r="F882" i="1" s="1"/>
  <c r="F883" i="1" s="1"/>
  <c r="F884" i="1" s="1"/>
  <c r="G871" i="1"/>
  <c r="F869" i="1"/>
  <c r="F870" i="1" s="1"/>
  <c r="F871" i="1" s="1"/>
  <c r="F872" i="1" s="1"/>
  <c r="G859" i="1"/>
  <c r="G858" i="1"/>
  <c r="F857" i="1"/>
  <c r="F858" i="1" s="1"/>
  <c r="F859" i="1" s="1"/>
  <c r="F860" i="1" s="1"/>
  <c r="G847" i="1"/>
  <c r="F845" i="1"/>
  <c r="F846" i="1" s="1"/>
  <c r="F847" i="1" s="1"/>
  <c r="F848" i="1" s="1"/>
  <c r="G835" i="1"/>
  <c r="G834" i="1"/>
  <c r="F833" i="1"/>
  <c r="F834" i="1" s="1"/>
  <c r="F835" i="1" s="1"/>
  <c r="F836" i="1" s="1"/>
  <c r="G823" i="1"/>
  <c r="F821" i="1"/>
  <c r="F822" i="1" s="1"/>
  <c r="F823" i="1" s="1"/>
  <c r="F824" i="1" s="1"/>
  <c r="G811" i="1"/>
  <c r="F809" i="1"/>
  <c r="F810" i="1" s="1"/>
  <c r="F811" i="1" s="1"/>
  <c r="F812" i="1" s="1"/>
  <c r="G799" i="1"/>
  <c r="F797" i="1"/>
  <c r="F798" i="1" s="1"/>
  <c r="F799" i="1" s="1"/>
  <c r="F800" i="1" s="1"/>
  <c r="G787" i="1"/>
  <c r="F785" i="1"/>
  <c r="F786" i="1" s="1"/>
  <c r="F787" i="1" s="1"/>
  <c r="F788" i="1" s="1"/>
  <c r="G775" i="1"/>
  <c r="F773" i="1"/>
  <c r="F774" i="1" s="1"/>
  <c r="F775" i="1" s="1"/>
  <c r="F776" i="1" s="1"/>
  <c r="G763" i="1"/>
  <c r="F761" i="1"/>
  <c r="F762" i="1" s="1"/>
  <c r="F763" i="1" s="1"/>
  <c r="F764" i="1" s="1"/>
  <c r="G751" i="1"/>
  <c r="F749" i="1"/>
  <c r="F750" i="1" s="1"/>
  <c r="F751" i="1" s="1"/>
  <c r="F752" i="1" s="1"/>
  <c r="G739" i="1"/>
  <c r="G738" i="1"/>
  <c r="F737" i="1"/>
  <c r="F738" i="1" s="1"/>
  <c r="F739" i="1" s="1"/>
  <c r="F740" i="1" s="1"/>
  <c r="G727" i="1"/>
  <c r="F725" i="1"/>
  <c r="F726" i="1" s="1"/>
  <c r="F727" i="1" s="1"/>
  <c r="F728" i="1" s="1"/>
  <c r="G715" i="1"/>
  <c r="F713" i="1"/>
  <c r="F714" i="1" s="1"/>
  <c r="F715" i="1" s="1"/>
  <c r="F716" i="1" s="1"/>
  <c r="G703" i="1"/>
  <c r="F701" i="1"/>
  <c r="F702" i="1" s="1"/>
  <c r="F703" i="1" s="1"/>
  <c r="F704" i="1" s="1"/>
  <c r="G691" i="1"/>
  <c r="F689" i="1"/>
  <c r="F690" i="1" s="1"/>
  <c r="F691" i="1" s="1"/>
  <c r="F692" i="1" s="1"/>
  <c r="G679" i="1"/>
  <c r="F677" i="1"/>
  <c r="F678" i="1" s="1"/>
  <c r="F679" i="1" s="1"/>
  <c r="F680" i="1" s="1"/>
  <c r="G667" i="1"/>
  <c r="G666" i="1"/>
  <c r="F665" i="1"/>
  <c r="F666" i="1" s="1"/>
  <c r="F667" i="1" s="1"/>
  <c r="F668" i="1" s="1"/>
  <c r="G655" i="1"/>
  <c r="F653" i="1"/>
  <c r="F654" i="1" s="1"/>
  <c r="F655" i="1" s="1"/>
  <c r="F656" i="1" s="1"/>
  <c r="G643" i="1"/>
  <c r="G642" i="1"/>
  <c r="F641" i="1"/>
  <c r="F642" i="1" s="1"/>
  <c r="F643" i="1" s="1"/>
  <c r="F644" i="1" s="1"/>
  <c r="G631" i="1"/>
  <c r="F629" i="1"/>
  <c r="F630" i="1" s="1"/>
  <c r="F631" i="1" s="1"/>
  <c r="F632" i="1" s="1"/>
  <c r="G619" i="1"/>
  <c r="F617" i="1"/>
  <c r="F618" i="1" s="1"/>
  <c r="F619" i="1" s="1"/>
  <c r="F620" i="1" s="1"/>
  <c r="G607" i="1"/>
  <c r="F605" i="1"/>
  <c r="F606" i="1" s="1"/>
  <c r="F607" i="1" s="1"/>
  <c r="F608" i="1" s="1"/>
  <c r="G595" i="1"/>
  <c r="F593" i="1"/>
  <c r="F594" i="1" s="1"/>
  <c r="F595" i="1" s="1"/>
  <c r="F596" i="1" s="1"/>
  <c r="G583" i="1"/>
  <c r="F580" i="1"/>
  <c r="F582" i="1" s="1"/>
  <c r="F583" i="1" s="1"/>
  <c r="F584" i="1" s="1"/>
  <c r="G570" i="1"/>
  <c r="G569" i="1"/>
  <c r="F567" i="1"/>
  <c r="F569" i="1" s="1"/>
  <c r="F570" i="1" s="1"/>
  <c r="F571" i="1" s="1"/>
  <c r="G557" i="1"/>
  <c r="F554" i="1"/>
  <c r="F556" i="1" s="1"/>
  <c r="F557" i="1" s="1"/>
  <c r="F558" i="1" s="1"/>
  <c r="G544" i="1"/>
  <c r="F542" i="1"/>
  <c r="F543" i="1" s="1"/>
  <c r="F544" i="1" s="1"/>
  <c r="F545" i="1" s="1"/>
  <c r="G532" i="1"/>
  <c r="F530" i="1"/>
  <c r="F531" i="1" s="1"/>
  <c r="F532" i="1" s="1"/>
  <c r="F533" i="1" s="1"/>
  <c r="G520" i="1"/>
  <c r="F518" i="1"/>
  <c r="G519" i="1" s="1"/>
  <c r="G508" i="1"/>
  <c r="F506" i="1"/>
  <c r="F507" i="1" s="1"/>
  <c r="F508" i="1" s="1"/>
  <c r="F509" i="1" s="1"/>
  <c r="G496" i="1"/>
  <c r="G495" i="1"/>
  <c r="F494" i="1"/>
  <c r="F495" i="1" s="1"/>
  <c r="F496" i="1" s="1"/>
  <c r="F497" i="1" s="1"/>
  <c r="G484" i="1"/>
  <c r="F482" i="1"/>
  <c r="F483" i="1" s="1"/>
  <c r="F484" i="1" s="1"/>
  <c r="F485" i="1" s="1"/>
  <c r="G472" i="1"/>
  <c r="F471" i="1"/>
  <c r="F472" i="1" s="1"/>
  <c r="F473" i="1" s="1"/>
  <c r="F470" i="1"/>
  <c r="G471" i="1" s="1"/>
  <c r="G460" i="1"/>
  <c r="F458" i="1"/>
  <c r="F459" i="1" s="1"/>
  <c r="F460" i="1" s="1"/>
  <c r="F461" i="1" s="1"/>
  <c r="G448" i="1"/>
  <c r="F446" i="1"/>
  <c r="F447" i="1" s="1"/>
  <c r="F448" i="1" s="1"/>
  <c r="F449" i="1" s="1"/>
  <c r="G436" i="1"/>
  <c r="F434" i="1"/>
  <c r="F435" i="1" s="1"/>
  <c r="F436" i="1" s="1"/>
  <c r="F437" i="1" s="1"/>
  <c r="G424" i="1"/>
  <c r="F422" i="1"/>
  <c r="G423" i="1" s="1"/>
  <c r="G412" i="1"/>
  <c r="F410" i="1"/>
  <c r="F411" i="1" s="1"/>
  <c r="F412" i="1" s="1"/>
  <c r="F413" i="1" s="1"/>
  <c r="G400" i="1"/>
  <c r="F398" i="1"/>
  <c r="F399" i="1" s="1"/>
  <c r="F400" i="1" s="1"/>
  <c r="F401" i="1" s="1"/>
  <c r="G388" i="1"/>
  <c r="F388" i="1"/>
  <c r="F389" i="1" s="1"/>
  <c r="F386" i="1"/>
  <c r="F387" i="1" s="1"/>
  <c r="G376" i="1"/>
  <c r="F375" i="1"/>
  <c r="F376" i="1" s="1"/>
  <c r="F377" i="1" s="1"/>
  <c r="F374" i="1"/>
  <c r="G375" i="1" s="1"/>
  <c r="G364" i="1"/>
  <c r="F362" i="1"/>
  <c r="F363" i="1" s="1"/>
  <c r="F364" i="1" s="1"/>
  <c r="F365" i="1" s="1"/>
  <c r="G352" i="1"/>
  <c r="F350" i="1"/>
  <c r="F351" i="1" s="1"/>
  <c r="F352" i="1" s="1"/>
  <c r="F353" i="1" s="1"/>
  <c r="G340" i="1"/>
  <c r="F338" i="1"/>
  <c r="F339" i="1" s="1"/>
  <c r="F340" i="1" s="1"/>
  <c r="F341" i="1" s="1"/>
  <c r="G328" i="1"/>
  <c r="F326" i="1"/>
  <c r="G327" i="1" s="1"/>
  <c r="G316" i="1"/>
  <c r="F314" i="1"/>
  <c r="F315" i="1" s="1"/>
  <c r="F316" i="1" s="1"/>
  <c r="F317" i="1" s="1"/>
  <c r="G304" i="1"/>
  <c r="F302" i="1"/>
  <c r="F303" i="1" s="1"/>
  <c r="F304" i="1" s="1"/>
  <c r="F305" i="1" s="1"/>
  <c r="G292" i="1"/>
  <c r="F290" i="1"/>
  <c r="G291" i="1" s="1"/>
  <c r="G280" i="1"/>
  <c r="F278" i="1"/>
  <c r="G279" i="1" s="1"/>
  <c r="G268" i="1"/>
  <c r="F266" i="1"/>
  <c r="G267" i="1" s="1"/>
  <c r="G256" i="1"/>
  <c r="F254" i="1"/>
  <c r="G255" i="1" s="1"/>
  <c r="G244" i="1"/>
  <c r="F242" i="1"/>
  <c r="G243" i="1" s="1"/>
  <c r="G232" i="1"/>
  <c r="F230" i="1"/>
  <c r="G231" i="1" s="1"/>
  <c r="G220" i="1"/>
  <c r="F218" i="1"/>
  <c r="G219" i="1" s="1"/>
  <c r="G208" i="1"/>
  <c r="F206" i="1"/>
  <c r="G207" i="1" s="1"/>
  <c r="G196" i="1"/>
  <c r="F194" i="1"/>
  <c r="G195" i="1" s="1"/>
  <c r="G184" i="1"/>
  <c r="F182" i="1"/>
  <c r="G183" i="1" s="1"/>
  <c r="G172" i="1"/>
  <c r="F170" i="1"/>
  <c r="G171" i="1" s="1"/>
  <c r="G160" i="1"/>
  <c r="F158" i="1"/>
  <c r="G159" i="1" s="1"/>
  <c r="G148" i="1"/>
  <c r="F146" i="1"/>
  <c r="G147" i="1" s="1"/>
  <c r="G136" i="1"/>
  <c r="F134" i="1"/>
  <c r="G135" i="1" s="1"/>
  <c r="G124" i="1"/>
  <c r="F122" i="1"/>
  <c r="G123" i="1" s="1"/>
  <c r="G112" i="1"/>
  <c r="F110" i="1"/>
  <c r="G111" i="1" s="1"/>
  <c r="G100" i="1"/>
  <c r="F98" i="1"/>
  <c r="G99" i="1" s="1"/>
  <c r="G88" i="1"/>
  <c r="F86" i="1"/>
  <c r="G87" i="1" s="1"/>
  <c r="G76" i="1"/>
  <c r="F74" i="1"/>
  <c r="G75" i="1" s="1"/>
  <c r="G64" i="1"/>
  <c r="F62" i="1"/>
  <c r="G63" i="1" s="1"/>
  <c r="G52" i="1"/>
  <c r="F50" i="1"/>
  <c r="G51" i="1" s="1"/>
  <c r="G40" i="1"/>
  <c r="F38" i="1"/>
  <c r="G39" i="1" s="1"/>
  <c r="G21" i="1"/>
  <c r="G762" i="1" l="1"/>
  <c r="G315" i="1"/>
  <c r="F327" i="1"/>
  <c r="F328" i="1" s="1"/>
  <c r="F329" i="1" s="1"/>
  <c r="G363" i="1"/>
  <c r="G411" i="1"/>
  <c r="F423" i="1"/>
  <c r="F424" i="1" s="1"/>
  <c r="F425" i="1" s="1"/>
  <c r="G459" i="1"/>
  <c r="G507" i="1"/>
  <c r="F519" i="1"/>
  <c r="F520" i="1" s="1"/>
  <c r="F521" i="1" s="1"/>
  <c r="G556" i="1"/>
  <c r="G594" i="1"/>
  <c r="G690" i="1"/>
  <c r="G786" i="1"/>
  <c r="G882" i="1"/>
  <c r="F39" i="1"/>
  <c r="F40" i="1" s="1"/>
  <c r="F41" i="1" s="1"/>
  <c r="F51" i="1"/>
  <c r="F52" i="1" s="1"/>
  <c r="F53" i="1" s="1"/>
  <c r="F63" i="1"/>
  <c r="F64" i="1" s="1"/>
  <c r="F65" i="1" s="1"/>
  <c r="F75" i="1"/>
  <c r="F76" i="1" s="1"/>
  <c r="F77" i="1" s="1"/>
  <c r="F87" i="1"/>
  <c r="F88" i="1" s="1"/>
  <c r="F89" i="1" s="1"/>
  <c r="F99" i="1"/>
  <c r="F100" i="1" s="1"/>
  <c r="F101" i="1" s="1"/>
  <c r="F111" i="1"/>
  <c r="F112" i="1" s="1"/>
  <c r="F113" i="1" s="1"/>
  <c r="F123" i="1"/>
  <c r="F124" i="1" s="1"/>
  <c r="F125" i="1" s="1"/>
  <c r="F135" i="1"/>
  <c r="F136" i="1" s="1"/>
  <c r="F137" i="1" s="1"/>
  <c r="F147" i="1"/>
  <c r="F148" i="1" s="1"/>
  <c r="F149" i="1" s="1"/>
  <c r="F159" i="1"/>
  <c r="F160" i="1" s="1"/>
  <c r="F161" i="1" s="1"/>
  <c r="F171" i="1"/>
  <c r="F172" i="1" s="1"/>
  <c r="F173" i="1" s="1"/>
  <c r="F183" i="1"/>
  <c r="F184" i="1" s="1"/>
  <c r="F185" i="1" s="1"/>
  <c r="F195" i="1"/>
  <c r="F196" i="1" s="1"/>
  <c r="F197" i="1" s="1"/>
  <c r="F207" i="1"/>
  <c r="F208" i="1" s="1"/>
  <c r="F209" i="1" s="1"/>
  <c r="F219" i="1"/>
  <c r="F220" i="1" s="1"/>
  <c r="F221" i="1" s="1"/>
  <c r="F231" i="1"/>
  <c r="F232" i="1" s="1"/>
  <c r="F233" i="1" s="1"/>
  <c r="F243" i="1"/>
  <c r="F244" i="1" s="1"/>
  <c r="F245" i="1" s="1"/>
  <c r="F255" i="1"/>
  <c r="F256" i="1" s="1"/>
  <c r="F257" i="1" s="1"/>
  <c r="F267" i="1"/>
  <c r="F268" i="1" s="1"/>
  <c r="F269" i="1" s="1"/>
  <c r="F279" i="1"/>
  <c r="F280" i="1" s="1"/>
  <c r="F281" i="1" s="1"/>
  <c r="F291" i="1"/>
  <c r="F292" i="1" s="1"/>
  <c r="F293" i="1" s="1"/>
  <c r="G303" i="1"/>
  <c r="G399" i="1"/>
  <c r="G618" i="1"/>
  <c r="G714" i="1"/>
  <c r="G810" i="1"/>
  <c r="G930" i="1"/>
  <c r="G351" i="1"/>
  <c r="G447" i="1"/>
  <c r="G543" i="1"/>
  <c r="G387" i="1"/>
  <c r="G483" i="1"/>
  <c r="G606" i="1"/>
  <c r="G654" i="1"/>
  <c r="G702" i="1"/>
  <c r="G750" i="1"/>
  <c r="G798" i="1"/>
  <c r="G846" i="1"/>
  <c r="G894" i="1"/>
  <c r="G942" i="1"/>
  <c r="G339" i="1"/>
  <c r="G435" i="1"/>
  <c r="G531" i="1"/>
  <c r="G582" i="1"/>
  <c r="G630" i="1"/>
  <c r="G678" i="1"/>
  <c r="G726" i="1"/>
  <c r="G774" i="1"/>
  <c r="G822" i="1"/>
  <c r="G870" i="1"/>
  <c r="G918" i="1"/>
  <c r="G966" i="1"/>
</calcChain>
</file>

<file path=xl/sharedStrings.xml><?xml version="1.0" encoding="utf-8"?>
<sst xmlns="http://schemas.openxmlformats.org/spreadsheetml/2006/main" count="1577" uniqueCount="504">
  <si>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</si>
  <si>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</si>
  <si>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</si>
  <si>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</si>
  <si>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</si>
  <si>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</si>
  <si>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</si>
  <si>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</si>
  <si>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</si>
  <si>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</si>
  <si>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</si>
  <si>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</si>
  <si>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</si>
  <si>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</si>
  <si>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</si>
  <si>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</si>
  <si>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</si>
  <si>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</si>
  <si>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</si>
  <si>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</si>
  <si>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</si>
  <si>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</si>
  <si>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</si>
  <si>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</si>
  <si>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</si>
  <si>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ACIDUM FOLICUM 800MCG</t>
  </si>
  <si>
    <t>Tiekėjo pasiūlymas:</t>
  </si>
  <si>
    <t>Nr.</t>
  </si>
  <si>
    <t>Pavadinimas</t>
  </si>
  <si>
    <t>Kiekis</t>
  </si>
  <si>
    <t>Mato vienetas</t>
  </si>
  <si>
    <t>Įkainis be PVM, Eur</t>
  </si>
  <si>
    <t>Suma be PVM, Eur</t>
  </si>
  <si>
    <t>Siūlomo produkto pavadinimas, dozė, kiekis pakuotėje, gamintojas. Būtina pažymėti, kuris vaistas yra  vardinis</t>
  </si>
  <si>
    <t>1.</t>
  </si>
  <si>
    <t>Acidum folicum 800mcg</t>
  </si>
  <si>
    <t>1.1.</t>
  </si>
  <si>
    <t>tab.</t>
  </si>
  <si>
    <t>Suma be PVM</t>
  </si>
  <si>
    <t>Taikomas PVM dydis (%)</t>
  </si>
  <si>
    <t>PVM suma</t>
  </si>
  <si>
    <t>Suma su PVM</t>
  </si>
  <si>
    <t>2. DALIS</t>
  </si>
  <si>
    <t>AMFOTERICINAS B LIPOSOMINIS 50MG</t>
  </si>
  <si>
    <t>2.</t>
  </si>
  <si>
    <t>Amfotericinas B liposominis 50mg</t>
  </si>
  <si>
    <t>2.1.</t>
  </si>
  <si>
    <t>amp.</t>
  </si>
  <si>
    <t>3. DALIS</t>
  </si>
  <si>
    <t>AMIL NITRITAS 0.3 ML</t>
  </si>
  <si>
    <t>3.</t>
  </si>
  <si>
    <t>Amil Nitritas 0.3 ml</t>
  </si>
  <si>
    <t>3.1.</t>
  </si>
  <si>
    <t>4. DALIS</t>
  </si>
  <si>
    <t>AMOKSICILINAS 1000MG MILTELIAI INJEKCINIAM TIRPALUI</t>
  </si>
  <si>
    <t>4.</t>
  </si>
  <si>
    <t>Amoksicilinas 1000mg milteliai injekciniam tirpalui</t>
  </si>
  <si>
    <t>4.1.</t>
  </si>
  <si>
    <t>5. DALIS</t>
  </si>
  <si>
    <t xml:space="preserve">ASKORBO RŪGŠTIS 500 MG </t>
  </si>
  <si>
    <t>5.</t>
  </si>
  <si>
    <t xml:space="preserve">Askorbo rūgštis 500 mg </t>
  </si>
  <si>
    <t>5.1.</t>
  </si>
  <si>
    <t>6. DALIS</t>
  </si>
  <si>
    <t>ATORVASTATINAS /PERINDOPRILIO ARGININAS/AMLODIPINAS 40/10/10 MG</t>
  </si>
  <si>
    <t>6.</t>
  </si>
  <si>
    <t>Atorvastatinas /perindoprilio argininas/amlodipinas 40/10/10 mg</t>
  </si>
  <si>
    <t>6.1.</t>
  </si>
  <si>
    <t>7. DALIS</t>
  </si>
  <si>
    <t xml:space="preserve">AZITROMICIN 500 MG </t>
  </si>
  <si>
    <t>7.</t>
  </si>
  <si>
    <t xml:space="preserve">Azitromicin 500 mg </t>
  </si>
  <si>
    <t>7.1.</t>
  </si>
  <si>
    <t>8. DALIS</t>
  </si>
  <si>
    <t>BARII SULFAS PRO RENTGENO</t>
  </si>
  <si>
    <t>8.</t>
  </si>
  <si>
    <t>Barii sulfas pro rentgeno</t>
  </si>
  <si>
    <t>8.1.</t>
  </si>
  <si>
    <t>kg</t>
  </si>
  <si>
    <t>9. DALIS</t>
  </si>
  <si>
    <t>BIZOPROLOLIO FUMARATAS/PERINDOPRILIO ARGININAS 10/10MG</t>
  </si>
  <si>
    <t>9.</t>
  </si>
  <si>
    <t>Bizoprololio fumaratas/perindoprilio argininas 10/10mg</t>
  </si>
  <si>
    <t>9.1.</t>
  </si>
  <si>
    <t xml:space="preserve">Bizoprololio fumaratas/perindoprilio argininas 10/10mg </t>
  </si>
  <si>
    <t>10. DALIS</t>
  </si>
  <si>
    <t>BOTULIZMO ANTITOKSINAS 500/500/100 IU 10 ML INFUZINIS TIRPALAS</t>
  </si>
  <si>
    <t>10.</t>
  </si>
  <si>
    <t>Botulizmo antitoksinas 500/500/100 IU 10 ml infuzinis tirpalas</t>
  </si>
  <si>
    <t>10.1.</t>
  </si>
  <si>
    <t>fl.</t>
  </si>
  <si>
    <t>11. DALIS</t>
  </si>
  <si>
    <t>BUTYRUM CACAO</t>
  </si>
  <si>
    <t>11.</t>
  </si>
  <si>
    <t>Butyrum cacao</t>
  </si>
  <si>
    <t>11.1.</t>
  </si>
  <si>
    <t>12. DALIS</t>
  </si>
  <si>
    <t>CEFOPERAZONAS + SULBAKTAMAS 1000MG/1000MG INJEKCIJOMS</t>
  </si>
  <si>
    <t>12.</t>
  </si>
  <si>
    <t>Cefoperazonas + Sulbaktamas 1000mg/1000mg injekcijoms</t>
  </si>
  <si>
    <t>12.1.</t>
  </si>
  <si>
    <t>but./amp.</t>
  </si>
  <si>
    <t>13. DALIS</t>
  </si>
  <si>
    <t>CLONIDIN 0,15 MG/ML INJEKCINIS TIRPALAS</t>
  </si>
  <si>
    <t>13.</t>
  </si>
  <si>
    <t>Clonidin 0,15 mg/ml injekcinis tirpalas</t>
  </si>
  <si>
    <t>13.1.</t>
  </si>
  <si>
    <t>14. DALIS</t>
  </si>
  <si>
    <t>CLONIDIN 0,75 MG</t>
  </si>
  <si>
    <t>14.</t>
  </si>
  <si>
    <t>Clonidin 0,75 mg</t>
  </si>
  <si>
    <t>14.1.</t>
  </si>
  <si>
    <t>15. DALIS</t>
  </si>
  <si>
    <t>COLCHICINUM 1 MG</t>
  </si>
  <si>
    <t>15.</t>
  </si>
  <si>
    <t>Colchicinum 1 mg</t>
  </si>
  <si>
    <t>15.1.</t>
  </si>
  <si>
    <t>16. DALIS</t>
  </si>
  <si>
    <t xml:space="preserve">CRYSTAL VIOLET (GENTIAN VIOLET) PULV. </t>
  </si>
  <si>
    <t>16.</t>
  </si>
  <si>
    <t xml:space="preserve">Crystal violet (gentian violet) pulv. </t>
  </si>
  <si>
    <t>16.1.</t>
  </si>
  <si>
    <t>Crystal violet (gentian violet) pulv.</t>
  </si>
  <si>
    <t>g</t>
  </si>
  <si>
    <t>17. DALIS</t>
  </si>
  <si>
    <t>DIAZEPAMAS 2MG/5ML GERIAMOJI SUSPENSIJA</t>
  </si>
  <si>
    <t>17.</t>
  </si>
  <si>
    <t>Diazepamas 2mg/5ml geriamoji suspensija</t>
  </si>
  <si>
    <t>17.1.</t>
  </si>
  <si>
    <t>ml</t>
  </si>
  <si>
    <t>18. DALIS</t>
  </si>
  <si>
    <t>DISTILIUOTAS VANDUO IRIGACIJOMS 500ML</t>
  </si>
  <si>
    <t>18.</t>
  </si>
  <si>
    <t>Distiliuotas vanduo irigacijoms 500ml</t>
  </si>
  <si>
    <t>18.1.</t>
  </si>
  <si>
    <t>19. DALIS</t>
  </si>
  <si>
    <t>DRĖKINAMIEJI LAŠAI/LIUBRIKANTAS AKIMS. DĖL AKIŲ SAUSUMO ATSIRADUSIEMS DEGINIMO IR DIRGINIMO POJŪČIAMS SUMAŽINTI (LYGIAVERTIS SYSTANE ULTRA)</t>
  </si>
  <si>
    <t>19.</t>
  </si>
  <si>
    <t>Drėkinamieji lašai/liubrikantas akims. Dėl akių sausumo atsiradusiems deginimo ir dirginimo pojūčiams sumažinti (lygiavertis Systane Ultra)</t>
  </si>
  <si>
    <t>19.1.</t>
  </si>
  <si>
    <t>20. DALIS</t>
  </si>
  <si>
    <t>ESKETAMINO HIDROCHLORIDO 28MG NOSIES PURŠKALAS</t>
  </si>
  <si>
    <t>20.</t>
  </si>
  <si>
    <t>Esketamino hidrochlorido 28mg nosies purškalas</t>
  </si>
  <si>
    <t>20.1.</t>
  </si>
  <si>
    <t>21. DALIS</t>
  </si>
  <si>
    <t>ESTAZOLAMUM 2MG</t>
  </si>
  <si>
    <t>21.</t>
  </si>
  <si>
    <t>Estazolamum 2mg</t>
  </si>
  <si>
    <t>21.1.</t>
  </si>
  <si>
    <t>22. DALIS</t>
  </si>
  <si>
    <t>EZETIMIBUM 10MG</t>
  </si>
  <si>
    <t>22.</t>
  </si>
  <si>
    <t>Ezetimibum 10mg</t>
  </si>
  <si>
    <t>22.1.</t>
  </si>
  <si>
    <t>23. DALIS</t>
  </si>
  <si>
    <t>FENITOINAS 250MG</t>
  </si>
  <si>
    <t>23.</t>
  </si>
  <si>
    <t>Fenitoinas 250mg</t>
  </si>
  <si>
    <t>23.1.</t>
  </si>
  <si>
    <t>24. DALIS</t>
  </si>
  <si>
    <t>FLEKAINIDO ACETATAS 100MG</t>
  </si>
  <si>
    <t>24.</t>
  </si>
  <si>
    <t>Flekainido acetatas 100mg</t>
  </si>
  <si>
    <t>24.1.</t>
  </si>
  <si>
    <t>25. DALIS</t>
  </si>
  <si>
    <t>FURACILLINUM</t>
  </si>
  <si>
    <t>25.</t>
  </si>
  <si>
    <t>Furacillinum</t>
  </si>
  <si>
    <t>25.1.</t>
  </si>
  <si>
    <t>26. DALIS</t>
  </si>
  <si>
    <t>FUZIDO RŪGŠTIES 20MG/G TEPALAS</t>
  </si>
  <si>
    <t>26.</t>
  </si>
  <si>
    <t>Fuzido rūgšties 20mg/g tepalas</t>
  </si>
  <si>
    <t>26.1.</t>
  </si>
  <si>
    <t>27. DALIS</t>
  </si>
  <si>
    <t>GANCIKLOVIRAS 500MG INJEKCIJOMS</t>
  </si>
  <si>
    <t>27.</t>
  </si>
  <si>
    <t>Gancikloviras 500mg injekcijoms</t>
  </si>
  <si>
    <t>27.1.</t>
  </si>
  <si>
    <t>28. DALIS</t>
  </si>
  <si>
    <t>GLUCOSUM</t>
  </si>
  <si>
    <t>28.</t>
  </si>
  <si>
    <t>Glucosum</t>
  </si>
  <si>
    <t>28.1.</t>
  </si>
  <si>
    <t>29. DALIS</t>
  </si>
  <si>
    <t xml:space="preserve">HEXOPRENALINUM 10 MCG/2 ML 2 ML </t>
  </si>
  <si>
    <t>29.</t>
  </si>
  <si>
    <t xml:space="preserve">Hexoprenalinum 10 mcg/2 ml 2 ml </t>
  </si>
  <si>
    <t>29.1.</t>
  </si>
  <si>
    <t>30. DALIS</t>
  </si>
  <si>
    <t xml:space="preserve">IZOKONAZOLO NITRATAS, DIFLUKORTOLONO VALERATAS 10MG/1 MG TEPALAS </t>
  </si>
  <si>
    <t>30.</t>
  </si>
  <si>
    <t xml:space="preserve">Izokonazolo nitratas, diflukortolono valeratas 10mg/1 mg tepalas </t>
  </si>
  <si>
    <t>30.1.</t>
  </si>
  <si>
    <t>31. DALIS</t>
  </si>
  <si>
    <t>IZONIAZIDAS 300MG</t>
  </si>
  <si>
    <t>31.</t>
  </si>
  <si>
    <t>Izoniazidas 300mg</t>
  </si>
  <si>
    <t>31.1.</t>
  </si>
  <si>
    <t>32. DALIS</t>
  </si>
  <si>
    <t>KVININO DIHIDROCHLORIDAS 250MG/2ML</t>
  </si>
  <si>
    <t>32.</t>
  </si>
  <si>
    <t>Kvinino dihidrochloridas 250mg/2ml</t>
  </si>
  <si>
    <t>32.1.</t>
  </si>
  <si>
    <t>33. DALIS</t>
  </si>
  <si>
    <t>KVININO SULFATAS 300MG</t>
  </si>
  <si>
    <t>33.</t>
  </si>
  <si>
    <t>Kvinino sulfatas 300mg</t>
  </si>
  <si>
    <t>33.1.</t>
  </si>
  <si>
    <t xml:space="preserve">Kvinino sulfatas 300mg </t>
  </si>
  <si>
    <t>34. DALIS</t>
  </si>
  <si>
    <t>LABETALOLIS 5MG/ML 20 ML</t>
  </si>
  <si>
    <t>34.</t>
  </si>
  <si>
    <t>Labetalolis 5mg/ml 20 ml</t>
  </si>
  <si>
    <t>34.1.</t>
  </si>
  <si>
    <t>35. DALIS</t>
  </si>
  <si>
    <t>LEVODOPA+KARBIDOPA 200 MG/50 MG</t>
  </si>
  <si>
    <t>35.</t>
  </si>
  <si>
    <t>Levodopa+Karbidopa 200 mg/50 mg</t>
  </si>
  <si>
    <t>35.1.</t>
  </si>
  <si>
    <t>36. DALIS</t>
  </si>
  <si>
    <t xml:space="preserve">METACHOLINE CHLORIDUM 3,3MG/ML INHAL TIRPALUI RUOŠTI </t>
  </si>
  <si>
    <t>36.</t>
  </si>
  <si>
    <t xml:space="preserve">Metacholine chloridum 3,3mg/ml inhal tirpalui ruošti </t>
  </si>
  <si>
    <t>36.1.</t>
  </si>
  <si>
    <t>37. DALIS</t>
  </si>
  <si>
    <t>METHYLERGOMETRINAS 0,2MG/ML 1 ML</t>
  </si>
  <si>
    <t>37.</t>
  </si>
  <si>
    <t>Methylergometrinas 0,2mg/ml 1 ml</t>
  </si>
  <si>
    <t>37.1.</t>
  </si>
  <si>
    <t>38. DALIS</t>
  </si>
  <si>
    <t>METOTREKSATAS 10MG</t>
  </si>
  <si>
    <t>38.</t>
  </si>
  <si>
    <t>Metotreksatas 10mg</t>
  </si>
  <si>
    <t>38.1.</t>
  </si>
  <si>
    <t>39. DALIS</t>
  </si>
  <si>
    <t xml:space="preserve">MIDAZOLAMAS 7,5 MG </t>
  </si>
  <si>
    <t>39.</t>
  </si>
  <si>
    <t xml:space="preserve">Midazolamas 7,5 mg </t>
  </si>
  <si>
    <t>39.1.</t>
  </si>
  <si>
    <t>Midazolamas 7,5 mg</t>
  </si>
  <si>
    <t>40. DALIS</t>
  </si>
  <si>
    <t>MIKRONIZUOTO SIDABRO PURŠKALAS ŽAIZDOMS. FLAKONAS 125ML</t>
  </si>
  <si>
    <t>40.</t>
  </si>
  <si>
    <t>Mikronizuoto sidabro purškalas žaizdoms. Flakonas 125ml</t>
  </si>
  <si>
    <t>40.1.</t>
  </si>
  <si>
    <t>41. DALIS</t>
  </si>
  <si>
    <t>MIVAKURIO CHLORIDAS 2 MG/ML 5 ML</t>
  </si>
  <si>
    <t>41.</t>
  </si>
  <si>
    <t>Mivakurio chloridas 2 mg/ml 5 ml</t>
  </si>
  <si>
    <t>41.1.</t>
  </si>
  <si>
    <t>42. DALIS</t>
  </si>
  <si>
    <t xml:space="preserve"> NATRIO DIVANDENILIO FOSFATAS 13,91 G ;  DINATRIO MONOVANDENILIO FOSFATAS 3,18 G; NATRIO HIDROKSIDAS; NATRIO BENZOATAS, METILO PARAHIDROKSIBENZOATAS  TIESIOSIOS ŽARNOS KLIZMA LYGIAVERTĖ CLIZMA LAX</t>
  </si>
  <si>
    <t>42.</t>
  </si>
  <si>
    <t xml:space="preserve"> Natrio divandenilio fosfatas 13,91 g ;  dinatrio monovandenilio fosfatas 3,18 g; natrio hidroksidas; natrio benzoatas, metilo parahidroksibenzoatas  tiesiosios žarnos klizma lygiavertė Clizma lax</t>
  </si>
  <si>
    <t>42.1.</t>
  </si>
  <si>
    <t>43. DALIS</t>
  </si>
  <si>
    <t>NATRIO CHLORIDAS/KALIO CHLORIDAS/MAGNIO CHLORIDAS HEKSAHIDRATAS/NATRIO ACETATAS TRIHIDRATAS/NATRIO GLIUKONATAS 5,26 G/0,37 G/0,3 G/3,68 G/5,02 G/1000 ML INFUZINIS  TIRPALAS</t>
  </si>
  <si>
    <t>43.</t>
  </si>
  <si>
    <t>Natrio chloridas/Kalio chloridas/Magnio chloridas heksahidratas/Natrio acetatas trihidratas/Natrio gliukonatas 5,26 g/0,37 g/0,3 g/3,68 g/5,02 g/1000 ml infuzinis  tirpalas</t>
  </si>
  <si>
    <t>43.1.</t>
  </si>
  <si>
    <t>44. DALIS</t>
  </si>
  <si>
    <t>NATRIO HIPOCHLORITO IR HIPOCHLORITINĖS RŪGŠTIES ŽAIZDŲ PLOVIMO TIRPALAS, SKIRTAS ŽAIZDŲ, NUDEGIMŲ VALYMUI IR DRĖKINIMUI. ESANT NEUTRALIAM PH, TIRPALO SUDĖTYJE NE DAUGIAU 50PPM NATRIO HIPOCHLORITO  IR NE DAUGIAU 50PPM HIPOCHLORITINĖS RŪGŠTIES. 250ML FLAKONAS</t>
  </si>
  <si>
    <t>44.</t>
  </si>
  <si>
    <t>Natrio hipochlorito ir hipochloritinės rūgšties žaizdų plovimo tirpalas, skirtas žaizdų, nudegimų valymui ir drėkinimui. Esant neutraliam ph, tirpalo sudėtyje ne daugiau 50ppm natrio hipochlorito  ir ne daugiau 50ppm hipochloritinės rūgšties. 250ml flakonas</t>
  </si>
  <si>
    <t>44.1.</t>
  </si>
  <si>
    <t>44.1.1.</t>
  </si>
  <si>
    <t>Pateikti dokumentus (gali būti prekės katalogas, aprašas) įrodymui, ar siūlomas pirkimo objektas atitinka techninėje specifikacijoje nurodytus reikalavimus. Prašome pažymėti prekės kataloge vietas įrodančias siūlomo parametro reikšmę.</t>
  </si>
  <si>
    <t>45. DALIS</t>
  </si>
  <si>
    <t>NATRIO HIPOCHLORITO IR HIPOCHLORITINĖS RŪGŠTIES ŽAIZDŲ PLOVIMO TIRPALAS, SKIRTAS ŽAIZDŲ, NUDEGIMŲ VALYMUI IR DRĖKINIMUI. ESANT NEUTRALIAM PH, TIRPALO SUDĖTYJE NE DAUGIAU 50PPM NATRIO HIPOCHLORITO  IR NE DAUGIAU 50PPM HIPOCHLORITINĖS RŪGŠTIES. 500ML FLAKONAS</t>
  </si>
  <si>
    <t>45.</t>
  </si>
  <si>
    <t>Natrio hipochlorito ir hipochloritinės rūgšties žaizdų plovimo tirpalas, skirtas žaizdų, nudegimų valymui ir drėkinimui. Esant neutraliam ph, tirpalo sudėtyje ne daugiau 50ppm natrio hipochlorito  ir ne daugiau 50ppm hipochloritinės rūgšties. 500ml flakonas</t>
  </si>
  <si>
    <t>45.1.</t>
  </si>
  <si>
    <t>45.1.1.</t>
  </si>
  <si>
    <t>46. DALIS</t>
  </si>
  <si>
    <t>NATRIO HIPOCHLORITO IR HIPOCHLORITINĖS RŪGŠTIES ŽAIZDŲ PLOVIMO TIRPALAS, SKIRTAS ŽAIZDŲ, NUDEGIMŲ VALYMUI IR DRĖKINIMUI. ESANT NEUTRALIAM PH, TIRPALO SUDĖTYJE NE DAUGIAU 50PPM NATRIO HIPOCHLORITO  IR NE DAUGIAU 50PPM HIPOCHLORITINĖS RŪGŠTIES. 1000ML FLAKONAS</t>
  </si>
  <si>
    <t>46.</t>
  </si>
  <si>
    <t>Natrio hipochlorito ir hipochloritinės rūgšties žaizdų plovimo tirpalas, skirtas žaizdų, nudegimų valymui ir drėkinimui. Esant neutraliam ph, tirpalo sudėtyje ne daugiau 50ppm natrio hipochlorito  ir ne daugiau 50ppm hipochloritinės rūgšties. 1000ml flakonas</t>
  </si>
  <si>
    <t>46.1.</t>
  </si>
  <si>
    <t>46.1.1.</t>
  </si>
  <si>
    <t>47. DALIS</t>
  </si>
  <si>
    <t>NATRIO NITROPRUSIDAS 50MG MILTELIAI IR TIRPIKLIS INFUZINIAM TIRPALUI</t>
  </si>
  <si>
    <t>47.</t>
  </si>
  <si>
    <t>Natrio nitroprusidas 50mg milteliai ir tirpiklis infuziniam tirpalui</t>
  </si>
  <si>
    <t>47.1.</t>
  </si>
  <si>
    <t>48. DALIS</t>
  </si>
  <si>
    <t>NEGYVOSIOS JŪROS DRUSKA BE AROMATO, PAKUOTĖ 1KG (±0,5KG)</t>
  </si>
  <si>
    <t>48.</t>
  </si>
  <si>
    <t>Negyvosios jūros druska be aromato, pakuotė 1kg (±0,5kg)</t>
  </si>
  <si>
    <t>48.1.</t>
  </si>
  <si>
    <t>49. DALIS</t>
  </si>
  <si>
    <t>OKSACILINAS 1000MG MILTELIAI INJEKCINIAM TIRPALUI</t>
  </si>
  <si>
    <t>49.</t>
  </si>
  <si>
    <t>Oksacilinas 1000mg milteliai injekciniam tirpalui</t>
  </si>
  <si>
    <t>49.1.</t>
  </si>
  <si>
    <t>50. DALIS</t>
  </si>
  <si>
    <t>OLMESARTANAS/AMLODIPINAS 40/5 MG</t>
  </si>
  <si>
    <t>50.</t>
  </si>
  <si>
    <t>Olmesartanas/amlodipinas 40/5 mg</t>
  </si>
  <si>
    <t>50.1.</t>
  </si>
  <si>
    <t>51. DALIS</t>
  </si>
  <si>
    <t>OLMESARTANAS/AMLODIPINAS/HIDROCHLOROTIAZIDAS 40/10/12,5MG</t>
  </si>
  <si>
    <t>51.</t>
  </si>
  <si>
    <t>Olmesartanas/amlodipinas/hidrochlorotiazidas 40/10/12,5mg</t>
  </si>
  <si>
    <t>51.1.</t>
  </si>
  <si>
    <t>52. DALIS</t>
  </si>
  <si>
    <t xml:space="preserve">OSELTAMIVIRAS 45 MG </t>
  </si>
  <si>
    <t>52.</t>
  </si>
  <si>
    <t xml:space="preserve">Oseltamiviras 45 mg </t>
  </si>
  <si>
    <t>52.1.</t>
  </si>
  <si>
    <t>Oseltamiviras 45 mg</t>
  </si>
  <si>
    <t>53. DALIS</t>
  </si>
  <si>
    <t>PATAISŲ SPOROS 10G (±5G)</t>
  </si>
  <si>
    <t>53.</t>
  </si>
  <si>
    <t>Pataisų sporos 10g (±5g)</t>
  </si>
  <si>
    <t>53.1.</t>
  </si>
  <si>
    <t xml:space="preserve">Pataisų sporos 10g (±5g) </t>
  </si>
  <si>
    <t>pak.</t>
  </si>
  <si>
    <t>54. DALIS</t>
  </si>
  <si>
    <t>PERINDOPRILIO ARGININAS/AMLODIPINAS 3,5/2,5MG</t>
  </si>
  <si>
    <t>54.</t>
  </si>
  <si>
    <t>Perindoprilio argininas/Amlodipinas 3,5/2,5mg</t>
  </si>
  <si>
    <t>54.1.</t>
  </si>
  <si>
    <t>55. DALIS</t>
  </si>
  <si>
    <t>ROPIVAKAINAS 5MG/ML 10 ML</t>
  </si>
  <si>
    <t>55.</t>
  </si>
  <si>
    <t>Ropivakainas 5mg/ml 10 ml</t>
  </si>
  <si>
    <t>55.1.</t>
  </si>
  <si>
    <t>56. DALIS</t>
  </si>
  <si>
    <t>SULFUR PRAECIPITARUM</t>
  </si>
  <si>
    <t>56.</t>
  </si>
  <si>
    <t>Sulfur praecipitarum</t>
  </si>
  <si>
    <t>56.1.</t>
  </si>
  <si>
    <t>57. DALIS</t>
  </si>
  <si>
    <t>TALCUM</t>
  </si>
  <si>
    <t>57.</t>
  </si>
  <si>
    <t>Talcum</t>
  </si>
  <si>
    <t>57.1.</t>
  </si>
  <si>
    <t>58. DALIS</t>
  </si>
  <si>
    <t>TETAGAM P 250 VV/ML</t>
  </si>
  <si>
    <t>58.</t>
  </si>
  <si>
    <t>Tetagam P 250 VV/ml</t>
  </si>
  <si>
    <t>58.1.</t>
  </si>
  <si>
    <t>59. DALIS</t>
  </si>
  <si>
    <t>TIRPALAS (INFUZIJOMS) 1000ML: 40G ŽELATINOS, + 5,55G NATRIO CHLORIDO, + 3,27G NATRIO ACETATO TRIHIDRATO, + 0,3G KALIO CHLORIDO, + 0,15G KALCIO CHLORIDO DIHIDRATO, + 0,2G MAGNIO CHLORIDO HEKSAHIDRATO. ELEKTROLITŲ KONCENTRACIJA: NA 151MMOL/L, CHLORIDAS 103 MMOL/L, KALIS 4 MMOL/L, KALCIS 1MMOL/L, MAGNIS 1MMOL/L, ACETATAS 24 MMOL/L. 500 ML FLAKONAI</t>
  </si>
  <si>
    <t>59.</t>
  </si>
  <si>
    <t>Tirpalas (infuzijoms) 1000ml: 40g Želatinos, + 5,55g Natrio chlorido, + 3,27g natrio acetato trihidrato, + 0,3g Kalio chlorido, + 0,15g Kalcio chlorido dihidrato, + 0,2g magnio chlorido heksahidrato. Elektrolitų koncentracija: Na 151mmol/l, Chloridas 103 mmol/l, Kalis 4 mmol/l, Kalcis 1mmol/l, Magnis 1mmol/l, Acetatas 24 mmol/l. 500 ml flakonai</t>
  </si>
  <si>
    <t>59.1.</t>
  </si>
  <si>
    <t>60. DALIS</t>
  </si>
  <si>
    <t>TIRPALAS ODOS DŪRIMO TESTUI 3ML (±0,5ML) - ALFA AMILAZĖ</t>
  </si>
  <si>
    <t>60.</t>
  </si>
  <si>
    <t>Tirpalas odos dūrimo testui 3ml (±0,5ml) - Alfa amilazė</t>
  </si>
  <si>
    <t>60.1.</t>
  </si>
  <si>
    <t>61. DALIS</t>
  </si>
  <si>
    <t>TIRPALAS ODOS DŪRIMO TESTUI 3ML (±0,5ML) - ARTEMISIA, CHENOPODIUM, SALSOLA, PLANTAGO/ PIKTŽOLIŲ MIX</t>
  </si>
  <si>
    <t>61.</t>
  </si>
  <si>
    <t>Tirpalas odos dūrimo testui 3ml (±0,5ml) - Artemisia, Chenopodium, Salsola, Plantago/ Piktžolių mix</t>
  </si>
  <si>
    <t>61.1.</t>
  </si>
  <si>
    <t>62. DALIS</t>
  </si>
  <si>
    <t>TIRPALAS ODOS DŪRIMO TESTUI 3ML (±0,5ML) - ČESNAKAS</t>
  </si>
  <si>
    <t>62.</t>
  </si>
  <si>
    <t>Tirpalas odos dūrimo testui 3ml (±0,5ml) - Česnakas</t>
  </si>
  <si>
    <t>62.1.</t>
  </si>
  <si>
    <t>63. DALIS</t>
  </si>
  <si>
    <t>TIRPALAS ODOS DŪRIMO TESTUI 3ML (±0,5ML) - GĖLŲ VANDENŲ ŽUVYS</t>
  </si>
  <si>
    <t>63.</t>
  </si>
  <si>
    <t>Tirpalas odos dūrimo testui 3ml (±0,5ml) - Gėlų vandenų žuvys</t>
  </si>
  <si>
    <t>63.1.</t>
  </si>
  <si>
    <t>64. DALIS</t>
  </si>
  <si>
    <t>TIRPALAS ODOS DŪRIMO TESTUI 3ML (±0,5ML) - MENKĖ</t>
  </si>
  <si>
    <t>64.</t>
  </si>
  <si>
    <t>Tirpalas odos dūrimo testui 3ml (±0,5ml) - Menkė</t>
  </si>
  <si>
    <t>64.1.</t>
  </si>
  <si>
    <t>65. DALIS</t>
  </si>
  <si>
    <t>TIRPALAS ODOS DŪRIMO TESTUI 3ML (±0,5ML) - MIEŽINĖS KRUOPOS</t>
  </si>
  <si>
    <t>65.</t>
  </si>
  <si>
    <t>Tirpalas odos dūrimo testui 3ml (±0,5ml) - Miežinės kruopos</t>
  </si>
  <si>
    <t>65.1.</t>
  </si>
  <si>
    <t>66. DALIS</t>
  </si>
  <si>
    <t>TIRPALAS ODOS DŪRIMO TESTUI 3ML (±0,5ML) - PAUKŠTIENA</t>
  </si>
  <si>
    <t>66.</t>
  </si>
  <si>
    <t>Tirpalas odos dūrimo testui 3ml (±0,5ml) - Paukštiena</t>
  </si>
  <si>
    <t>66.1.</t>
  </si>
  <si>
    <t>67. DALIS</t>
  </si>
  <si>
    <t>TIRPALAS ODOS DŪRIMO TESTUI 3ML (±0,5ML) - SALIERAS</t>
  </si>
  <si>
    <t>67.</t>
  </si>
  <si>
    <t>Tirpalas odos dūrimo testui 3ml (±0,5ml) - Salieras</t>
  </si>
  <si>
    <t>67.1.</t>
  </si>
  <si>
    <t>68. DALIS</t>
  </si>
  <si>
    <t>TIRPALAS ODOS DŪRIMO TESTUI 3ML (±0,5ML) - TOPOLIS</t>
  </si>
  <si>
    <t>68.</t>
  </si>
  <si>
    <t>Tirpalas odos dūrimo testui 3ml (±0,5ml) - Topolis</t>
  </si>
  <si>
    <t>68.1.</t>
  </si>
  <si>
    <t>69. DALIS</t>
  </si>
  <si>
    <t>TIRPALAS ODOS DŪRIMO TESTUI 3ML (±0,5ML) - BETULACEAE</t>
  </si>
  <si>
    <t>69.</t>
  </si>
  <si>
    <t>Tirpalas odos dūrimo testui 3ml (±0,5ml) - Betulaceae</t>
  </si>
  <si>
    <t>69.1.</t>
  </si>
  <si>
    <t>70. DALIS</t>
  </si>
  <si>
    <t>TIRPALAS ODOS DŪRIMO TESTUI 3ML (±0,5ML) - CHENOPODIACEAE</t>
  </si>
  <si>
    <t>70.</t>
  </si>
  <si>
    <t>Tirpalas odos dūrimo testui 3ml (±0,5ml) - Chenopodiaceae</t>
  </si>
  <si>
    <t>70.1.</t>
  </si>
  <si>
    <t>71. DALIS</t>
  </si>
  <si>
    <t>TIRPALAS ODOS DŪRIMO TESTUI 3ML (±0,5ML) - FAGACEAE</t>
  </si>
  <si>
    <t>71.</t>
  </si>
  <si>
    <t>Tirpalas odos dūrimo testui 3ml (±0,5ml) - Fagaceae</t>
  </si>
  <si>
    <t>71.1.</t>
  </si>
  <si>
    <t>72. DALIS</t>
  </si>
  <si>
    <t>TIRPALAS ODOS DŪRIMO TESTUI 3ML (±0,5ML) – MEDŽIŲ MIŠINYS</t>
  </si>
  <si>
    <t>72.</t>
  </si>
  <si>
    <t>Tirpalas odos dūrimo testui 3ml (±0,5ml) – Medžių mišinys</t>
  </si>
  <si>
    <t>72.1.</t>
  </si>
  <si>
    <t>73. DALIS</t>
  </si>
  <si>
    <t>TIRPALAS ODOS DŪRIMO TESTUI 3ML (±0,5ML) - PLUNKSNOS</t>
  </si>
  <si>
    <t>73.</t>
  </si>
  <si>
    <t>Tirpalas odos dūrimo testui 3ml (±0,5ml) - Plunksnos</t>
  </si>
  <si>
    <t>73.1.</t>
  </si>
  <si>
    <t>74. DALIS</t>
  </si>
  <si>
    <t>TIRPALAS ODOS DŪRIMO TESTUI 3ML (±0,5ML) - 7-NIŲ GRŪDŲ MIŠINYS</t>
  </si>
  <si>
    <t>74.</t>
  </si>
  <si>
    <t>Tirpalas odos dūrimo testui 3ml (±0,5ml) - 7-nių grūdų mišinys</t>
  </si>
  <si>
    <t>74.1.</t>
  </si>
  <si>
    <t>75. DALIS</t>
  </si>
  <si>
    <t>TIRPALAS ODOS DŪRIMO TESTUI 3ML (±0,5ML) – 5-6 IŲ ŽOLIŲMIŠINYS</t>
  </si>
  <si>
    <t>75.</t>
  </si>
  <si>
    <t>Tirpalas odos dūrimo testui 3ml (±0,5ml) – 5-6 ių žoliųmišinys</t>
  </si>
  <si>
    <t>75.1.</t>
  </si>
  <si>
    <t>76. DALIS</t>
  </si>
  <si>
    <t xml:space="preserve">TRYPANO MĖLYNASIS 1,6 MG 1 ML </t>
  </si>
  <si>
    <t>76.</t>
  </si>
  <si>
    <t xml:space="preserve">Trypano mėlynasis 1,6 mg 1 ml </t>
  </si>
  <si>
    <t>76.1.</t>
  </si>
  <si>
    <t>Trypano mėlynasis 1,6 mg 1 ml</t>
  </si>
  <si>
    <t>77. DALIS</t>
  </si>
  <si>
    <t>VAIKIŠKA PUDRA 100G (±20G)</t>
  </si>
  <si>
    <t>77.</t>
  </si>
  <si>
    <t>Vaikiška pudra 100g (±20g)</t>
  </si>
  <si>
    <t>77.1.</t>
  </si>
  <si>
    <t>78. DALIS</t>
  </si>
  <si>
    <t>VERICIGUATUM 2,5MG</t>
  </si>
  <si>
    <t>78.</t>
  </si>
  <si>
    <t>Vericiguatum 2,5mg</t>
  </si>
  <si>
    <t>78.1.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</si>
  <si>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</si>
  <si>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</si>
  <si>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</si>
  <si>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</si>
  <si>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</si>
  <si>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</si>
  <si>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</si>
  <si>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</si>
  <si>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</si>
  <si>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</si>
  <si>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</si>
  <si>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</si>
  <si>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</si>
  <si>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</si>
  <si>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</si>
  <si>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</si>
  <si>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</si>
  <si>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</si>
  <si>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</si>
  <si>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</si>
  <si>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8681-1 2024-01-24 11:12:49</t>
  </si>
  <si>
    <t>MEDIKAMENTŲ PIRKIMAS</t>
  </si>
  <si>
    <r>
      <t xml:space="preserve">6. Pasiūlymų formoje būtina palikti tik siūlomas pirkimo dalis. Nepasiūlytas pirkimo dalis būtina </t>
    </r>
    <r>
      <rPr>
        <b/>
        <sz val="11"/>
        <color theme="1"/>
        <rFont val="Calibri"/>
        <family val="2"/>
        <charset val="186"/>
        <scheme val="minor"/>
      </rPr>
      <t>IŠTRINTI.</t>
    </r>
  </si>
  <si>
    <t>Klonėnų vs.1, Šrivintų r. sav., 19156</t>
  </si>
  <si>
    <t>08/03/24</t>
  </si>
  <si>
    <t>UAB Entafarma</t>
  </si>
  <si>
    <t>LT744438415</t>
  </si>
  <si>
    <t>AB "Swedbank"  bankas, b.k. kodas 73000, A/s LT79 7300 0101 6149 4031</t>
  </si>
  <si>
    <t>Aurimas Kirkliauskas</t>
  </si>
  <si>
    <t xml:space="preserve">8-618 82684, aurimas.kirkliauskas@entafarma.lt </t>
  </si>
  <si>
    <t>Aurimas Kirkliauskas, konkursų skyriaus vadovas</t>
  </si>
  <si>
    <t>Agnė Andrijauskienė, 8-612 49288, ligonines@entafarma.lt</t>
  </si>
  <si>
    <t>Ambilon (Liposomal Amphotericin) 50mg inj. N1, Celon Lab [Vardinis]</t>
  </si>
  <si>
    <t>Amyl Nitrite Inhalants įkvepiamasis tirpalas 0,3ml ampulės N12, Samarth (Vardinis)</t>
  </si>
  <si>
    <t>Flomox 1g for inj. N1, Florencia Healthcare [Vardinis]</t>
  </si>
  <si>
    <t>Azitromycin EBERTH 500mg inj N1, Eberth (Vardinis)</t>
  </si>
  <si>
    <t>Antytoksyna botulinowa ABE 500iu+500iu+100iu/ml inj.tirp. 10ml N1, Biomed [Vardinis]</t>
  </si>
  <si>
    <t>ZON-FH 2 powder for inj. 2g N1, Florencia Healthcare [Vardinis]</t>
  </si>
  <si>
    <t>Clonidin 0,15 mg/ml 1ml amp N20, Sun Pharma (Vardinis)</t>
  </si>
  <si>
    <t>Clonidin Arena 0,75 mg N50, Arena (Vardinis)</t>
  </si>
  <si>
    <t>Colchicinum 1 mg tab N100, Ria Generic (Vardinis)</t>
  </si>
  <si>
    <t>Diazepam 2mg/5ml susp.100ml N1, CIPLA (Vardinis)</t>
  </si>
  <si>
    <t>Spravato 28mg nosies purškalas, tirpalas N1 [Janssen Biologics B.V.]</t>
  </si>
  <si>
    <t>Phenytoin 250mg/5ml injekcinis tirpalas N5, Samarth (Vardinis)</t>
  </si>
  <si>
    <t>Flecainidacetat Auro 100mg tabletės N100, Aurobindo Pharma (Vardinis)</t>
  </si>
  <si>
    <t>Ganciclovir USP 500mg for inj. N1, Kwality Pharmaceuticals (Vardinis)</t>
  </si>
  <si>
    <t>Solonex 300mg tab. N100. Macleods (Vardinis)</t>
  </si>
  <si>
    <t>Quinine dihydrochloride inj. 300mg/ml 2ml amp. N50, Vulcan Pharmaceuricals [Vardinis]</t>
  </si>
  <si>
    <t>Norbetol 100mg/20ml inj. N1, Flagship [Vardinis]</t>
  </si>
  <si>
    <t>Provokit 0,33% injekcinis tirpalas 10ml N10, Aristo Pharma (Vardinis)</t>
  </si>
  <si>
    <t>Mivacron 2mg/ml injek. ar infuz. tirp. 5ml N5, Niromed</t>
  </si>
  <si>
    <t>Nipress 50mg in amp. N1, Samarth [Vardinis]</t>
  </si>
  <si>
    <t>Oxacillin milteliai injekciniam tirpalui 1g N1, SWISS [Vardinis]</t>
  </si>
  <si>
    <t>Ropivacaine B. Braun 5mg/ml injekcinis ar infuzinis tirpalas 10ml N20, B.Braun</t>
  </si>
  <si>
    <t>Tetagam P 250UI/ml inj. 1ml N10, CSL Behring [Vardinis]</t>
  </si>
  <si>
    <t>MW58, Skin prick test, 3ml buteliukas su pipete, Inmunotek. S.L, (Vardinis)</t>
  </si>
  <si>
    <t>MG01, Skin prick test, 3ml buteliukas su pipete, Inmunotek. S.L, (Vardinis)</t>
  </si>
  <si>
    <t>Ne</t>
  </si>
  <si>
    <t>Konkursų skyriaus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</si>
</sst>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16" xfId="0" applyFont="1" applyFill="1" applyBorder="1"/>
    <xf numFmtId="0" fontId="1" fillId="4" borderId="16" xfId="0" applyFont="1" applyFill="1" applyBorder="1"/>
    <xf numFmtId="0" fontId="1" fillId="6" borderId="16" xfId="0" applyFont="1" applyFill="1" applyBorder="1" applyProtection="1">
      <protection locked="0"/>
    </xf>
    <xf numFmtId="0" fontId="1" fillId="5" borderId="16"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7" borderId="0" xfId="0" applyFont="1" applyFill="1"/>
    <xf numFmtId="0" fontId="1" fillId="8" borderId="0" xfId="0" applyFont="1" applyFill="1"/>
    <xf numFmtId="0" fontId="2" fillId="4" borderId="16" xfId="0" applyFont="1" applyFill="1" applyBorder="1" applyAlignment="1">
      <alignment wrapText="1"/>
    </xf>
    <xf numFmtId="0" fontId="2" fillId="4" borderId="16" xfId="0" applyFont="1" applyFill="1" applyBorder="1" applyAlignment="1">
      <alignment vertical="center" wrapText="1"/>
    </xf>
    <xf numFmtId="0" fontId="1" fillId="4" borderId="16" xfId="0" applyFont="1" applyFill="1" applyBorder="1" applyAlignment="1">
      <alignment wrapText="1"/>
    </xf>
    <xf numFmtId="0" fontId="2" fillId="4" borderId="0" xfId="0" applyFont="1" applyFill="1" applyAlignment="1">
      <alignment wrapText="1"/>
    </xf>
    <xf numFmtId="0" fontId="1" fillId="5" borderId="1" xfId="0" applyFont="1" applyFill="1" applyBorder="1" applyAlignment="1" applyProtection="1">
      <alignment horizontal="center"/>
      <protection locked="0"/>
    </xf>
    <xf numFmtId="14" fontId="1" fillId="5" borderId="1" xfId="0" applyNumberFormat="1" applyFont="1" applyFill="1" applyBorder="1" applyAlignment="1" applyProtection="1">
      <alignment horizontal="center"/>
      <protection locked="0"/>
    </xf>
    <xf numFmtId="49" fontId="1" fillId="5" borderId="1" xfId="0" applyNumberFormat="1" applyFont="1" applyFill="1" applyBorder="1" applyAlignment="1" applyProtection="1">
      <alignment horizontal="center"/>
      <protection locked="0"/>
    </xf>
    <xf numFmtId="0" fontId="1" fillId="6" borderId="16" xfId="0" applyFont="1" applyFill="1" applyBorder="1" applyAlignment="1" applyProtection="1">
      <alignment wrapText="1"/>
      <protection locked="0"/>
    </xf>
    <xf numFmtId="0" fontId="1" fillId="5" borderId="16" xfId="0" applyFont="1" applyFill="1" applyBorder="1" applyAlignment="1" applyProtection="1">
      <alignment wrapText="1"/>
      <protection locked="0"/>
    </xf>
    <xf numFmtId="0" fontId="1" fillId="5" borderId="16" xfId="0" applyFont="1" applyFill="1" applyBorder="1" applyAlignment="1" applyProtection="1">
      <alignment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3" fillId="2" borderId="2" xfId="0" applyNumberFormat="1" applyFont="1" applyFill="1" applyBorder="1" applyAlignment="1">
      <alignment horizontal="left" vertical="center" wrapText="1"/>
    </xf>
    <xf numFmtId="0" fontId="0" fillId="0" borderId="15" xfId="0" applyBorder="1"/>
    <xf numFmtId="0" fontId="2" fillId="2" borderId="0" xfId="0" applyFont="1" applyFill="1"/>
    <xf numFmtId="0" fontId="1" fillId="2" borderId="1" xfId="0" applyFont="1" applyFill="1" applyBorder="1" applyAlignment="1">
      <alignment vertical="center" wrapText="1"/>
    </xf>
    <xf numFmtId="0" fontId="0" fillId="0" borderId="12" xfId="0" applyBorder="1"/>
    <xf numFmtId="0" fontId="1" fillId="4" borderId="16" xfId="0" applyFont="1" applyFill="1" applyBorder="1" applyAlignment="1">
      <alignment vertical="center" wrapText="1"/>
    </xf>
    <xf numFmtId="0" fontId="0" fillId="0" borderId="16"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3" xfId="0" applyBorder="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1"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2" borderId="9" xfId="0" applyFont="1" applyFill="1" applyBorder="1" applyAlignment="1">
      <alignment horizontal="center" vertical="center" wrapText="1"/>
    </xf>
    <xf numFmtId="0" fontId="0" fillId="0" borderId="10" xfId="0" applyBorder="1"/>
    <xf numFmtId="0" fontId="0" fillId="0" borderId="9" xfId="0" applyBorder="1"/>
    <xf numFmtId="0" fontId="1" fillId="2" borderId="11"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2" fillId="2" borderId="0" xfId="0" applyFont="1" applyFill="1" applyAlignment="1">
      <alignment horizontal="left" wrapText="1"/>
    </xf>
    <xf numFmtId="0" fontId="1" fillId="2" borderId="5"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968"/>
  <sheetViews>
    <sheetView tabSelected="1" workbookViewId="0">
      <selection activeCell="B272" sqref="B272"/>
    </sheetView>
  </sheetViews>
  <sheetFormatPr defaultColWidth="10.875" defaultRowHeight="15" x14ac:dyDescent="0.25"/>
  <cols>
    <col min="1" max="1" width="9.125" style="1" customWidth="1"/>
    <col min="2" max="2" width="66.25" style="1" customWidth="1"/>
    <col min="3" max="3" width="20.5" style="1" customWidth="1"/>
    <col min="4" max="4" width="22.75" style="1" customWidth="1"/>
    <col min="5" max="5" width="17.5" style="1" customWidth="1"/>
    <col min="6" max="6" width="17.75" style="1" customWidth="1"/>
    <col min="7" max="7" width="29.2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466</v>
      </c>
      <c r="B4" s="2"/>
    </row>
    <row r="5" spans="1:6" x14ac:dyDescent="0.25">
      <c r="A5" s="2"/>
      <c r="B5" s="2"/>
    </row>
    <row r="6" spans="1:6" x14ac:dyDescent="0.25">
      <c r="A6" s="1" t="s">
        <v>1</v>
      </c>
      <c r="B6" s="12" t="s">
        <v>2</v>
      </c>
    </row>
    <row r="7" spans="1:6" x14ac:dyDescent="0.25">
      <c r="B7" s="2"/>
    </row>
    <row r="8" spans="1:6" x14ac:dyDescent="0.25">
      <c r="A8" s="4" t="s">
        <v>3</v>
      </c>
      <c r="B8" s="29">
        <v>45359</v>
      </c>
    </row>
    <row r="9" spans="1:6" x14ac:dyDescent="0.25">
      <c r="A9" s="4" t="s">
        <v>4</v>
      </c>
      <c r="B9" s="30" t="s">
        <v>469</v>
      </c>
    </row>
    <row r="10" spans="1:6" x14ac:dyDescent="0.25">
      <c r="A10" s="4" t="s">
        <v>5</v>
      </c>
      <c r="B10" s="28" t="s">
        <v>468</v>
      </c>
    </row>
    <row r="12" spans="1:6" ht="15.75" x14ac:dyDescent="0.25">
      <c r="A12" s="41" t="s">
        <v>6</v>
      </c>
      <c r="B12" s="42"/>
      <c r="C12" s="35" t="s">
        <v>470</v>
      </c>
      <c r="D12" s="36"/>
      <c r="E12" s="36"/>
      <c r="F12" s="37"/>
    </row>
    <row r="13" spans="1:6" ht="15.95" customHeight="1" x14ac:dyDescent="0.25">
      <c r="A13" s="46" t="s">
        <v>7</v>
      </c>
      <c r="B13" s="39"/>
      <c r="C13" s="35">
        <v>174443844</v>
      </c>
      <c r="D13" s="36"/>
      <c r="E13" s="36"/>
      <c r="F13" s="37"/>
    </row>
    <row r="14" spans="1:6" ht="15.95" customHeight="1" x14ac:dyDescent="0.25">
      <c r="A14" s="46" t="s">
        <v>8</v>
      </c>
      <c r="B14" s="39"/>
      <c r="C14" s="35" t="s">
        <v>468</v>
      </c>
      <c r="D14" s="36"/>
      <c r="E14" s="36"/>
      <c r="F14" s="37"/>
    </row>
    <row r="15" spans="1:6" ht="15.95" customHeight="1" x14ac:dyDescent="0.25">
      <c r="A15" s="41" t="s">
        <v>9</v>
      </c>
      <c r="B15" s="42"/>
      <c r="C15" s="35" t="s">
        <v>471</v>
      </c>
      <c r="D15" s="36"/>
      <c r="E15" s="36"/>
      <c r="F15" s="37"/>
    </row>
    <row r="16" spans="1:6" ht="63" customHeight="1" x14ac:dyDescent="0.25">
      <c r="A16" s="38" t="s">
        <v>10</v>
      </c>
      <c r="B16" s="39"/>
      <c r="C16" s="35" t="s">
        <v>472</v>
      </c>
      <c r="D16" s="36"/>
      <c r="E16" s="36"/>
      <c r="F16" s="37"/>
    </row>
    <row r="17" spans="1:7" ht="15.95" customHeight="1" x14ac:dyDescent="0.25">
      <c r="A17" s="41" t="s">
        <v>11</v>
      </c>
      <c r="B17" s="42"/>
      <c r="C17" s="35" t="s">
        <v>473</v>
      </c>
      <c r="D17" s="36"/>
      <c r="E17" s="36"/>
      <c r="F17" s="37"/>
    </row>
    <row r="18" spans="1:7" ht="15.95" customHeight="1" x14ac:dyDescent="0.25">
      <c r="A18" s="41" t="s">
        <v>12</v>
      </c>
      <c r="B18" s="42"/>
      <c r="C18" s="35" t="s">
        <v>474</v>
      </c>
      <c r="D18" s="36"/>
      <c r="E18" s="36"/>
      <c r="F18" s="37"/>
    </row>
    <row r="19" spans="1:7" ht="48" customHeight="1" x14ac:dyDescent="0.25">
      <c r="A19" s="41" t="s">
        <v>13</v>
      </c>
      <c r="B19" s="42"/>
      <c r="C19" s="35" t="s">
        <v>475</v>
      </c>
      <c r="D19" s="36"/>
      <c r="E19" s="36"/>
      <c r="F19" s="37"/>
    </row>
    <row r="20" spans="1:7" ht="54.95" customHeight="1" x14ac:dyDescent="0.25">
      <c r="A20" s="41" t="s">
        <v>14</v>
      </c>
      <c r="B20" s="42"/>
      <c r="C20" s="35" t="s">
        <v>476</v>
      </c>
      <c r="D20" s="36"/>
      <c r="E20" s="36"/>
      <c r="F20" s="37"/>
    </row>
    <row r="21" spans="1:7" ht="71.099999999999994" customHeight="1" x14ac:dyDescent="0.25">
      <c r="A21" s="43" t="s">
        <v>15</v>
      </c>
      <c r="B21" s="44"/>
      <c r="C21" s="47"/>
      <c r="D21" s="48"/>
      <c r="E21" s="48"/>
      <c r="F21" s="48"/>
      <c r="G21" s="13"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0" t="s">
        <v>16</v>
      </c>
      <c r="B23" s="34"/>
      <c r="C23" s="34"/>
      <c r="D23" s="34"/>
      <c r="E23" s="34"/>
      <c r="F23" s="34"/>
    </row>
    <row r="24" spans="1:7" x14ac:dyDescent="0.25">
      <c r="A24" s="34" t="s">
        <v>17</v>
      </c>
      <c r="B24" s="34"/>
      <c r="C24" s="34"/>
      <c r="D24" s="34"/>
      <c r="E24" s="34"/>
      <c r="F24" s="34"/>
    </row>
    <row r="25" spans="1:7" x14ac:dyDescent="0.25">
      <c r="A25" s="34" t="s">
        <v>18</v>
      </c>
      <c r="B25" s="34"/>
      <c r="C25" s="34"/>
      <c r="D25" s="34"/>
      <c r="E25" s="34"/>
      <c r="F25" s="34"/>
    </row>
    <row r="26" spans="1:7" x14ac:dyDescent="0.25">
      <c r="A26" s="34" t="s">
        <v>19</v>
      </c>
      <c r="B26" s="34"/>
      <c r="C26" s="34"/>
      <c r="D26" s="34"/>
      <c r="E26" s="34"/>
      <c r="F26" s="34"/>
    </row>
    <row r="27" spans="1:7" x14ac:dyDescent="0.25">
      <c r="A27" s="34" t="s">
        <v>20</v>
      </c>
      <c r="B27" s="34"/>
      <c r="C27" s="34"/>
      <c r="D27" s="34"/>
      <c r="E27" s="34"/>
      <c r="F27" s="34"/>
    </row>
    <row r="28" spans="1:7" ht="32.1" customHeight="1" x14ac:dyDescent="0.25">
      <c r="A28" s="45" t="s">
        <v>21</v>
      </c>
      <c r="B28" s="34"/>
      <c r="C28" s="34"/>
      <c r="D28" s="34"/>
      <c r="E28" s="34"/>
      <c r="F28" s="34"/>
    </row>
    <row r="29" spans="1:7" x14ac:dyDescent="0.25">
      <c r="A29" s="34" t="s">
        <v>22</v>
      </c>
      <c r="B29" s="34"/>
      <c r="C29" s="34"/>
      <c r="D29" s="34"/>
      <c r="E29" s="34"/>
      <c r="F29" s="34"/>
    </row>
    <row r="30" spans="1:7" x14ac:dyDescent="0.25">
      <c r="A30" s="13" t="s">
        <v>23</v>
      </c>
      <c r="D30" s="14"/>
    </row>
    <row r="31" spans="1:7" x14ac:dyDescent="0.25">
      <c r="A31" s="22" t="s">
        <v>467</v>
      </c>
      <c r="B31" s="23"/>
      <c r="C31" s="23"/>
      <c r="D31" s="23"/>
    </row>
    <row r="32" spans="1:7" x14ac:dyDescent="0.25">
      <c r="A32" s="22"/>
      <c r="B32" s="23"/>
      <c r="C32" s="23"/>
      <c r="D32" s="23"/>
    </row>
    <row r="33" spans="1:7" x14ac:dyDescent="0.25">
      <c r="A33" s="12" t="s">
        <v>24</v>
      </c>
      <c r="B33" s="12" t="s">
        <v>25</v>
      </c>
    </row>
    <row r="35" spans="1:7" x14ac:dyDescent="0.25">
      <c r="A35" s="12" t="s">
        <v>26</v>
      </c>
    </row>
    <row r="36" spans="1:7" ht="60" x14ac:dyDescent="0.25">
      <c r="A36" s="25" t="s">
        <v>27</v>
      </c>
      <c r="B36" s="25" t="s">
        <v>28</v>
      </c>
      <c r="C36" s="25" t="s">
        <v>29</v>
      </c>
      <c r="D36" s="25" t="s">
        <v>30</v>
      </c>
      <c r="E36" s="25" t="s">
        <v>31</v>
      </c>
      <c r="F36" s="25" t="s">
        <v>32</v>
      </c>
      <c r="G36" s="25" t="s">
        <v>33</v>
      </c>
    </row>
    <row r="37" spans="1:7" x14ac:dyDescent="0.25">
      <c r="A37" s="15" t="s">
        <v>34</v>
      </c>
      <c r="B37" s="15" t="s">
        <v>35</v>
      </c>
      <c r="C37" s="16"/>
      <c r="D37" s="16"/>
      <c r="E37" s="16"/>
      <c r="F37" s="16"/>
      <c r="G37" s="16"/>
    </row>
    <row r="38" spans="1:7" x14ac:dyDescent="0.25">
      <c r="A38" s="16" t="s">
        <v>36</v>
      </c>
      <c r="B38" s="16" t="s">
        <v>35</v>
      </c>
      <c r="C38" s="16">
        <v>1200</v>
      </c>
      <c r="D38" s="16" t="s">
        <v>37</v>
      </c>
      <c r="E38" s="17"/>
      <c r="F38" s="16" t="str">
        <f>IF(ISBLANK(E38),"", PRODUCT(C38,E38))</f>
        <v/>
      </c>
      <c r="G38" s="18"/>
    </row>
    <row r="39" spans="1:7" x14ac:dyDescent="0.25">
      <c r="E39" s="15" t="s">
        <v>38</v>
      </c>
      <c r="F39" s="15" t="str">
        <f>IF(F38="","",ROUND(SUM(F38:F38),2))</f>
        <v/>
      </c>
      <c r="G39" s="13" t="str">
        <f>IF(F38="","Neužpildytos visos objektų kainos","")</f>
        <v>Neužpildytos visos objektų kainos</v>
      </c>
    </row>
    <row r="40" spans="1:7" x14ac:dyDescent="0.25">
      <c r="C40" s="15" t="s">
        <v>39</v>
      </c>
      <c r="D40" s="18"/>
      <c r="E40" s="15" t="s">
        <v>40</v>
      </c>
      <c r="F40" s="15" t="str">
        <f>IF(OR(F39="",D40=""),"", ROUND(PRODUCT(D40,F39)/100,2))</f>
        <v/>
      </c>
      <c r="G40" s="13" t="str">
        <f>IF(D40="", "Nurodykite taikomą PVM dydį", "")</f>
        <v>Nurodykite taikomą PVM dydį</v>
      </c>
    </row>
    <row r="41" spans="1:7" x14ac:dyDescent="0.25">
      <c r="E41" s="15" t="s">
        <v>41</v>
      </c>
      <c r="F41" s="15">
        <f>IF(ISBLANK(F40), "", ROUND(SUM(F39:F40),2))</f>
        <v>0</v>
      </c>
    </row>
    <row r="45" spans="1:7" x14ac:dyDescent="0.25">
      <c r="A45" s="12" t="s">
        <v>42</v>
      </c>
      <c r="B45" s="12" t="s">
        <v>43</v>
      </c>
    </row>
    <row r="47" spans="1:7" x14ac:dyDescent="0.25">
      <c r="A47" s="12" t="s">
        <v>26</v>
      </c>
    </row>
    <row r="48" spans="1:7" ht="60" x14ac:dyDescent="0.25">
      <c r="A48" s="25" t="s">
        <v>27</v>
      </c>
      <c r="B48" s="25" t="s">
        <v>28</v>
      </c>
      <c r="C48" s="25" t="s">
        <v>29</v>
      </c>
      <c r="D48" s="25" t="s">
        <v>30</v>
      </c>
      <c r="E48" s="25" t="s">
        <v>31</v>
      </c>
      <c r="F48" s="25" t="s">
        <v>32</v>
      </c>
      <c r="G48" s="25" t="s">
        <v>33</v>
      </c>
    </row>
    <row r="49" spans="1:7" x14ac:dyDescent="0.25">
      <c r="A49" s="15" t="s">
        <v>44</v>
      </c>
      <c r="B49" s="15" t="s">
        <v>45</v>
      </c>
      <c r="C49" s="16"/>
      <c r="D49" s="16"/>
      <c r="E49" s="16"/>
      <c r="F49" s="16"/>
      <c r="G49" s="16"/>
    </row>
    <row r="50" spans="1:7" ht="30" x14ac:dyDescent="0.25">
      <c r="A50" s="16" t="s">
        <v>46</v>
      </c>
      <c r="B50" s="16" t="s">
        <v>45</v>
      </c>
      <c r="C50" s="16">
        <v>50</v>
      </c>
      <c r="D50" s="16" t="s">
        <v>47</v>
      </c>
      <c r="E50" s="17">
        <v>46.36</v>
      </c>
      <c r="F50" s="16">
        <f>IF(ISBLANK(E50),"", PRODUCT(C50,E50))</f>
        <v>2318</v>
      </c>
      <c r="G50" s="32" t="s">
        <v>477</v>
      </c>
    </row>
    <row r="51" spans="1:7" x14ac:dyDescent="0.25">
      <c r="E51" s="15" t="s">
        <v>38</v>
      </c>
      <c r="F51" s="15">
        <f>IF(F50="","",ROUND(SUM(F50:F50),2))</f>
        <v>2318</v>
      </c>
      <c r="G51" s="13" t="str">
        <f>IF(F50="","Neužpildytos visos objektų kainos","")</f>
        <v/>
      </c>
    </row>
    <row r="52" spans="1:7" x14ac:dyDescent="0.25">
      <c r="C52" s="15" t="s">
        <v>39</v>
      </c>
      <c r="D52" s="18">
        <v>5</v>
      </c>
      <c r="E52" s="15" t="s">
        <v>40</v>
      </c>
      <c r="F52" s="15">
        <f>IF(OR(F51="",D52=""),"", ROUND(PRODUCT(D52,F51)/100,2))</f>
        <v>115.9</v>
      </c>
      <c r="G52" s="13" t="str">
        <f>IF(D52="", "Nurodykite taikomą PVM dydį", "")</f>
        <v/>
      </c>
    </row>
    <row r="53" spans="1:7" x14ac:dyDescent="0.25">
      <c r="E53" s="15" t="s">
        <v>41</v>
      </c>
      <c r="F53" s="15">
        <f>IF(ISBLANK(F52), "", ROUND(SUM(F51:F52),2))</f>
        <v>2433.9</v>
      </c>
    </row>
    <row r="57" spans="1:7" x14ac:dyDescent="0.25">
      <c r="A57" s="12" t="s">
        <v>48</v>
      </c>
      <c r="B57" s="12" t="s">
        <v>49</v>
      </c>
    </row>
    <row r="59" spans="1:7" x14ac:dyDescent="0.25">
      <c r="A59" s="12" t="s">
        <v>26</v>
      </c>
    </row>
    <row r="60" spans="1:7" ht="60" x14ac:dyDescent="0.25">
      <c r="A60" s="25" t="s">
        <v>27</v>
      </c>
      <c r="B60" s="25" t="s">
        <v>28</v>
      </c>
      <c r="C60" s="25" t="s">
        <v>29</v>
      </c>
      <c r="D60" s="25" t="s">
        <v>30</v>
      </c>
      <c r="E60" s="25" t="s">
        <v>31</v>
      </c>
      <c r="F60" s="25" t="s">
        <v>32</v>
      </c>
      <c r="G60" s="25" t="s">
        <v>33</v>
      </c>
    </row>
    <row r="61" spans="1:7" x14ac:dyDescent="0.25">
      <c r="A61" s="15" t="s">
        <v>50</v>
      </c>
      <c r="B61" s="15" t="s">
        <v>51</v>
      </c>
      <c r="C61" s="16"/>
      <c r="D61" s="16"/>
      <c r="E61" s="16"/>
      <c r="F61" s="16"/>
      <c r="G61" s="16"/>
    </row>
    <row r="62" spans="1:7" ht="45" x14ac:dyDescent="0.25">
      <c r="A62" s="16" t="s">
        <v>52</v>
      </c>
      <c r="B62" s="16" t="s">
        <v>51</v>
      </c>
      <c r="C62" s="16">
        <v>12</v>
      </c>
      <c r="D62" s="16" t="s">
        <v>47</v>
      </c>
      <c r="E62" s="17">
        <v>185</v>
      </c>
      <c r="F62" s="16">
        <f>IF(ISBLANK(E62),"", PRODUCT(C62,E62))</f>
        <v>2220</v>
      </c>
      <c r="G62" s="31" t="s">
        <v>478</v>
      </c>
    </row>
    <row r="63" spans="1:7" x14ac:dyDescent="0.25">
      <c r="E63" s="15" t="s">
        <v>38</v>
      </c>
      <c r="F63" s="15">
        <f>IF(F62="","",ROUND(SUM(F62:F62),2))</f>
        <v>2220</v>
      </c>
      <c r="G63" s="13" t="str">
        <f>IF(F62="","Neužpildytos visos objektų kainos","")</f>
        <v/>
      </c>
    </row>
    <row r="64" spans="1:7" x14ac:dyDescent="0.25">
      <c r="C64" s="15" t="s">
        <v>39</v>
      </c>
      <c r="D64" s="18">
        <v>5</v>
      </c>
      <c r="E64" s="15" t="s">
        <v>40</v>
      </c>
      <c r="F64" s="15">
        <f>IF(OR(F63="",D64=""),"", ROUND(PRODUCT(D64,F63)/100,2))</f>
        <v>111</v>
      </c>
      <c r="G64" s="13" t="str">
        <f>IF(D64="", "Nurodykite taikomą PVM dydį", "")</f>
        <v/>
      </c>
    </row>
    <row r="65" spans="1:7" x14ac:dyDescent="0.25">
      <c r="E65" s="15" t="s">
        <v>41</v>
      </c>
      <c r="F65" s="15">
        <f>IF(ISBLANK(F64), "", ROUND(SUM(F63:F64),2))</f>
        <v>2331</v>
      </c>
    </row>
    <row r="69" spans="1:7" x14ac:dyDescent="0.25">
      <c r="A69" s="12" t="s">
        <v>53</v>
      </c>
      <c r="B69" s="12" t="s">
        <v>54</v>
      </c>
    </row>
    <row r="71" spans="1:7" x14ac:dyDescent="0.25">
      <c r="A71" s="12" t="s">
        <v>26</v>
      </c>
    </row>
    <row r="72" spans="1:7" ht="60" x14ac:dyDescent="0.25">
      <c r="A72" s="25" t="s">
        <v>27</v>
      </c>
      <c r="B72" s="25" t="s">
        <v>28</v>
      </c>
      <c r="C72" s="25" t="s">
        <v>29</v>
      </c>
      <c r="D72" s="25" t="s">
        <v>30</v>
      </c>
      <c r="E72" s="25" t="s">
        <v>31</v>
      </c>
      <c r="F72" s="25" t="s">
        <v>32</v>
      </c>
      <c r="G72" s="25" t="s">
        <v>33</v>
      </c>
    </row>
    <row r="73" spans="1:7" x14ac:dyDescent="0.25">
      <c r="A73" s="15" t="s">
        <v>55</v>
      </c>
      <c r="B73" s="15" t="s">
        <v>56</v>
      </c>
      <c r="C73" s="16"/>
      <c r="D73" s="16"/>
      <c r="E73" s="16"/>
      <c r="F73" s="16"/>
      <c r="G73" s="16"/>
    </row>
    <row r="74" spans="1:7" ht="30" x14ac:dyDescent="0.25">
      <c r="A74" s="16" t="s">
        <v>57</v>
      </c>
      <c r="B74" s="16" t="s">
        <v>56</v>
      </c>
      <c r="C74" s="16">
        <v>300</v>
      </c>
      <c r="D74" s="16" t="s">
        <v>47</v>
      </c>
      <c r="E74" s="17">
        <v>2.66</v>
      </c>
      <c r="F74" s="16">
        <f>IF(ISBLANK(E74),"", PRODUCT(C74,E74))</f>
        <v>798</v>
      </c>
      <c r="G74" s="32" t="s">
        <v>479</v>
      </c>
    </row>
    <row r="75" spans="1:7" x14ac:dyDescent="0.25">
      <c r="E75" s="15" t="s">
        <v>38</v>
      </c>
      <c r="F75" s="15">
        <f>IF(F74="","",ROUND(SUM(F74:F74),2))</f>
        <v>798</v>
      </c>
      <c r="G75" s="13" t="str">
        <f>IF(F74="","Neužpildytos visos objektų kainos","")</f>
        <v/>
      </c>
    </row>
    <row r="76" spans="1:7" x14ac:dyDescent="0.25">
      <c r="C76" s="15" t="s">
        <v>39</v>
      </c>
      <c r="D76" s="18">
        <v>5</v>
      </c>
      <c r="E76" s="15" t="s">
        <v>40</v>
      </c>
      <c r="F76" s="15">
        <f>IF(OR(F75="",D76=""),"", ROUND(PRODUCT(D76,F75)/100,2))</f>
        <v>39.9</v>
      </c>
      <c r="G76" s="13" t="str">
        <f>IF(D76="", "Nurodykite taikomą PVM dydį", "")</f>
        <v/>
      </c>
    </row>
    <row r="77" spans="1:7" x14ac:dyDescent="0.25">
      <c r="E77" s="15" t="s">
        <v>41</v>
      </c>
      <c r="F77" s="15">
        <f>IF(ISBLANK(F76), "", ROUND(SUM(F75:F76),2))</f>
        <v>837.9</v>
      </c>
    </row>
    <row r="81" spans="1:7" x14ac:dyDescent="0.25">
      <c r="A81" s="12" t="s">
        <v>58</v>
      </c>
      <c r="B81" s="12" t="s">
        <v>59</v>
      </c>
    </row>
    <row r="83" spans="1:7" x14ac:dyDescent="0.25">
      <c r="A83" s="12" t="s">
        <v>26</v>
      </c>
    </row>
    <row r="84" spans="1:7" ht="60" x14ac:dyDescent="0.25">
      <c r="A84" s="25" t="s">
        <v>27</v>
      </c>
      <c r="B84" s="25" t="s">
        <v>28</v>
      </c>
      <c r="C84" s="25" t="s">
        <v>29</v>
      </c>
      <c r="D84" s="25" t="s">
        <v>30</v>
      </c>
      <c r="E84" s="25" t="s">
        <v>31</v>
      </c>
      <c r="F84" s="25" t="s">
        <v>32</v>
      </c>
      <c r="G84" s="25" t="s">
        <v>33</v>
      </c>
    </row>
    <row r="85" spans="1:7" x14ac:dyDescent="0.25">
      <c r="A85" s="15" t="s">
        <v>60</v>
      </c>
      <c r="B85" s="15" t="s">
        <v>61</v>
      </c>
      <c r="C85" s="16"/>
      <c r="D85" s="16"/>
      <c r="E85" s="16"/>
      <c r="F85" s="16"/>
      <c r="G85" s="16"/>
    </row>
    <row r="86" spans="1:7" x14ac:dyDescent="0.25">
      <c r="A86" s="16" t="s">
        <v>62</v>
      </c>
      <c r="B86" s="16" t="s">
        <v>61</v>
      </c>
      <c r="C86" s="16">
        <v>500</v>
      </c>
      <c r="D86" s="16" t="s">
        <v>37</v>
      </c>
      <c r="E86" s="17"/>
      <c r="F86" s="16" t="str">
        <f>IF(ISBLANK(E86),"", PRODUCT(C86,E86))</f>
        <v/>
      </c>
      <c r="G86" s="18"/>
    </row>
    <row r="87" spans="1:7" x14ac:dyDescent="0.25">
      <c r="E87" s="15" t="s">
        <v>38</v>
      </c>
      <c r="F87" s="15" t="str">
        <f>IF(F86="","",ROUND(SUM(F86:F86),2))</f>
        <v/>
      </c>
      <c r="G87" s="13" t="str">
        <f>IF(F86="","Neužpildytos visos objektų kainos","")</f>
        <v>Neužpildytos visos objektų kainos</v>
      </c>
    </row>
    <row r="88" spans="1:7" x14ac:dyDescent="0.25">
      <c r="C88" s="15" t="s">
        <v>39</v>
      </c>
      <c r="D88" s="18"/>
      <c r="E88" s="15" t="s">
        <v>40</v>
      </c>
      <c r="F88" s="15" t="str">
        <f>IF(OR(F87="",D88=""),"", ROUND(PRODUCT(D88,F87)/100,2))</f>
        <v/>
      </c>
      <c r="G88" s="13" t="str">
        <f>IF(D88="", "Nurodykite taikomą PVM dydį", "")</f>
        <v>Nurodykite taikomą PVM dydį</v>
      </c>
    </row>
    <row r="89" spans="1:7" x14ac:dyDescent="0.25">
      <c r="E89" s="15" t="s">
        <v>41</v>
      </c>
      <c r="F89" s="15">
        <f>IF(ISBLANK(F88), "", ROUND(SUM(F87:F88),2))</f>
        <v>0</v>
      </c>
    </row>
    <row r="93" spans="1:7" x14ac:dyDescent="0.25">
      <c r="A93" s="12" t="s">
        <v>63</v>
      </c>
      <c r="B93" s="12" t="s">
        <v>64</v>
      </c>
    </row>
    <row r="95" spans="1:7" x14ac:dyDescent="0.25">
      <c r="A95" s="12" t="s">
        <v>26</v>
      </c>
    </row>
    <row r="96" spans="1:7" ht="60" x14ac:dyDescent="0.25">
      <c r="A96" s="25" t="s">
        <v>27</v>
      </c>
      <c r="B96" s="25" t="s">
        <v>28</v>
      </c>
      <c r="C96" s="25" t="s">
        <v>29</v>
      </c>
      <c r="D96" s="25" t="s">
        <v>30</v>
      </c>
      <c r="E96" s="25" t="s">
        <v>31</v>
      </c>
      <c r="F96" s="25" t="s">
        <v>32</v>
      </c>
      <c r="G96" s="25" t="s">
        <v>33</v>
      </c>
    </row>
    <row r="97" spans="1:7" x14ac:dyDescent="0.25">
      <c r="A97" s="15" t="s">
        <v>65</v>
      </c>
      <c r="B97" s="15" t="s">
        <v>66</v>
      </c>
      <c r="C97" s="16"/>
      <c r="D97" s="16"/>
      <c r="E97" s="16"/>
      <c r="F97" s="16"/>
      <c r="G97" s="16"/>
    </row>
    <row r="98" spans="1:7" x14ac:dyDescent="0.25">
      <c r="A98" s="16" t="s">
        <v>67</v>
      </c>
      <c r="B98" s="16" t="s">
        <v>66</v>
      </c>
      <c r="C98" s="16">
        <v>60</v>
      </c>
      <c r="D98" s="16" t="s">
        <v>37</v>
      </c>
      <c r="E98" s="17"/>
      <c r="F98" s="16" t="str">
        <f>IF(ISBLANK(E98),"", PRODUCT(C98,E98))</f>
        <v/>
      </c>
      <c r="G98" s="18"/>
    </row>
    <row r="99" spans="1:7" x14ac:dyDescent="0.25">
      <c r="E99" s="15" t="s">
        <v>38</v>
      </c>
      <c r="F99" s="15" t="str">
        <f>IF(F98="","",ROUND(SUM(F98:F98),2))</f>
        <v/>
      </c>
      <c r="G99" s="13" t="str">
        <f>IF(F98="","Neužpildytos visos objektų kainos","")</f>
        <v>Neužpildytos visos objektų kainos</v>
      </c>
    </row>
    <row r="100" spans="1:7" x14ac:dyDescent="0.25">
      <c r="C100" s="15" t="s">
        <v>39</v>
      </c>
      <c r="D100" s="18"/>
      <c r="E100" s="15" t="s">
        <v>40</v>
      </c>
      <c r="F100" s="15" t="str">
        <f>IF(OR(F99="",D100=""),"", ROUND(PRODUCT(D100,F99)/100,2))</f>
        <v/>
      </c>
      <c r="G100" s="13" t="str">
        <f>IF(D100="", "Nurodykite taikomą PVM dydį", "")</f>
        <v>Nurodykite taikomą PVM dydį</v>
      </c>
    </row>
    <row r="101" spans="1:7" x14ac:dyDescent="0.25">
      <c r="E101" s="15" t="s">
        <v>41</v>
      </c>
      <c r="F101" s="15">
        <f>IF(ISBLANK(F100), "", ROUND(SUM(F99:F100),2))</f>
        <v>0</v>
      </c>
    </row>
    <row r="105" spans="1:7" x14ac:dyDescent="0.25">
      <c r="A105" s="12" t="s">
        <v>68</v>
      </c>
      <c r="B105" s="12" t="s">
        <v>69</v>
      </c>
    </row>
    <row r="107" spans="1:7" x14ac:dyDescent="0.25">
      <c r="A107" s="12" t="s">
        <v>26</v>
      </c>
    </row>
    <row r="108" spans="1:7" ht="60" x14ac:dyDescent="0.25">
      <c r="A108" s="25" t="s">
        <v>27</v>
      </c>
      <c r="B108" s="25" t="s">
        <v>28</v>
      </c>
      <c r="C108" s="25" t="s">
        <v>29</v>
      </c>
      <c r="D108" s="25" t="s">
        <v>30</v>
      </c>
      <c r="E108" s="25" t="s">
        <v>31</v>
      </c>
      <c r="F108" s="25" t="s">
        <v>32</v>
      </c>
      <c r="G108" s="25" t="s">
        <v>33</v>
      </c>
    </row>
    <row r="109" spans="1:7" x14ac:dyDescent="0.25">
      <c r="A109" s="15" t="s">
        <v>70</v>
      </c>
      <c r="B109" s="15" t="s">
        <v>71</v>
      </c>
      <c r="C109" s="16"/>
      <c r="D109" s="16"/>
      <c r="E109" s="16"/>
      <c r="F109" s="16"/>
      <c r="G109" s="16"/>
    </row>
    <row r="110" spans="1:7" ht="30" x14ac:dyDescent="0.25">
      <c r="A110" s="16" t="s">
        <v>72</v>
      </c>
      <c r="B110" s="16" t="s">
        <v>71</v>
      </c>
      <c r="C110" s="16">
        <v>30</v>
      </c>
      <c r="D110" s="16" t="s">
        <v>47</v>
      </c>
      <c r="E110" s="17">
        <v>68</v>
      </c>
      <c r="F110" s="16">
        <f>IF(ISBLANK(E110),"", PRODUCT(C110,E110))</f>
        <v>2040</v>
      </c>
      <c r="G110" s="32" t="s">
        <v>480</v>
      </c>
    </row>
    <row r="111" spans="1:7" x14ac:dyDescent="0.25">
      <c r="E111" s="15" t="s">
        <v>38</v>
      </c>
      <c r="F111" s="15">
        <f>IF(F110="","",ROUND(SUM(F110:F110),2))</f>
        <v>2040</v>
      </c>
      <c r="G111" s="13" t="str">
        <f>IF(F110="","Neužpildytos visos objektų kainos","")</f>
        <v/>
      </c>
    </row>
    <row r="112" spans="1:7" x14ac:dyDescent="0.25">
      <c r="C112" s="15" t="s">
        <v>39</v>
      </c>
      <c r="D112" s="18">
        <v>5</v>
      </c>
      <c r="E112" s="15" t="s">
        <v>40</v>
      </c>
      <c r="F112" s="15">
        <f>IF(OR(F111="",D112=""),"", ROUND(PRODUCT(D112,F111)/100,2))</f>
        <v>102</v>
      </c>
      <c r="G112" s="13" t="str">
        <f>IF(D112="", "Nurodykite taikomą PVM dydį", "")</f>
        <v/>
      </c>
    </row>
    <row r="113" spans="1:7" x14ac:dyDescent="0.25">
      <c r="E113" s="15" t="s">
        <v>41</v>
      </c>
      <c r="F113" s="15">
        <f>IF(ISBLANK(F112), "", ROUND(SUM(F111:F112),2))</f>
        <v>2142</v>
      </c>
    </row>
    <row r="117" spans="1:7" x14ac:dyDescent="0.25">
      <c r="A117" s="12" t="s">
        <v>73</v>
      </c>
      <c r="B117" s="12" t="s">
        <v>74</v>
      </c>
    </row>
    <row r="119" spans="1:7" x14ac:dyDescent="0.25">
      <c r="A119" s="12" t="s">
        <v>26</v>
      </c>
    </row>
    <row r="120" spans="1:7" ht="60" x14ac:dyDescent="0.25">
      <c r="A120" s="25" t="s">
        <v>27</v>
      </c>
      <c r="B120" s="25" t="s">
        <v>28</v>
      </c>
      <c r="C120" s="25" t="s">
        <v>29</v>
      </c>
      <c r="D120" s="25" t="s">
        <v>30</v>
      </c>
      <c r="E120" s="25" t="s">
        <v>31</v>
      </c>
      <c r="F120" s="25" t="s">
        <v>32</v>
      </c>
      <c r="G120" s="25" t="s">
        <v>33</v>
      </c>
    </row>
    <row r="121" spans="1:7" x14ac:dyDescent="0.25">
      <c r="A121" s="15" t="s">
        <v>75</v>
      </c>
      <c r="B121" s="15" t="s">
        <v>76</v>
      </c>
      <c r="C121" s="16"/>
      <c r="D121" s="16"/>
      <c r="E121" s="16"/>
      <c r="F121" s="16"/>
      <c r="G121" s="16"/>
    </row>
    <row r="122" spans="1:7" x14ac:dyDescent="0.25">
      <c r="A122" s="16" t="s">
        <v>77</v>
      </c>
      <c r="B122" s="16" t="s">
        <v>76</v>
      </c>
      <c r="C122" s="16">
        <v>10</v>
      </c>
      <c r="D122" s="16" t="s">
        <v>78</v>
      </c>
      <c r="E122" s="17"/>
      <c r="F122" s="16" t="str">
        <f>IF(ISBLANK(E122),"", PRODUCT(C122,E122))</f>
        <v/>
      </c>
      <c r="G122" s="18"/>
    </row>
    <row r="123" spans="1:7" x14ac:dyDescent="0.25">
      <c r="E123" s="15" t="s">
        <v>38</v>
      </c>
      <c r="F123" s="15" t="str">
        <f>IF(F122="","",ROUND(SUM(F122:F122),2))</f>
        <v/>
      </c>
      <c r="G123" s="13" t="str">
        <f>IF(F122="","Neužpildytos visos objektų kainos","")</f>
        <v>Neužpildytos visos objektų kainos</v>
      </c>
    </row>
    <row r="124" spans="1:7" x14ac:dyDescent="0.25">
      <c r="C124" s="15" t="s">
        <v>39</v>
      </c>
      <c r="D124" s="18"/>
      <c r="E124" s="15" t="s">
        <v>40</v>
      </c>
      <c r="F124" s="15" t="str">
        <f>IF(OR(F123="",D124=""),"", ROUND(PRODUCT(D124,F123)/100,2))</f>
        <v/>
      </c>
      <c r="G124" s="13" t="str">
        <f>IF(D124="", "Nurodykite taikomą PVM dydį", "")</f>
        <v>Nurodykite taikomą PVM dydį</v>
      </c>
    </row>
    <row r="125" spans="1:7" x14ac:dyDescent="0.25">
      <c r="E125" s="15" t="s">
        <v>41</v>
      </c>
      <c r="F125" s="15">
        <f>IF(ISBLANK(F124), "", ROUND(SUM(F123:F124),2))</f>
        <v>0</v>
      </c>
    </row>
    <row r="129" spans="1:7" x14ac:dyDescent="0.25">
      <c r="A129" s="12" t="s">
        <v>79</v>
      </c>
      <c r="B129" s="12" t="s">
        <v>80</v>
      </c>
    </row>
    <row r="131" spans="1:7" x14ac:dyDescent="0.25">
      <c r="A131" s="12" t="s">
        <v>26</v>
      </c>
    </row>
    <row r="132" spans="1:7" ht="60" x14ac:dyDescent="0.25">
      <c r="A132" s="25" t="s">
        <v>27</v>
      </c>
      <c r="B132" s="25" t="s">
        <v>28</v>
      </c>
      <c r="C132" s="25" t="s">
        <v>29</v>
      </c>
      <c r="D132" s="25" t="s">
        <v>30</v>
      </c>
      <c r="E132" s="25" t="s">
        <v>31</v>
      </c>
      <c r="F132" s="25" t="s">
        <v>32</v>
      </c>
      <c r="G132" s="25" t="s">
        <v>33</v>
      </c>
    </row>
    <row r="133" spans="1:7" x14ac:dyDescent="0.25">
      <c r="A133" s="15" t="s">
        <v>81</v>
      </c>
      <c r="B133" s="15" t="s">
        <v>82</v>
      </c>
      <c r="C133" s="16"/>
      <c r="D133" s="16"/>
      <c r="E133" s="16"/>
      <c r="F133" s="16"/>
      <c r="G133" s="16"/>
    </row>
    <row r="134" spans="1:7" x14ac:dyDescent="0.25">
      <c r="A134" s="16" t="s">
        <v>83</v>
      </c>
      <c r="B134" s="16" t="s">
        <v>84</v>
      </c>
      <c r="C134" s="16">
        <v>90</v>
      </c>
      <c r="D134" s="16" t="s">
        <v>37</v>
      </c>
      <c r="E134" s="17"/>
      <c r="F134" s="16" t="str">
        <f>IF(ISBLANK(E134),"", PRODUCT(C134,E134))</f>
        <v/>
      </c>
      <c r="G134" s="18"/>
    </row>
    <row r="135" spans="1:7" x14ac:dyDescent="0.25">
      <c r="E135" s="15" t="s">
        <v>38</v>
      </c>
      <c r="F135" s="15" t="str">
        <f>IF(F134="","",ROUND(SUM(F134:F134),2))</f>
        <v/>
      </c>
      <c r="G135" s="13" t="str">
        <f>IF(F134="","Neužpildytos visos objektų kainos","")</f>
        <v>Neužpildytos visos objektų kainos</v>
      </c>
    </row>
    <row r="136" spans="1:7" x14ac:dyDescent="0.25">
      <c r="C136" s="15" t="s">
        <v>39</v>
      </c>
      <c r="D136" s="18"/>
      <c r="E136" s="15" t="s">
        <v>40</v>
      </c>
      <c r="F136" s="15" t="str">
        <f>IF(OR(F135="",D136=""),"", ROUND(PRODUCT(D136,F135)/100,2))</f>
        <v/>
      </c>
      <c r="G136" s="13" t="str">
        <f>IF(D136="", "Nurodykite taikomą PVM dydį", "")</f>
        <v>Nurodykite taikomą PVM dydį</v>
      </c>
    </row>
    <row r="137" spans="1:7" x14ac:dyDescent="0.25">
      <c r="E137" s="15" t="s">
        <v>41</v>
      </c>
      <c r="F137" s="15">
        <f>IF(ISBLANK(F136), "", ROUND(SUM(F135:F136),2))</f>
        <v>0</v>
      </c>
    </row>
    <row r="141" spans="1:7" x14ac:dyDescent="0.25">
      <c r="A141" s="12" t="s">
        <v>85</v>
      </c>
      <c r="B141" s="12" t="s">
        <v>86</v>
      </c>
    </row>
    <row r="143" spans="1:7" x14ac:dyDescent="0.25">
      <c r="A143" s="12" t="s">
        <v>26</v>
      </c>
    </row>
    <row r="144" spans="1:7" ht="60" x14ac:dyDescent="0.25">
      <c r="A144" s="25" t="s">
        <v>27</v>
      </c>
      <c r="B144" s="25" t="s">
        <v>28</v>
      </c>
      <c r="C144" s="25" t="s">
        <v>29</v>
      </c>
      <c r="D144" s="25" t="s">
        <v>30</v>
      </c>
      <c r="E144" s="25" t="s">
        <v>31</v>
      </c>
      <c r="F144" s="25" t="s">
        <v>32</v>
      </c>
      <c r="G144" s="25" t="s">
        <v>33</v>
      </c>
    </row>
    <row r="145" spans="1:7" x14ac:dyDescent="0.25">
      <c r="A145" s="15" t="s">
        <v>87</v>
      </c>
      <c r="B145" s="15" t="s">
        <v>88</v>
      </c>
      <c r="C145" s="16"/>
      <c r="D145" s="16"/>
      <c r="E145" s="16"/>
      <c r="F145" s="16"/>
      <c r="G145" s="16"/>
    </row>
    <row r="146" spans="1:7" ht="45" x14ac:dyDescent="0.25">
      <c r="A146" s="16" t="s">
        <v>89</v>
      </c>
      <c r="B146" s="16" t="s">
        <v>88</v>
      </c>
      <c r="C146" s="16">
        <v>15</v>
      </c>
      <c r="D146" s="16" t="s">
        <v>90</v>
      </c>
      <c r="E146" s="17">
        <v>1920</v>
      </c>
      <c r="F146" s="16">
        <f>IF(ISBLANK(E146),"", PRODUCT(C146,E146))</f>
        <v>28800</v>
      </c>
      <c r="G146" s="32" t="s">
        <v>481</v>
      </c>
    </row>
    <row r="147" spans="1:7" x14ac:dyDescent="0.25">
      <c r="E147" s="15" t="s">
        <v>38</v>
      </c>
      <c r="F147" s="15">
        <f>IF(F146="","",ROUND(SUM(F146:F146),2))</f>
        <v>28800</v>
      </c>
      <c r="G147" s="13" t="str">
        <f>IF(F146="","Neužpildytos visos objektų kainos","")</f>
        <v/>
      </c>
    </row>
    <row r="148" spans="1:7" x14ac:dyDescent="0.25">
      <c r="C148" s="15" t="s">
        <v>39</v>
      </c>
      <c r="D148" s="18">
        <v>5</v>
      </c>
      <c r="E148" s="15" t="s">
        <v>40</v>
      </c>
      <c r="F148" s="15">
        <f>IF(OR(F147="",D148=""),"", ROUND(PRODUCT(D148,F147)/100,2))</f>
        <v>1440</v>
      </c>
      <c r="G148" s="13" t="str">
        <f>IF(D148="", "Nurodykite taikomą PVM dydį", "")</f>
        <v/>
      </c>
    </row>
    <row r="149" spans="1:7" x14ac:dyDescent="0.25">
      <c r="E149" s="15" t="s">
        <v>41</v>
      </c>
      <c r="F149" s="15">
        <f>IF(ISBLANK(F148), "", ROUND(SUM(F147:F148),2))</f>
        <v>30240</v>
      </c>
    </row>
    <row r="153" spans="1:7" x14ac:dyDescent="0.25">
      <c r="A153" s="12" t="s">
        <v>91</v>
      </c>
      <c r="B153" s="12" t="s">
        <v>92</v>
      </c>
    </row>
    <row r="155" spans="1:7" x14ac:dyDescent="0.25">
      <c r="A155" s="12" t="s">
        <v>26</v>
      </c>
    </row>
    <row r="156" spans="1:7" ht="60" x14ac:dyDescent="0.25">
      <c r="A156" s="25" t="s">
        <v>27</v>
      </c>
      <c r="B156" s="25" t="s">
        <v>28</v>
      </c>
      <c r="C156" s="25" t="s">
        <v>29</v>
      </c>
      <c r="D156" s="25" t="s">
        <v>30</v>
      </c>
      <c r="E156" s="25" t="s">
        <v>31</v>
      </c>
      <c r="F156" s="25" t="s">
        <v>32</v>
      </c>
      <c r="G156" s="25" t="s">
        <v>33</v>
      </c>
    </row>
    <row r="157" spans="1:7" x14ac:dyDescent="0.25">
      <c r="A157" s="15" t="s">
        <v>93</v>
      </c>
      <c r="B157" s="15" t="s">
        <v>94</v>
      </c>
      <c r="C157" s="16"/>
      <c r="D157" s="16"/>
      <c r="E157" s="16"/>
      <c r="F157" s="16"/>
      <c r="G157" s="16"/>
    </row>
    <row r="158" spans="1:7" x14ac:dyDescent="0.25">
      <c r="A158" s="16" t="s">
        <v>95</v>
      </c>
      <c r="B158" s="16" t="s">
        <v>94</v>
      </c>
      <c r="C158" s="16">
        <v>2</v>
      </c>
      <c r="D158" s="16" t="s">
        <v>78</v>
      </c>
      <c r="E158" s="17"/>
      <c r="F158" s="16" t="str">
        <f>IF(ISBLANK(E158),"", PRODUCT(C158,E158))</f>
        <v/>
      </c>
      <c r="G158" s="18"/>
    </row>
    <row r="159" spans="1:7" x14ac:dyDescent="0.25">
      <c r="E159" s="15" t="s">
        <v>38</v>
      </c>
      <c r="F159" s="15" t="str">
        <f>IF(F158="","",ROUND(SUM(F158:F158),2))</f>
        <v/>
      </c>
      <c r="G159" s="13" t="str">
        <f>IF(F158="","Neužpildytos visos objektų kainos","")</f>
        <v>Neužpildytos visos objektų kainos</v>
      </c>
    </row>
    <row r="160" spans="1:7" x14ac:dyDescent="0.25">
      <c r="C160" s="15" t="s">
        <v>39</v>
      </c>
      <c r="D160" s="18"/>
      <c r="E160" s="15" t="s">
        <v>40</v>
      </c>
      <c r="F160" s="15" t="str">
        <f>IF(OR(F159="",D160=""),"", ROUND(PRODUCT(D160,F159)/100,2))</f>
        <v/>
      </c>
      <c r="G160" s="13" t="str">
        <f>IF(D160="", "Nurodykite taikomą PVM dydį", "")</f>
        <v>Nurodykite taikomą PVM dydį</v>
      </c>
    </row>
    <row r="161" spans="1:7" x14ac:dyDescent="0.25">
      <c r="E161" s="15" t="s">
        <v>41</v>
      </c>
      <c r="F161" s="15">
        <f>IF(ISBLANK(F160), "", ROUND(SUM(F159:F160),2))</f>
        <v>0</v>
      </c>
    </row>
    <row r="165" spans="1:7" x14ac:dyDescent="0.25">
      <c r="A165" s="12" t="s">
        <v>96</v>
      </c>
      <c r="B165" s="12" t="s">
        <v>97</v>
      </c>
    </row>
    <row r="167" spans="1:7" x14ac:dyDescent="0.25">
      <c r="A167" s="12" t="s">
        <v>26</v>
      </c>
    </row>
    <row r="168" spans="1:7" ht="60" x14ac:dyDescent="0.25">
      <c r="A168" s="25" t="s">
        <v>27</v>
      </c>
      <c r="B168" s="25" t="s">
        <v>28</v>
      </c>
      <c r="C168" s="25" t="s">
        <v>29</v>
      </c>
      <c r="D168" s="25" t="s">
        <v>30</v>
      </c>
      <c r="E168" s="25" t="s">
        <v>31</v>
      </c>
      <c r="F168" s="25" t="s">
        <v>32</v>
      </c>
      <c r="G168" s="25" t="s">
        <v>33</v>
      </c>
    </row>
    <row r="169" spans="1:7" x14ac:dyDescent="0.25">
      <c r="A169" s="15" t="s">
        <v>98</v>
      </c>
      <c r="B169" s="15" t="s">
        <v>99</v>
      </c>
      <c r="C169" s="16"/>
      <c r="D169" s="16"/>
      <c r="E169" s="16"/>
      <c r="F169" s="16"/>
      <c r="G169" s="16"/>
    </row>
    <row r="170" spans="1:7" ht="30" x14ac:dyDescent="0.25">
      <c r="A170" s="16" t="s">
        <v>100</v>
      </c>
      <c r="B170" s="16" t="s">
        <v>99</v>
      </c>
      <c r="C170" s="16">
        <v>200</v>
      </c>
      <c r="D170" s="16" t="s">
        <v>101</v>
      </c>
      <c r="E170" s="17">
        <v>16.329999999999998</v>
      </c>
      <c r="F170" s="16">
        <f>IF(ISBLANK(E170),"", PRODUCT(C170,E170))</f>
        <v>3265.9999999999995</v>
      </c>
      <c r="G170" s="32" t="s">
        <v>482</v>
      </c>
    </row>
    <row r="171" spans="1:7" x14ac:dyDescent="0.25">
      <c r="E171" s="15" t="s">
        <v>38</v>
      </c>
      <c r="F171" s="15">
        <f>IF(F170="","",ROUND(SUM(F170:F170),2))</f>
        <v>3266</v>
      </c>
      <c r="G171" s="13" t="str">
        <f>IF(F170="","Neužpildytos visos objektų kainos","")</f>
        <v/>
      </c>
    </row>
    <row r="172" spans="1:7" x14ac:dyDescent="0.25">
      <c r="C172" s="15" t="s">
        <v>39</v>
      </c>
      <c r="D172" s="18">
        <v>5</v>
      </c>
      <c r="E172" s="15" t="s">
        <v>40</v>
      </c>
      <c r="F172" s="15">
        <f>IF(OR(F171="",D172=""),"", ROUND(PRODUCT(D172,F171)/100,2))</f>
        <v>163.30000000000001</v>
      </c>
      <c r="G172" s="13" t="str">
        <f>IF(D172="", "Nurodykite taikomą PVM dydį", "")</f>
        <v/>
      </c>
    </row>
    <row r="173" spans="1:7" x14ac:dyDescent="0.25">
      <c r="E173" s="15" t="s">
        <v>41</v>
      </c>
      <c r="F173" s="15">
        <f>IF(ISBLANK(F172), "", ROUND(SUM(F171:F172),2))</f>
        <v>3429.3</v>
      </c>
    </row>
    <row r="177" spans="1:7" x14ac:dyDescent="0.25">
      <c r="A177" s="12" t="s">
        <v>102</v>
      </c>
      <c r="B177" s="12" t="s">
        <v>103</v>
      </c>
    </row>
    <row r="179" spans="1:7" x14ac:dyDescent="0.25">
      <c r="A179" s="12" t="s">
        <v>26</v>
      </c>
    </row>
    <row r="180" spans="1:7" ht="60" x14ac:dyDescent="0.25">
      <c r="A180" s="25" t="s">
        <v>27</v>
      </c>
      <c r="B180" s="25" t="s">
        <v>28</v>
      </c>
      <c r="C180" s="25" t="s">
        <v>29</v>
      </c>
      <c r="D180" s="25" t="s">
        <v>30</v>
      </c>
      <c r="E180" s="25" t="s">
        <v>31</v>
      </c>
      <c r="F180" s="25" t="s">
        <v>32</v>
      </c>
      <c r="G180" s="25" t="s">
        <v>33</v>
      </c>
    </row>
    <row r="181" spans="1:7" x14ac:dyDescent="0.25">
      <c r="A181" s="15" t="s">
        <v>104</v>
      </c>
      <c r="B181" s="15" t="s">
        <v>105</v>
      </c>
      <c r="C181" s="16"/>
      <c r="D181" s="16"/>
      <c r="E181" s="16"/>
      <c r="F181" s="16"/>
      <c r="G181" s="16"/>
    </row>
    <row r="182" spans="1:7" ht="30" x14ac:dyDescent="0.25">
      <c r="A182" s="16" t="s">
        <v>106</v>
      </c>
      <c r="B182" s="16" t="s">
        <v>105</v>
      </c>
      <c r="C182" s="16">
        <v>150</v>
      </c>
      <c r="D182" s="16" t="s">
        <v>47</v>
      </c>
      <c r="E182" s="17">
        <v>28</v>
      </c>
      <c r="F182" s="16">
        <f>IF(ISBLANK(E182),"", PRODUCT(C182,E182))</f>
        <v>4200</v>
      </c>
      <c r="G182" s="32" t="s">
        <v>483</v>
      </c>
    </row>
    <row r="183" spans="1:7" x14ac:dyDescent="0.25">
      <c r="E183" s="15" t="s">
        <v>38</v>
      </c>
      <c r="F183" s="15">
        <f>IF(F182="","",ROUND(SUM(F182:F182),2))</f>
        <v>4200</v>
      </c>
      <c r="G183" s="13" t="str">
        <f>IF(F182="","Neužpildytos visos objektų kainos","")</f>
        <v/>
      </c>
    </row>
    <row r="184" spans="1:7" x14ac:dyDescent="0.25">
      <c r="C184" s="15" t="s">
        <v>39</v>
      </c>
      <c r="D184" s="18">
        <v>5</v>
      </c>
      <c r="E184" s="15" t="s">
        <v>40</v>
      </c>
      <c r="F184" s="15">
        <f>IF(OR(F183="",D184=""),"", ROUND(PRODUCT(D184,F183)/100,2))</f>
        <v>210</v>
      </c>
      <c r="G184" s="13" t="str">
        <f>IF(D184="", "Nurodykite taikomą PVM dydį", "")</f>
        <v/>
      </c>
    </row>
    <row r="185" spans="1:7" x14ac:dyDescent="0.25">
      <c r="E185" s="15" t="s">
        <v>41</v>
      </c>
      <c r="F185" s="15">
        <f>IF(ISBLANK(F184), "", ROUND(SUM(F183:F184),2))</f>
        <v>4410</v>
      </c>
    </row>
    <row r="189" spans="1:7" x14ac:dyDescent="0.25">
      <c r="A189" s="12" t="s">
        <v>107</v>
      </c>
      <c r="B189" s="12" t="s">
        <v>108</v>
      </c>
    </row>
    <row r="191" spans="1:7" x14ac:dyDescent="0.25">
      <c r="A191" s="12" t="s">
        <v>26</v>
      </c>
    </row>
    <row r="192" spans="1:7" ht="60" x14ac:dyDescent="0.25">
      <c r="A192" s="25" t="s">
        <v>27</v>
      </c>
      <c r="B192" s="25" t="s">
        <v>28</v>
      </c>
      <c r="C192" s="25" t="s">
        <v>29</v>
      </c>
      <c r="D192" s="25" t="s">
        <v>30</v>
      </c>
      <c r="E192" s="25" t="s">
        <v>31</v>
      </c>
      <c r="F192" s="25" t="s">
        <v>32</v>
      </c>
      <c r="G192" s="25" t="s">
        <v>33</v>
      </c>
    </row>
    <row r="193" spans="1:7" x14ac:dyDescent="0.25">
      <c r="A193" s="15" t="s">
        <v>109</v>
      </c>
      <c r="B193" s="15" t="s">
        <v>110</v>
      </c>
      <c r="C193" s="16"/>
      <c r="D193" s="16"/>
      <c r="E193" s="16"/>
      <c r="F193" s="16"/>
      <c r="G193" s="16"/>
    </row>
    <row r="194" spans="1:7" ht="30" x14ac:dyDescent="0.25">
      <c r="A194" s="16" t="s">
        <v>111</v>
      </c>
      <c r="B194" s="16" t="s">
        <v>110</v>
      </c>
      <c r="C194" s="16">
        <v>30</v>
      </c>
      <c r="D194" s="16" t="s">
        <v>37</v>
      </c>
      <c r="E194" s="17">
        <v>11.23</v>
      </c>
      <c r="F194" s="16">
        <f>IF(ISBLANK(E194),"", PRODUCT(C194,E194))</f>
        <v>336.90000000000003</v>
      </c>
      <c r="G194" s="32" t="s">
        <v>484</v>
      </c>
    </row>
    <row r="195" spans="1:7" x14ac:dyDescent="0.25">
      <c r="E195" s="15" t="s">
        <v>38</v>
      </c>
      <c r="F195" s="15">
        <f>IF(F194="","",ROUND(SUM(F194:F194),2))</f>
        <v>336.9</v>
      </c>
      <c r="G195" s="13" t="str">
        <f>IF(F194="","Neužpildytos visos objektų kainos","")</f>
        <v/>
      </c>
    </row>
    <row r="196" spans="1:7" x14ac:dyDescent="0.25">
      <c r="C196" s="15" t="s">
        <v>39</v>
      </c>
      <c r="D196" s="18">
        <v>5</v>
      </c>
      <c r="E196" s="15" t="s">
        <v>40</v>
      </c>
      <c r="F196" s="15">
        <f>IF(OR(F195="",D196=""),"", ROUND(PRODUCT(D196,F195)/100,2))</f>
        <v>16.850000000000001</v>
      </c>
      <c r="G196" s="13" t="str">
        <f>IF(D196="", "Nurodykite taikomą PVM dydį", "")</f>
        <v/>
      </c>
    </row>
    <row r="197" spans="1:7" x14ac:dyDescent="0.25">
      <c r="E197" s="15" t="s">
        <v>41</v>
      </c>
      <c r="F197" s="15">
        <f>IF(ISBLANK(F196), "", ROUND(SUM(F195:F196),2))</f>
        <v>353.75</v>
      </c>
    </row>
    <row r="201" spans="1:7" x14ac:dyDescent="0.25">
      <c r="A201" s="12" t="s">
        <v>112</v>
      </c>
      <c r="B201" s="12" t="s">
        <v>113</v>
      </c>
    </row>
    <row r="203" spans="1:7" x14ac:dyDescent="0.25">
      <c r="A203" s="12" t="s">
        <v>26</v>
      </c>
    </row>
    <row r="204" spans="1:7" ht="60" x14ac:dyDescent="0.25">
      <c r="A204" s="25" t="s">
        <v>27</v>
      </c>
      <c r="B204" s="25" t="s">
        <v>28</v>
      </c>
      <c r="C204" s="25" t="s">
        <v>29</v>
      </c>
      <c r="D204" s="25" t="s">
        <v>30</v>
      </c>
      <c r="E204" s="25" t="s">
        <v>31</v>
      </c>
      <c r="F204" s="25" t="s">
        <v>32</v>
      </c>
      <c r="G204" s="25" t="s">
        <v>33</v>
      </c>
    </row>
    <row r="205" spans="1:7" x14ac:dyDescent="0.25">
      <c r="A205" s="15" t="s">
        <v>114</v>
      </c>
      <c r="B205" s="15" t="s">
        <v>115</v>
      </c>
      <c r="C205" s="16"/>
      <c r="D205" s="16"/>
      <c r="E205" s="16"/>
      <c r="F205" s="16"/>
      <c r="G205" s="16"/>
    </row>
    <row r="206" spans="1:7" ht="30" x14ac:dyDescent="0.25">
      <c r="A206" s="16" t="s">
        <v>116</v>
      </c>
      <c r="B206" s="16" t="s">
        <v>115</v>
      </c>
      <c r="C206" s="16">
        <v>40</v>
      </c>
      <c r="D206" s="16" t="s">
        <v>37</v>
      </c>
      <c r="E206" s="17">
        <v>17.96</v>
      </c>
      <c r="F206" s="16">
        <f>IF(ISBLANK(E206),"", PRODUCT(C206,E206))</f>
        <v>718.40000000000009</v>
      </c>
      <c r="G206" s="32" t="s">
        <v>485</v>
      </c>
    </row>
    <row r="207" spans="1:7" x14ac:dyDescent="0.25">
      <c r="E207" s="15" t="s">
        <v>38</v>
      </c>
      <c r="F207" s="15">
        <f>IF(F206="","",ROUND(SUM(F206:F206),2))</f>
        <v>718.4</v>
      </c>
      <c r="G207" s="13" t="str">
        <f>IF(F206="","Neužpildytos visos objektų kainos","")</f>
        <v/>
      </c>
    </row>
    <row r="208" spans="1:7" x14ac:dyDescent="0.25">
      <c r="C208" s="15" t="s">
        <v>39</v>
      </c>
      <c r="D208" s="18">
        <v>5</v>
      </c>
      <c r="E208" s="15" t="s">
        <v>40</v>
      </c>
      <c r="F208" s="15">
        <f>IF(OR(F207="",D208=""),"", ROUND(PRODUCT(D208,F207)/100,2))</f>
        <v>35.92</v>
      </c>
      <c r="G208" s="13" t="str">
        <f>IF(D208="", "Nurodykite taikomą PVM dydį", "")</f>
        <v/>
      </c>
    </row>
    <row r="209" spans="1:7" x14ac:dyDescent="0.25">
      <c r="E209" s="15" t="s">
        <v>41</v>
      </c>
      <c r="F209" s="15">
        <f>IF(ISBLANK(F208), "", ROUND(SUM(F207:F208),2))</f>
        <v>754.32</v>
      </c>
    </row>
    <row r="213" spans="1:7" x14ac:dyDescent="0.25">
      <c r="A213" s="12" t="s">
        <v>117</v>
      </c>
      <c r="B213" s="12" t="s">
        <v>118</v>
      </c>
    </row>
    <row r="215" spans="1:7" x14ac:dyDescent="0.25">
      <c r="A215" s="12" t="s">
        <v>26</v>
      </c>
    </row>
    <row r="216" spans="1:7" ht="60" x14ac:dyDescent="0.25">
      <c r="A216" s="25" t="s">
        <v>27</v>
      </c>
      <c r="B216" s="25" t="s">
        <v>28</v>
      </c>
      <c r="C216" s="25" t="s">
        <v>29</v>
      </c>
      <c r="D216" s="25" t="s">
        <v>30</v>
      </c>
      <c r="E216" s="25" t="s">
        <v>31</v>
      </c>
      <c r="F216" s="25" t="s">
        <v>32</v>
      </c>
      <c r="G216" s="25" t="s">
        <v>33</v>
      </c>
    </row>
    <row r="217" spans="1:7" x14ac:dyDescent="0.25">
      <c r="A217" s="15" t="s">
        <v>119</v>
      </c>
      <c r="B217" s="15" t="s">
        <v>120</v>
      </c>
      <c r="C217" s="16"/>
      <c r="D217" s="16"/>
      <c r="E217" s="16"/>
      <c r="F217" s="16"/>
      <c r="G217" s="16"/>
    </row>
    <row r="218" spans="1:7" x14ac:dyDescent="0.25">
      <c r="A218" s="16" t="s">
        <v>121</v>
      </c>
      <c r="B218" s="16" t="s">
        <v>122</v>
      </c>
      <c r="C218" s="16">
        <v>200</v>
      </c>
      <c r="D218" s="16" t="s">
        <v>123</v>
      </c>
      <c r="E218" s="17"/>
      <c r="F218" s="16" t="str">
        <f>IF(ISBLANK(E218),"", PRODUCT(C218,E218))</f>
        <v/>
      </c>
      <c r="G218" s="18"/>
    </row>
    <row r="219" spans="1:7" x14ac:dyDescent="0.25">
      <c r="E219" s="15" t="s">
        <v>38</v>
      </c>
      <c r="F219" s="15" t="str">
        <f>IF(F218="","",ROUND(SUM(F218:F218),2))</f>
        <v/>
      </c>
      <c r="G219" s="13" t="str">
        <f>IF(F218="","Neužpildytos visos objektų kainos","")</f>
        <v>Neužpildytos visos objektų kainos</v>
      </c>
    </row>
    <row r="220" spans="1:7" x14ac:dyDescent="0.25">
      <c r="C220" s="15" t="s">
        <v>39</v>
      </c>
      <c r="D220" s="18"/>
      <c r="E220" s="15" t="s">
        <v>40</v>
      </c>
      <c r="F220" s="15" t="str">
        <f>IF(OR(F219="",D220=""),"", ROUND(PRODUCT(D220,F219)/100,2))</f>
        <v/>
      </c>
      <c r="G220" s="13" t="str">
        <f>IF(D220="", "Nurodykite taikomą PVM dydį", "")</f>
        <v>Nurodykite taikomą PVM dydį</v>
      </c>
    </row>
    <row r="221" spans="1:7" x14ac:dyDescent="0.25">
      <c r="E221" s="15" t="s">
        <v>41</v>
      </c>
      <c r="F221" s="15">
        <f>IF(ISBLANK(F220), "", ROUND(SUM(F219:F220),2))</f>
        <v>0</v>
      </c>
    </row>
    <row r="225" spans="1:7" x14ac:dyDescent="0.25">
      <c r="A225" s="12" t="s">
        <v>124</v>
      </c>
      <c r="B225" s="12" t="s">
        <v>125</v>
      </c>
    </row>
    <row r="227" spans="1:7" x14ac:dyDescent="0.25">
      <c r="A227" s="12" t="s">
        <v>26</v>
      </c>
    </row>
    <row r="228" spans="1:7" ht="60" x14ac:dyDescent="0.25">
      <c r="A228" s="25" t="s">
        <v>27</v>
      </c>
      <c r="B228" s="25" t="s">
        <v>28</v>
      </c>
      <c r="C228" s="25" t="s">
        <v>29</v>
      </c>
      <c r="D228" s="25" t="s">
        <v>30</v>
      </c>
      <c r="E228" s="25" t="s">
        <v>31</v>
      </c>
      <c r="F228" s="25" t="s">
        <v>32</v>
      </c>
      <c r="G228" s="25" t="s">
        <v>33</v>
      </c>
    </row>
    <row r="229" spans="1:7" x14ac:dyDescent="0.25">
      <c r="A229" s="15" t="s">
        <v>126</v>
      </c>
      <c r="B229" s="15" t="s">
        <v>127</v>
      </c>
      <c r="C229" s="16"/>
      <c r="D229" s="16"/>
      <c r="E229" s="16"/>
      <c r="F229" s="16"/>
      <c r="G229" s="16"/>
    </row>
    <row r="230" spans="1:7" ht="30" x14ac:dyDescent="0.25">
      <c r="A230" s="16" t="s">
        <v>128</v>
      </c>
      <c r="B230" s="16" t="s">
        <v>127</v>
      </c>
      <c r="C230" s="16">
        <v>500</v>
      </c>
      <c r="D230" s="16" t="s">
        <v>129</v>
      </c>
      <c r="E230" s="17">
        <v>5.66</v>
      </c>
      <c r="F230" s="16">
        <f>IF(ISBLANK(E230),"", PRODUCT(C230,E230))</f>
        <v>2830</v>
      </c>
      <c r="G230" s="32" t="s">
        <v>486</v>
      </c>
    </row>
    <row r="231" spans="1:7" x14ac:dyDescent="0.25">
      <c r="E231" s="15" t="s">
        <v>38</v>
      </c>
      <c r="F231" s="15">
        <f>IF(F230="","",ROUND(SUM(F230:F230),2))</f>
        <v>2830</v>
      </c>
      <c r="G231" s="13" t="str">
        <f>IF(F230="","Neužpildytos visos objektų kainos","")</f>
        <v/>
      </c>
    </row>
    <row r="232" spans="1:7" x14ac:dyDescent="0.25">
      <c r="C232" s="15" t="s">
        <v>39</v>
      </c>
      <c r="D232" s="18">
        <v>5</v>
      </c>
      <c r="E232" s="15" t="s">
        <v>40</v>
      </c>
      <c r="F232" s="15">
        <f>IF(OR(F231="",D232=""),"", ROUND(PRODUCT(D232,F231)/100,2))</f>
        <v>141.5</v>
      </c>
      <c r="G232" s="13" t="str">
        <f>IF(D232="", "Nurodykite taikomą PVM dydį", "")</f>
        <v/>
      </c>
    </row>
    <row r="233" spans="1:7" x14ac:dyDescent="0.25">
      <c r="E233" s="15" t="s">
        <v>41</v>
      </c>
      <c r="F233" s="15">
        <f>IF(ISBLANK(F232), "", ROUND(SUM(F231:F232),2))</f>
        <v>2971.5</v>
      </c>
    </row>
    <row r="237" spans="1:7" x14ac:dyDescent="0.25">
      <c r="A237" s="12" t="s">
        <v>130</v>
      </c>
      <c r="B237" s="12" t="s">
        <v>131</v>
      </c>
    </row>
    <row r="239" spans="1:7" x14ac:dyDescent="0.25">
      <c r="A239" s="12" t="s">
        <v>26</v>
      </c>
    </row>
    <row r="240" spans="1:7" ht="60" x14ac:dyDescent="0.25">
      <c r="A240" s="25" t="s">
        <v>27</v>
      </c>
      <c r="B240" s="25" t="s">
        <v>28</v>
      </c>
      <c r="C240" s="25" t="s">
        <v>29</v>
      </c>
      <c r="D240" s="25" t="s">
        <v>30</v>
      </c>
      <c r="E240" s="25" t="s">
        <v>31</v>
      </c>
      <c r="F240" s="25" t="s">
        <v>32</v>
      </c>
      <c r="G240" s="25" t="s">
        <v>33</v>
      </c>
    </row>
    <row r="241" spans="1:7" x14ac:dyDescent="0.25">
      <c r="A241" s="15" t="s">
        <v>132</v>
      </c>
      <c r="B241" s="15" t="s">
        <v>133</v>
      </c>
      <c r="C241" s="16"/>
      <c r="D241" s="16"/>
      <c r="E241" s="16"/>
      <c r="F241" s="16"/>
      <c r="G241" s="16"/>
    </row>
    <row r="242" spans="1:7" x14ac:dyDescent="0.25">
      <c r="A242" s="16" t="s">
        <v>134</v>
      </c>
      <c r="B242" s="16" t="s">
        <v>133</v>
      </c>
      <c r="C242" s="16">
        <v>250</v>
      </c>
      <c r="D242" s="16" t="s">
        <v>90</v>
      </c>
      <c r="E242" s="17"/>
      <c r="F242" s="16" t="str">
        <f>IF(ISBLANK(E242),"", PRODUCT(C242,E242))</f>
        <v/>
      </c>
      <c r="G242" s="18"/>
    </row>
    <row r="243" spans="1:7" x14ac:dyDescent="0.25">
      <c r="E243" s="15" t="s">
        <v>38</v>
      </c>
      <c r="F243" s="15" t="str">
        <f>IF(F242="","",ROUND(SUM(F242:F242),2))</f>
        <v/>
      </c>
      <c r="G243" s="13" t="str">
        <f>IF(F242="","Neužpildytos visos objektų kainos","")</f>
        <v>Neužpildytos visos objektų kainos</v>
      </c>
    </row>
    <row r="244" spans="1:7" x14ac:dyDescent="0.25">
      <c r="C244" s="15" t="s">
        <v>39</v>
      </c>
      <c r="D244" s="18"/>
      <c r="E244" s="15" t="s">
        <v>40</v>
      </c>
      <c r="F244" s="15" t="str">
        <f>IF(OR(F243="",D244=""),"", ROUND(PRODUCT(D244,F243)/100,2))</f>
        <v/>
      </c>
      <c r="G244" s="13" t="str">
        <f>IF(D244="", "Nurodykite taikomą PVM dydį", "")</f>
        <v>Nurodykite taikomą PVM dydį</v>
      </c>
    </row>
    <row r="245" spans="1:7" x14ac:dyDescent="0.25">
      <c r="E245" s="15" t="s">
        <v>41</v>
      </c>
      <c r="F245" s="15">
        <f>IF(ISBLANK(F244), "", ROUND(SUM(F243:F244),2))</f>
        <v>0</v>
      </c>
    </row>
    <row r="249" spans="1:7" x14ac:dyDescent="0.25">
      <c r="A249" s="12" t="s">
        <v>135</v>
      </c>
      <c r="B249" s="12" t="s">
        <v>136</v>
      </c>
    </row>
    <row r="251" spans="1:7" x14ac:dyDescent="0.25">
      <c r="A251" s="12" t="s">
        <v>26</v>
      </c>
    </row>
    <row r="252" spans="1:7" ht="60" x14ac:dyDescent="0.25">
      <c r="A252" s="25" t="s">
        <v>27</v>
      </c>
      <c r="B252" s="25" t="s">
        <v>28</v>
      </c>
      <c r="C252" s="25" t="s">
        <v>29</v>
      </c>
      <c r="D252" s="25" t="s">
        <v>30</v>
      </c>
      <c r="E252" s="25" t="s">
        <v>31</v>
      </c>
      <c r="F252" s="25" t="s">
        <v>32</v>
      </c>
      <c r="G252" s="25" t="s">
        <v>33</v>
      </c>
    </row>
    <row r="253" spans="1:7" ht="30" x14ac:dyDescent="0.25">
      <c r="A253" s="15" t="s">
        <v>137</v>
      </c>
      <c r="B253" s="24" t="s">
        <v>138</v>
      </c>
      <c r="C253" s="16"/>
      <c r="D253" s="16"/>
      <c r="E253" s="16"/>
      <c r="F253" s="16"/>
      <c r="G253" s="16"/>
    </row>
    <row r="254" spans="1:7" ht="30" x14ac:dyDescent="0.25">
      <c r="A254" s="16" t="s">
        <v>139</v>
      </c>
      <c r="B254" s="26" t="s">
        <v>138</v>
      </c>
      <c r="C254" s="16">
        <v>20</v>
      </c>
      <c r="D254" s="16" t="s">
        <v>90</v>
      </c>
      <c r="E254" s="17"/>
      <c r="F254" s="16" t="str">
        <f>IF(ISBLANK(E254),"", PRODUCT(C254,E254))</f>
        <v/>
      </c>
      <c r="G254" s="18"/>
    </row>
    <row r="255" spans="1:7" x14ac:dyDescent="0.25">
      <c r="E255" s="15" t="s">
        <v>38</v>
      </c>
      <c r="F255" s="15" t="str">
        <f>IF(F254="","",ROUND(SUM(F254:F254),2))</f>
        <v/>
      </c>
      <c r="G255" s="13" t="str">
        <f>IF(F254="","Neužpildytos visos objektų kainos","")</f>
        <v>Neužpildytos visos objektų kainos</v>
      </c>
    </row>
    <row r="256" spans="1:7" x14ac:dyDescent="0.25">
      <c r="C256" s="15" t="s">
        <v>39</v>
      </c>
      <c r="D256" s="18"/>
      <c r="E256" s="15" t="s">
        <v>40</v>
      </c>
      <c r="F256" s="15" t="str">
        <f>IF(OR(F255="",D256=""),"", ROUND(PRODUCT(D256,F255)/100,2))</f>
        <v/>
      </c>
      <c r="G256" s="13" t="str">
        <f>IF(D256="", "Nurodykite taikomą PVM dydį", "")</f>
        <v>Nurodykite taikomą PVM dydį</v>
      </c>
    </row>
    <row r="257" spans="1:7" x14ac:dyDescent="0.25">
      <c r="E257" s="15" t="s">
        <v>41</v>
      </c>
      <c r="F257" s="15">
        <f>IF(ISBLANK(F256), "", ROUND(SUM(F255:F256),2))</f>
        <v>0</v>
      </c>
    </row>
    <row r="261" spans="1:7" x14ac:dyDescent="0.25">
      <c r="A261" s="12" t="s">
        <v>140</v>
      </c>
      <c r="B261" s="12" t="s">
        <v>141</v>
      </c>
    </row>
    <row r="263" spans="1:7" x14ac:dyDescent="0.25">
      <c r="A263" s="12" t="s">
        <v>26</v>
      </c>
    </row>
    <row r="264" spans="1:7" ht="60" x14ac:dyDescent="0.25">
      <c r="A264" s="25" t="s">
        <v>27</v>
      </c>
      <c r="B264" s="25" t="s">
        <v>28</v>
      </c>
      <c r="C264" s="25" t="s">
        <v>29</v>
      </c>
      <c r="D264" s="25" t="s">
        <v>30</v>
      </c>
      <c r="E264" s="25" t="s">
        <v>31</v>
      </c>
      <c r="F264" s="25" t="s">
        <v>32</v>
      </c>
      <c r="G264" s="25" t="s">
        <v>33</v>
      </c>
    </row>
    <row r="265" spans="1:7" x14ac:dyDescent="0.25">
      <c r="A265" s="15" t="s">
        <v>142</v>
      </c>
      <c r="B265" s="15" t="s">
        <v>143</v>
      </c>
      <c r="C265" s="16"/>
      <c r="D265" s="16"/>
      <c r="E265" s="16"/>
      <c r="F265" s="16"/>
      <c r="G265" s="16"/>
    </row>
    <row r="266" spans="1:7" ht="30" x14ac:dyDescent="0.25">
      <c r="A266" s="16" t="s">
        <v>144</v>
      </c>
      <c r="B266" s="16" t="s">
        <v>143</v>
      </c>
      <c r="C266" s="16">
        <v>48</v>
      </c>
      <c r="D266" s="16" t="s">
        <v>90</v>
      </c>
      <c r="E266" s="17">
        <v>325</v>
      </c>
      <c r="F266" s="16">
        <f>IF(ISBLANK(E266),"", PRODUCT(C266,E266))</f>
        <v>15600</v>
      </c>
      <c r="G266" s="32" t="s">
        <v>487</v>
      </c>
    </row>
    <row r="267" spans="1:7" x14ac:dyDescent="0.25">
      <c r="E267" s="15" t="s">
        <v>38</v>
      </c>
      <c r="F267" s="15">
        <f>IF(F266="","",ROUND(SUM(F266:F266),2))</f>
        <v>15600</v>
      </c>
      <c r="G267" s="13" t="str">
        <f>IF(F266="","Neužpildytos visos objektų kainos","")</f>
        <v/>
      </c>
    </row>
    <row r="268" spans="1:7" x14ac:dyDescent="0.25">
      <c r="C268" s="15" t="s">
        <v>39</v>
      </c>
      <c r="D268" s="18">
        <v>5</v>
      </c>
      <c r="E268" s="15" t="s">
        <v>40</v>
      </c>
      <c r="F268" s="15">
        <f>IF(OR(F267="",D268=""),"", ROUND(PRODUCT(D268,F267)/100,2))</f>
        <v>780</v>
      </c>
      <c r="G268" s="13" t="str">
        <f>IF(D268="", "Nurodykite taikomą PVM dydį", "")</f>
        <v/>
      </c>
    </row>
    <row r="269" spans="1:7" x14ac:dyDescent="0.25">
      <c r="E269" s="15" t="s">
        <v>41</v>
      </c>
      <c r="F269" s="15">
        <f>IF(ISBLANK(F268), "", ROUND(SUM(F267:F268),2))</f>
        <v>16380</v>
      </c>
    </row>
    <row r="273" spans="1:7" x14ac:dyDescent="0.25">
      <c r="A273" s="12" t="s">
        <v>145</v>
      </c>
      <c r="B273" s="12" t="s">
        <v>146</v>
      </c>
    </row>
    <row r="275" spans="1:7" x14ac:dyDescent="0.25">
      <c r="A275" s="12" t="s">
        <v>26</v>
      </c>
    </row>
    <row r="276" spans="1:7" ht="60" x14ac:dyDescent="0.25">
      <c r="A276" s="25" t="s">
        <v>27</v>
      </c>
      <c r="B276" s="25" t="s">
        <v>28</v>
      </c>
      <c r="C276" s="25" t="s">
        <v>29</v>
      </c>
      <c r="D276" s="25" t="s">
        <v>30</v>
      </c>
      <c r="E276" s="25" t="s">
        <v>31</v>
      </c>
      <c r="F276" s="25" t="s">
        <v>32</v>
      </c>
      <c r="G276" s="25" t="s">
        <v>33</v>
      </c>
    </row>
    <row r="277" spans="1:7" x14ac:dyDescent="0.25">
      <c r="A277" s="15" t="s">
        <v>147</v>
      </c>
      <c r="B277" s="15" t="s">
        <v>148</v>
      </c>
      <c r="C277" s="16"/>
      <c r="D277" s="16"/>
      <c r="E277" s="16"/>
      <c r="F277" s="16"/>
      <c r="G277" s="16"/>
    </row>
    <row r="278" spans="1:7" x14ac:dyDescent="0.25">
      <c r="A278" s="16" t="s">
        <v>149</v>
      </c>
      <c r="B278" s="16" t="s">
        <v>148</v>
      </c>
      <c r="C278" s="16">
        <v>40</v>
      </c>
      <c r="D278" s="16" t="s">
        <v>37</v>
      </c>
      <c r="E278" s="17"/>
      <c r="F278" s="16" t="str">
        <f>IF(ISBLANK(E278),"", PRODUCT(C278,E278))</f>
        <v/>
      </c>
      <c r="G278" s="18"/>
    </row>
    <row r="279" spans="1:7" x14ac:dyDescent="0.25">
      <c r="E279" s="15" t="s">
        <v>38</v>
      </c>
      <c r="F279" s="15" t="str">
        <f>IF(F278="","",ROUND(SUM(F278:F278),2))</f>
        <v/>
      </c>
      <c r="G279" s="13" t="str">
        <f>IF(F278="","Neužpildytos visos objektų kainos","")</f>
        <v>Neužpildytos visos objektų kainos</v>
      </c>
    </row>
    <row r="280" spans="1:7" x14ac:dyDescent="0.25">
      <c r="C280" s="15" t="s">
        <v>39</v>
      </c>
      <c r="D280" s="18"/>
      <c r="E280" s="15" t="s">
        <v>40</v>
      </c>
      <c r="F280" s="15" t="str">
        <f>IF(OR(F279="",D280=""),"", ROUND(PRODUCT(D280,F279)/100,2))</f>
        <v/>
      </c>
      <c r="G280" s="13" t="str">
        <f>IF(D280="", "Nurodykite taikomą PVM dydį", "")</f>
        <v>Nurodykite taikomą PVM dydį</v>
      </c>
    </row>
    <row r="281" spans="1:7" x14ac:dyDescent="0.25">
      <c r="E281" s="15" t="s">
        <v>41</v>
      </c>
      <c r="F281" s="15">
        <f>IF(ISBLANK(F280), "", ROUND(SUM(F279:F280),2))</f>
        <v>0</v>
      </c>
    </row>
    <row r="285" spans="1:7" x14ac:dyDescent="0.25">
      <c r="A285" s="12" t="s">
        <v>150</v>
      </c>
      <c r="B285" s="12" t="s">
        <v>151</v>
      </c>
    </row>
    <row r="287" spans="1:7" x14ac:dyDescent="0.25">
      <c r="A287" s="12" t="s">
        <v>26</v>
      </c>
    </row>
    <row r="288" spans="1:7" ht="60" x14ac:dyDescent="0.25">
      <c r="A288" s="25" t="s">
        <v>27</v>
      </c>
      <c r="B288" s="25" t="s">
        <v>28</v>
      </c>
      <c r="C288" s="25" t="s">
        <v>29</v>
      </c>
      <c r="D288" s="25" t="s">
        <v>30</v>
      </c>
      <c r="E288" s="25" t="s">
        <v>31</v>
      </c>
      <c r="F288" s="25" t="s">
        <v>32</v>
      </c>
      <c r="G288" s="25" t="s">
        <v>33</v>
      </c>
    </row>
    <row r="289" spans="1:7" x14ac:dyDescent="0.25">
      <c r="A289" s="15" t="s">
        <v>152</v>
      </c>
      <c r="B289" s="15" t="s">
        <v>153</v>
      </c>
      <c r="C289" s="16"/>
      <c r="D289" s="16"/>
      <c r="E289" s="16"/>
      <c r="F289" s="16"/>
      <c r="G289" s="16"/>
    </row>
    <row r="290" spans="1:7" x14ac:dyDescent="0.25">
      <c r="A290" s="16" t="s">
        <v>154</v>
      </c>
      <c r="B290" s="16" t="s">
        <v>153</v>
      </c>
      <c r="C290" s="16">
        <v>300</v>
      </c>
      <c r="D290" s="16" t="s">
        <v>37</v>
      </c>
      <c r="E290" s="17"/>
      <c r="F290" s="16" t="str">
        <f>IF(ISBLANK(E290),"", PRODUCT(C290,E290))</f>
        <v/>
      </c>
      <c r="G290" s="18"/>
    </row>
    <row r="291" spans="1:7" x14ac:dyDescent="0.25">
      <c r="E291" s="15" t="s">
        <v>38</v>
      </c>
      <c r="F291" s="15" t="str">
        <f>IF(F290="","",ROUND(SUM(F290:F290),2))</f>
        <v/>
      </c>
      <c r="G291" s="13" t="str">
        <f>IF(F290="","Neužpildytos visos objektų kainos","")</f>
        <v>Neužpildytos visos objektų kainos</v>
      </c>
    </row>
    <row r="292" spans="1:7" x14ac:dyDescent="0.25">
      <c r="C292" s="15" t="s">
        <v>39</v>
      </c>
      <c r="D292" s="18"/>
      <c r="E292" s="15" t="s">
        <v>40</v>
      </c>
      <c r="F292" s="15" t="str">
        <f>IF(OR(F291="",D292=""),"", ROUND(PRODUCT(D292,F291)/100,2))</f>
        <v/>
      </c>
      <c r="G292" s="13" t="str">
        <f>IF(D292="", "Nurodykite taikomą PVM dydį", "")</f>
        <v>Nurodykite taikomą PVM dydį</v>
      </c>
    </row>
    <row r="293" spans="1:7" x14ac:dyDescent="0.25">
      <c r="E293" s="15" t="s">
        <v>41</v>
      </c>
      <c r="F293" s="15">
        <f>IF(ISBLANK(F292), "", ROUND(SUM(F291:F292),2))</f>
        <v>0</v>
      </c>
    </row>
    <row r="297" spans="1:7" x14ac:dyDescent="0.25">
      <c r="A297" s="12" t="s">
        <v>155</v>
      </c>
      <c r="B297" s="12" t="s">
        <v>156</v>
      </c>
    </row>
    <row r="299" spans="1:7" x14ac:dyDescent="0.25">
      <c r="A299" s="12" t="s">
        <v>26</v>
      </c>
    </row>
    <row r="300" spans="1:7" ht="60" x14ac:dyDescent="0.25">
      <c r="A300" s="25" t="s">
        <v>27</v>
      </c>
      <c r="B300" s="25" t="s">
        <v>28</v>
      </c>
      <c r="C300" s="25" t="s">
        <v>29</v>
      </c>
      <c r="D300" s="25" t="s">
        <v>30</v>
      </c>
      <c r="E300" s="25" t="s">
        <v>31</v>
      </c>
      <c r="F300" s="25" t="s">
        <v>32</v>
      </c>
      <c r="G300" s="25" t="s">
        <v>33</v>
      </c>
    </row>
    <row r="301" spans="1:7" x14ac:dyDescent="0.25">
      <c r="A301" s="15" t="s">
        <v>157</v>
      </c>
      <c r="B301" s="15" t="s">
        <v>158</v>
      </c>
      <c r="C301" s="16"/>
      <c r="D301" s="16"/>
      <c r="E301" s="16"/>
      <c r="F301" s="16"/>
      <c r="G301" s="16"/>
    </row>
    <row r="302" spans="1:7" ht="30" x14ac:dyDescent="0.25">
      <c r="A302" s="16" t="s">
        <v>159</v>
      </c>
      <c r="B302" s="16" t="s">
        <v>158</v>
      </c>
      <c r="C302" s="16">
        <v>10</v>
      </c>
      <c r="D302" s="16" t="s">
        <v>47</v>
      </c>
      <c r="E302" s="17">
        <v>18.329999999999998</v>
      </c>
      <c r="F302" s="16">
        <f>IF(ISBLANK(E302),"", PRODUCT(C302,E302))</f>
        <v>183.29999999999998</v>
      </c>
      <c r="G302" s="32" t="s">
        <v>488</v>
      </c>
    </row>
    <row r="303" spans="1:7" x14ac:dyDescent="0.25">
      <c r="E303" s="15" t="s">
        <v>38</v>
      </c>
      <c r="F303" s="15">
        <f>IF(F302="","",ROUND(SUM(F302:F302),2))</f>
        <v>183.3</v>
      </c>
      <c r="G303" s="13" t="str">
        <f>IF(F302="","Neužpildytos visos objektų kainos","")</f>
        <v/>
      </c>
    </row>
    <row r="304" spans="1:7" x14ac:dyDescent="0.25">
      <c r="C304" s="15" t="s">
        <v>39</v>
      </c>
      <c r="D304" s="18">
        <v>5</v>
      </c>
      <c r="E304" s="15" t="s">
        <v>40</v>
      </c>
      <c r="F304" s="15">
        <f>IF(OR(F303="",D304=""),"", ROUND(PRODUCT(D304,F303)/100,2))</f>
        <v>9.17</v>
      </c>
      <c r="G304" s="13" t="str">
        <f>IF(D304="", "Nurodykite taikomą PVM dydį", "")</f>
        <v/>
      </c>
    </row>
    <row r="305" spans="1:7" x14ac:dyDescent="0.25">
      <c r="E305" s="15" t="s">
        <v>41</v>
      </c>
      <c r="F305" s="15">
        <f>IF(ISBLANK(F304), "", ROUND(SUM(F303:F304),2))</f>
        <v>192.47</v>
      </c>
    </row>
    <row r="309" spans="1:7" x14ac:dyDescent="0.25">
      <c r="A309" s="12" t="s">
        <v>160</v>
      </c>
      <c r="B309" s="12" t="s">
        <v>161</v>
      </c>
    </row>
    <row r="311" spans="1:7" x14ac:dyDescent="0.25">
      <c r="A311" s="12" t="s">
        <v>26</v>
      </c>
    </row>
    <row r="312" spans="1:7" ht="60" x14ac:dyDescent="0.25">
      <c r="A312" s="25" t="s">
        <v>27</v>
      </c>
      <c r="B312" s="25" t="s">
        <v>28</v>
      </c>
      <c r="C312" s="25" t="s">
        <v>29</v>
      </c>
      <c r="D312" s="25" t="s">
        <v>30</v>
      </c>
      <c r="E312" s="25" t="s">
        <v>31</v>
      </c>
      <c r="F312" s="25" t="s">
        <v>32</v>
      </c>
      <c r="G312" s="25" t="s">
        <v>33</v>
      </c>
    </row>
    <row r="313" spans="1:7" x14ac:dyDescent="0.25">
      <c r="A313" s="15" t="s">
        <v>162</v>
      </c>
      <c r="B313" s="15" t="s">
        <v>163</v>
      </c>
      <c r="C313" s="16"/>
      <c r="D313" s="16"/>
      <c r="E313" s="16"/>
      <c r="F313" s="16"/>
      <c r="G313" s="16"/>
    </row>
    <row r="314" spans="1:7" ht="45" x14ac:dyDescent="0.25">
      <c r="A314" s="16" t="s">
        <v>164</v>
      </c>
      <c r="B314" s="16" t="s">
        <v>163</v>
      </c>
      <c r="C314" s="16">
        <v>100</v>
      </c>
      <c r="D314" s="16" t="s">
        <v>37</v>
      </c>
      <c r="E314" s="17">
        <v>5.33</v>
      </c>
      <c r="F314" s="16">
        <f>IF(ISBLANK(E314),"", PRODUCT(C314,E314))</f>
        <v>533</v>
      </c>
      <c r="G314" s="32" t="s">
        <v>489</v>
      </c>
    </row>
    <row r="315" spans="1:7" x14ac:dyDescent="0.25">
      <c r="E315" s="15" t="s">
        <v>38</v>
      </c>
      <c r="F315" s="15">
        <f>IF(F314="","",ROUND(SUM(F314:F314),2))</f>
        <v>533</v>
      </c>
      <c r="G315" s="13" t="str">
        <f>IF(F314="","Neužpildytos visos objektų kainos","")</f>
        <v/>
      </c>
    </row>
    <row r="316" spans="1:7" x14ac:dyDescent="0.25">
      <c r="C316" s="15" t="s">
        <v>39</v>
      </c>
      <c r="D316" s="18">
        <v>5</v>
      </c>
      <c r="E316" s="15" t="s">
        <v>40</v>
      </c>
      <c r="F316" s="15">
        <f>IF(OR(F315="",D316=""),"", ROUND(PRODUCT(D316,F315)/100,2))</f>
        <v>26.65</v>
      </c>
      <c r="G316" s="13" t="str">
        <f>IF(D316="", "Nurodykite taikomą PVM dydį", "")</f>
        <v/>
      </c>
    </row>
    <row r="317" spans="1:7" x14ac:dyDescent="0.25">
      <c r="E317" s="15" t="s">
        <v>41</v>
      </c>
      <c r="F317" s="15">
        <f>IF(ISBLANK(F316), "", ROUND(SUM(F315:F316),2))</f>
        <v>559.65</v>
      </c>
    </row>
    <row r="321" spans="1:7" x14ac:dyDescent="0.25">
      <c r="A321" s="12" t="s">
        <v>165</v>
      </c>
      <c r="B321" s="12" t="s">
        <v>166</v>
      </c>
    </row>
    <row r="323" spans="1:7" x14ac:dyDescent="0.25">
      <c r="A323" s="12" t="s">
        <v>26</v>
      </c>
    </row>
    <row r="324" spans="1:7" ht="60" x14ac:dyDescent="0.25">
      <c r="A324" s="25" t="s">
        <v>27</v>
      </c>
      <c r="B324" s="25" t="s">
        <v>28</v>
      </c>
      <c r="C324" s="25" t="s">
        <v>29</v>
      </c>
      <c r="D324" s="25" t="s">
        <v>30</v>
      </c>
      <c r="E324" s="25" t="s">
        <v>31</v>
      </c>
      <c r="F324" s="25" t="s">
        <v>32</v>
      </c>
      <c r="G324" s="25" t="s">
        <v>33</v>
      </c>
    </row>
    <row r="325" spans="1:7" x14ac:dyDescent="0.25">
      <c r="A325" s="15" t="s">
        <v>167</v>
      </c>
      <c r="B325" s="15" t="s">
        <v>168</v>
      </c>
      <c r="C325" s="16"/>
      <c r="D325" s="16"/>
      <c r="E325" s="16"/>
      <c r="F325" s="16"/>
      <c r="G325" s="16"/>
    </row>
    <row r="326" spans="1:7" x14ac:dyDescent="0.25">
      <c r="A326" s="16" t="s">
        <v>169</v>
      </c>
      <c r="B326" s="16" t="s">
        <v>168</v>
      </c>
      <c r="C326" s="16">
        <v>200</v>
      </c>
      <c r="D326" s="16" t="s">
        <v>123</v>
      </c>
      <c r="E326" s="17"/>
      <c r="F326" s="16" t="str">
        <f>IF(ISBLANK(E326),"", PRODUCT(C326,E326))</f>
        <v/>
      </c>
      <c r="G326" s="18"/>
    </row>
    <row r="327" spans="1:7" x14ac:dyDescent="0.25">
      <c r="E327" s="15" t="s">
        <v>38</v>
      </c>
      <c r="F327" s="15" t="str">
        <f>IF(F326="","",ROUND(SUM(F326:F326),2))</f>
        <v/>
      </c>
      <c r="G327" s="13" t="str">
        <f>IF(F326="","Neužpildytos visos objektų kainos","")</f>
        <v>Neužpildytos visos objektų kainos</v>
      </c>
    </row>
    <row r="328" spans="1:7" x14ac:dyDescent="0.25">
      <c r="C328" s="15" t="s">
        <v>39</v>
      </c>
      <c r="D328" s="18"/>
      <c r="E328" s="15" t="s">
        <v>40</v>
      </c>
      <c r="F328" s="15" t="str">
        <f>IF(OR(F327="",D328=""),"", ROUND(PRODUCT(D328,F327)/100,2))</f>
        <v/>
      </c>
      <c r="G328" s="13" t="str">
        <f>IF(D328="", "Nurodykite taikomą PVM dydį", "")</f>
        <v>Nurodykite taikomą PVM dydį</v>
      </c>
    </row>
    <row r="329" spans="1:7" x14ac:dyDescent="0.25">
      <c r="E329" s="15" t="s">
        <v>41</v>
      </c>
      <c r="F329" s="15">
        <f>IF(ISBLANK(F328), "", ROUND(SUM(F327:F328),2))</f>
        <v>0</v>
      </c>
    </row>
    <row r="333" spans="1:7" x14ac:dyDescent="0.25">
      <c r="A333" s="12" t="s">
        <v>170</v>
      </c>
      <c r="B333" s="12" t="s">
        <v>171</v>
      </c>
    </row>
    <row r="335" spans="1:7" x14ac:dyDescent="0.25">
      <c r="A335" s="12" t="s">
        <v>26</v>
      </c>
    </row>
    <row r="336" spans="1:7" ht="60" x14ac:dyDescent="0.25">
      <c r="A336" s="25" t="s">
        <v>27</v>
      </c>
      <c r="B336" s="25" t="s">
        <v>28</v>
      </c>
      <c r="C336" s="25" t="s">
        <v>29</v>
      </c>
      <c r="D336" s="25" t="s">
        <v>30</v>
      </c>
      <c r="E336" s="25" t="s">
        <v>31</v>
      </c>
      <c r="F336" s="25" t="s">
        <v>32</v>
      </c>
      <c r="G336" s="25" t="s">
        <v>33</v>
      </c>
    </row>
    <row r="337" spans="1:7" x14ac:dyDescent="0.25">
      <c r="A337" s="15" t="s">
        <v>172</v>
      </c>
      <c r="B337" s="15" t="s">
        <v>173</v>
      </c>
      <c r="C337" s="16"/>
      <c r="D337" s="16"/>
      <c r="E337" s="16"/>
      <c r="F337" s="16"/>
      <c r="G337" s="16"/>
    </row>
    <row r="338" spans="1:7" x14ac:dyDescent="0.25">
      <c r="A338" s="16" t="s">
        <v>174</v>
      </c>
      <c r="B338" s="16" t="s">
        <v>173</v>
      </c>
      <c r="C338" s="16">
        <v>900</v>
      </c>
      <c r="D338" s="16" t="s">
        <v>123</v>
      </c>
      <c r="E338" s="17"/>
      <c r="F338" s="16" t="str">
        <f>IF(ISBLANK(E338),"", PRODUCT(C338,E338))</f>
        <v/>
      </c>
      <c r="G338" s="18"/>
    </row>
    <row r="339" spans="1:7" x14ac:dyDescent="0.25">
      <c r="E339" s="15" t="s">
        <v>38</v>
      </c>
      <c r="F339" s="15" t="str">
        <f>IF(F338="","",ROUND(SUM(F338:F338),2))</f>
        <v/>
      </c>
      <c r="G339" s="13" t="str">
        <f>IF(F338="","Neužpildytos visos objektų kainos","")</f>
        <v>Neužpildytos visos objektų kainos</v>
      </c>
    </row>
    <row r="340" spans="1:7" x14ac:dyDescent="0.25">
      <c r="C340" s="15" t="s">
        <v>39</v>
      </c>
      <c r="D340" s="18"/>
      <c r="E340" s="15" t="s">
        <v>40</v>
      </c>
      <c r="F340" s="15" t="str">
        <f>IF(OR(F339="",D340=""),"", ROUND(PRODUCT(D340,F339)/100,2))</f>
        <v/>
      </c>
      <c r="G340" s="13" t="str">
        <f>IF(D340="", "Nurodykite taikomą PVM dydį", "")</f>
        <v>Nurodykite taikomą PVM dydį</v>
      </c>
    </row>
    <row r="341" spans="1:7" x14ac:dyDescent="0.25">
      <c r="E341" s="15" t="s">
        <v>41</v>
      </c>
      <c r="F341" s="15">
        <f>IF(ISBLANK(F340), "", ROUND(SUM(F339:F340),2))</f>
        <v>0</v>
      </c>
    </row>
    <row r="345" spans="1:7" x14ac:dyDescent="0.25">
      <c r="A345" s="12" t="s">
        <v>175</v>
      </c>
      <c r="B345" s="12" t="s">
        <v>176</v>
      </c>
    </row>
    <row r="347" spans="1:7" x14ac:dyDescent="0.25">
      <c r="A347" s="12" t="s">
        <v>26</v>
      </c>
    </row>
    <row r="348" spans="1:7" ht="60" x14ac:dyDescent="0.25">
      <c r="A348" s="25" t="s">
        <v>27</v>
      </c>
      <c r="B348" s="25" t="s">
        <v>28</v>
      </c>
      <c r="C348" s="25" t="s">
        <v>29</v>
      </c>
      <c r="D348" s="25" t="s">
        <v>30</v>
      </c>
      <c r="E348" s="25" t="s">
        <v>31</v>
      </c>
      <c r="F348" s="25" t="s">
        <v>32</v>
      </c>
      <c r="G348" s="25" t="s">
        <v>33</v>
      </c>
    </row>
    <row r="349" spans="1:7" x14ac:dyDescent="0.25">
      <c r="A349" s="15" t="s">
        <v>177</v>
      </c>
      <c r="B349" s="15" t="s">
        <v>178</v>
      </c>
      <c r="C349" s="16"/>
      <c r="D349" s="16"/>
      <c r="E349" s="16"/>
      <c r="F349" s="16"/>
      <c r="G349" s="16"/>
    </row>
    <row r="350" spans="1:7" ht="30" x14ac:dyDescent="0.25">
      <c r="A350" s="16" t="s">
        <v>179</v>
      </c>
      <c r="B350" s="16" t="s">
        <v>178</v>
      </c>
      <c r="C350" s="16">
        <v>35</v>
      </c>
      <c r="D350" s="16" t="s">
        <v>47</v>
      </c>
      <c r="E350" s="17">
        <v>38.630000000000003</v>
      </c>
      <c r="F350" s="16">
        <f>IF(ISBLANK(E350),"", PRODUCT(C350,E350))</f>
        <v>1352.0500000000002</v>
      </c>
      <c r="G350" s="32" t="s">
        <v>490</v>
      </c>
    </row>
    <row r="351" spans="1:7" x14ac:dyDescent="0.25">
      <c r="E351" s="15" t="s">
        <v>38</v>
      </c>
      <c r="F351" s="15">
        <f>IF(F350="","",ROUND(SUM(F350:F350),2))</f>
        <v>1352.05</v>
      </c>
      <c r="G351" s="13" t="str">
        <f>IF(F350="","Neužpildytos visos objektų kainos","")</f>
        <v/>
      </c>
    </row>
    <row r="352" spans="1:7" x14ac:dyDescent="0.25">
      <c r="C352" s="15" t="s">
        <v>39</v>
      </c>
      <c r="D352" s="18">
        <v>5</v>
      </c>
      <c r="E352" s="15" t="s">
        <v>40</v>
      </c>
      <c r="F352" s="15">
        <f>IF(OR(F351="",D352=""),"", ROUND(PRODUCT(D352,F351)/100,2))</f>
        <v>67.599999999999994</v>
      </c>
      <c r="G352" s="13" t="str">
        <f>IF(D352="", "Nurodykite taikomą PVM dydį", "")</f>
        <v/>
      </c>
    </row>
    <row r="353" spans="1:7" x14ac:dyDescent="0.25">
      <c r="E353" s="15" t="s">
        <v>41</v>
      </c>
      <c r="F353" s="15">
        <f>IF(ISBLANK(F352), "", ROUND(SUM(F351:F352),2))</f>
        <v>1419.65</v>
      </c>
    </row>
    <row r="357" spans="1:7" x14ac:dyDescent="0.25">
      <c r="A357" s="12" t="s">
        <v>180</v>
      </c>
      <c r="B357" s="12" t="s">
        <v>181</v>
      </c>
    </row>
    <row r="359" spans="1:7" x14ac:dyDescent="0.25">
      <c r="A359" s="12" t="s">
        <v>26</v>
      </c>
    </row>
    <row r="360" spans="1:7" ht="60" x14ac:dyDescent="0.25">
      <c r="A360" s="25" t="s">
        <v>27</v>
      </c>
      <c r="B360" s="25" t="s">
        <v>28</v>
      </c>
      <c r="C360" s="25" t="s">
        <v>29</v>
      </c>
      <c r="D360" s="25" t="s">
        <v>30</v>
      </c>
      <c r="E360" s="25" t="s">
        <v>31</v>
      </c>
      <c r="F360" s="25" t="s">
        <v>32</v>
      </c>
      <c r="G360" s="25" t="s">
        <v>33</v>
      </c>
    </row>
    <row r="361" spans="1:7" x14ac:dyDescent="0.25">
      <c r="A361" s="15" t="s">
        <v>182</v>
      </c>
      <c r="B361" s="15" t="s">
        <v>183</v>
      </c>
      <c r="C361" s="16"/>
      <c r="D361" s="16"/>
      <c r="E361" s="16"/>
      <c r="F361" s="16"/>
      <c r="G361" s="16"/>
    </row>
    <row r="362" spans="1:7" x14ac:dyDescent="0.25">
      <c r="A362" s="16" t="s">
        <v>184</v>
      </c>
      <c r="B362" s="16" t="s">
        <v>183</v>
      </c>
      <c r="C362" s="16">
        <v>4</v>
      </c>
      <c r="D362" s="16" t="s">
        <v>78</v>
      </c>
      <c r="E362" s="17"/>
      <c r="F362" s="16" t="str">
        <f>IF(ISBLANK(E362),"", PRODUCT(C362,E362))</f>
        <v/>
      </c>
      <c r="G362" s="18"/>
    </row>
    <row r="363" spans="1:7" x14ac:dyDescent="0.25">
      <c r="E363" s="15" t="s">
        <v>38</v>
      </c>
      <c r="F363" s="15" t="str">
        <f>IF(F362="","",ROUND(SUM(F362:F362),2))</f>
        <v/>
      </c>
      <c r="G363" s="13" t="str">
        <f>IF(F362="","Neužpildytos visos objektų kainos","")</f>
        <v>Neužpildytos visos objektų kainos</v>
      </c>
    </row>
    <row r="364" spans="1:7" x14ac:dyDescent="0.25">
      <c r="C364" s="15" t="s">
        <v>39</v>
      </c>
      <c r="D364" s="18"/>
      <c r="E364" s="15" t="s">
        <v>40</v>
      </c>
      <c r="F364" s="15" t="str">
        <f>IF(OR(F363="",D364=""),"", ROUND(PRODUCT(D364,F363)/100,2))</f>
        <v/>
      </c>
      <c r="G364" s="13" t="str">
        <f>IF(D364="", "Nurodykite taikomą PVM dydį", "")</f>
        <v>Nurodykite taikomą PVM dydį</v>
      </c>
    </row>
    <row r="365" spans="1:7" x14ac:dyDescent="0.25">
      <c r="E365" s="15" t="s">
        <v>41</v>
      </c>
      <c r="F365" s="15">
        <f>IF(ISBLANK(F364), "", ROUND(SUM(F363:F364),2))</f>
        <v>0</v>
      </c>
    </row>
    <row r="369" spans="1:7" x14ac:dyDescent="0.25">
      <c r="A369" s="12" t="s">
        <v>185</v>
      </c>
      <c r="B369" s="12" t="s">
        <v>186</v>
      </c>
    </row>
    <row r="371" spans="1:7" x14ac:dyDescent="0.25">
      <c r="A371" s="12" t="s">
        <v>26</v>
      </c>
    </row>
    <row r="372" spans="1:7" ht="60" x14ac:dyDescent="0.25">
      <c r="A372" s="25" t="s">
        <v>27</v>
      </c>
      <c r="B372" s="25" t="s">
        <v>28</v>
      </c>
      <c r="C372" s="25" t="s">
        <v>29</v>
      </c>
      <c r="D372" s="25" t="s">
        <v>30</v>
      </c>
      <c r="E372" s="25" t="s">
        <v>31</v>
      </c>
      <c r="F372" s="25" t="s">
        <v>32</v>
      </c>
      <c r="G372" s="25" t="s">
        <v>33</v>
      </c>
    </row>
    <row r="373" spans="1:7" x14ac:dyDescent="0.25">
      <c r="A373" s="15" t="s">
        <v>187</v>
      </c>
      <c r="B373" s="15" t="s">
        <v>188</v>
      </c>
      <c r="C373" s="16"/>
      <c r="D373" s="16"/>
      <c r="E373" s="16"/>
      <c r="F373" s="16"/>
      <c r="G373" s="16"/>
    </row>
    <row r="374" spans="1:7" x14ac:dyDescent="0.25">
      <c r="A374" s="16" t="s">
        <v>189</v>
      </c>
      <c r="B374" s="16" t="s">
        <v>188</v>
      </c>
      <c r="C374" s="16">
        <v>20</v>
      </c>
      <c r="D374" s="16" t="s">
        <v>47</v>
      </c>
      <c r="E374" s="17"/>
      <c r="F374" s="16" t="str">
        <f>IF(ISBLANK(E374),"", PRODUCT(C374,E374))</f>
        <v/>
      </c>
      <c r="G374" s="18"/>
    </row>
    <row r="375" spans="1:7" x14ac:dyDescent="0.25">
      <c r="E375" s="15" t="s">
        <v>38</v>
      </c>
      <c r="F375" s="15" t="str">
        <f>IF(F374="","",ROUND(SUM(F374:F374),2))</f>
        <v/>
      </c>
      <c r="G375" s="13" t="str">
        <f>IF(F374="","Neužpildytos visos objektų kainos","")</f>
        <v>Neužpildytos visos objektų kainos</v>
      </c>
    </row>
    <row r="376" spans="1:7" x14ac:dyDescent="0.25">
      <c r="C376" s="15" t="s">
        <v>39</v>
      </c>
      <c r="D376" s="18"/>
      <c r="E376" s="15" t="s">
        <v>40</v>
      </c>
      <c r="F376" s="15" t="str">
        <f>IF(OR(F375="",D376=""),"", ROUND(PRODUCT(D376,F375)/100,2))</f>
        <v/>
      </c>
      <c r="G376" s="13" t="str">
        <f>IF(D376="", "Nurodykite taikomą PVM dydį", "")</f>
        <v>Nurodykite taikomą PVM dydį</v>
      </c>
    </row>
    <row r="377" spans="1:7" x14ac:dyDescent="0.25">
      <c r="E377" s="15" t="s">
        <v>41</v>
      </c>
      <c r="F377" s="15">
        <f>IF(ISBLANK(F376), "", ROUND(SUM(F375:F376),2))</f>
        <v>0</v>
      </c>
    </row>
    <row r="381" spans="1:7" x14ac:dyDescent="0.25">
      <c r="A381" s="12" t="s">
        <v>190</v>
      </c>
      <c r="B381" s="12" t="s">
        <v>191</v>
      </c>
    </row>
    <row r="383" spans="1:7" x14ac:dyDescent="0.25">
      <c r="A383" s="12" t="s">
        <v>26</v>
      </c>
    </row>
    <row r="384" spans="1:7" ht="60" x14ac:dyDescent="0.25">
      <c r="A384" s="25" t="s">
        <v>27</v>
      </c>
      <c r="B384" s="25" t="s">
        <v>28</v>
      </c>
      <c r="C384" s="25" t="s">
        <v>29</v>
      </c>
      <c r="D384" s="25" t="s">
        <v>30</v>
      </c>
      <c r="E384" s="25" t="s">
        <v>31</v>
      </c>
      <c r="F384" s="25" t="s">
        <v>32</v>
      </c>
      <c r="G384" s="25" t="s">
        <v>33</v>
      </c>
    </row>
    <row r="385" spans="1:7" x14ac:dyDescent="0.25">
      <c r="A385" s="15" t="s">
        <v>192</v>
      </c>
      <c r="B385" s="15" t="s">
        <v>193</v>
      </c>
      <c r="C385" s="16"/>
      <c r="D385" s="16"/>
      <c r="E385" s="16"/>
      <c r="F385" s="16"/>
      <c r="G385" s="16"/>
    </row>
    <row r="386" spans="1:7" x14ac:dyDescent="0.25">
      <c r="A386" s="16" t="s">
        <v>194</v>
      </c>
      <c r="B386" s="16" t="s">
        <v>193</v>
      </c>
      <c r="C386" s="16">
        <v>150</v>
      </c>
      <c r="D386" s="16" t="s">
        <v>123</v>
      </c>
      <c r="E386" s="17"/>
      <c r="F386" s="16" t="str">
        <f>IF(ISBLANK(E386),"", PRODUCT(C386,E386))</f>
        <v/>
      </c>
      <c r="G386" s="18"/>
    </row>
    <row r="387" spans="1:7" x14ac:dyDescent="0.25">
      <c r="E387" s="15" t="s">
        <v>38</v>
      </c>
      <c r="F387" s="15" t="str">
        <f>IF(F386="","",ROUND(SUM(F386:F386),2))</f>
        <v/>
      </c>
      <c r="G387" s="13" t="str">
        <f>IF(F386="","Neužpildytos visos objektų kainos","")</f>
        <v>Neužpildytos visos objektų kainos</v>
      </c>
    </row>
    <row r="388" spans="1:7" x14ac:dyDescent="0.25">
      <c r="C388" s="15" t="s">
        <v>39</v>
      </c>
      <c r="D388" s="18"/>
      <c r="E388" s="15" t="s">
        <v>40</v>
      </c>
      <c r="F388" s="15" t="str">
        <f>IF(OR(F387="",D388=""),"", ROUND(PRODUCT(D388,F387)/100,2))</f>
        <v/>
      </c>
      <c r="G388" s="13" t="str">
        <f>IF(D388="", "Nurodykite taikomą PVM dydį", "")</f>
        <v>Nurodykite taikomą PVM dydį</v>
      </c>
    </row>
    <row r="389" spans="1:7" x14ac:dyDescent="0.25">
      <c r="E389" s="15" t="s">
        <v>41</v>
      </c>
      <c r="F389" s="15">
        <f>IF(ISBLANK(F388), "", ROUND(SUM(F387:F388),2))</f>
        <v>0</v>
      </c>
    </row>
    <row r="393" spans="1:7" x14ac:dyDescent="0.25">
      <c r="A393" s="12" t="s">
        <v>195</v>
      </c>
      <c r="B393" s="12" t="s">
        <v>196</v>
      </c>
    </row>
    <row r="395" spans="1:7" x14ac:dyDescent="0.25">
      <c r="A395" s="12" t="s">
        <v>26</v>
      </c>
    </row>
    <row r="396" spans="1:7" ht="60" x14ac:dyDescent="0.25">
      <c r="A396" s="25" t="s">
        <v>27</v>
      </c>
      <c r="B396" s="25" t="s">
        <v>28</v>
      </c>
      <c r="C396" s="25" t="s">
        <v>29</v>
      </c>
      <c r="D396" s="25" t="s">
        <v>30</v>
      </c>
      <c r="E396" s="25" t="s">
        <v>31</v>
      </c>
      <c r="F396" s="25" t="s">
        <v>32</v>
      </c>
      <c r="G396" s="25" t="s">
        <v>33</v>
      </c>
    </row>
    <row r="397" spans="1:7" x14ac:dyDescent="0.25">
      <c r="A397" s="15" t="s">
        <v>197</v>
      </c>
      <c r="B397" s="15" t="s">
        <v>198</v>
      </c>
      <c r="C397" s="16"/>
      <c r="D397" s="16"/>
      <c r="E397" s="16"/>
      <c r="F397" s="16"/>
      <c r="G397" s="16"/>
    </row>
    <row r="398" spans="1:7" ht="30" x14ac:dyDescent="0.25">
      <c r="A398" s="16" t="s">
        <v>199</v>
      </c>
      <c r="B398" s="16" t="s">
        <v>198</v>
      </c>
      <c r="C398" s="16">
        <v>1400</v>
      </c>
      <c r="D398" s="16" t="s">
        <v>37</v>
      </c>
      <c r="E398" s="17">
        <v>8.7999999999999995E-2</v>
      </c>
      <c r="F398" s="16">
        <f>IF(ISBLANK(E398),"", PRODUCT(C398,E398))</f>
        <v>123.19999999999999</v>
      </c>
      <c r="G398" s="32" t="s">
        <v>491</v>
      </c>
    </row>
    <row r="399" spans="1:7" x14ac:dyDescent="0.25">
      <c r="E399" s="15" t="s">
        <v>38</v>
      </c>
      <c r="F399" s="15">
        <f>IF(F398="","",ROUND(SUM(F398:F398),2))</f>
        <v>123.2</v>
      </c>
      <c r="G399" s="13" t="str">
        <f>IF(F398="","Neužpildytos visos objektų kainos","")</f>
        <v/>
      </c>
    </row>
    <row r="400" spans="1:7" x14ac:dyDescent="0.25">
      <c r="C400" s="15" t="s">
        <v>39</v>
      </c>
      <c r="D400" s="18">
        <v>5</v>
      </c>
      <c r="E400" s="15" t="s">
        <v>40</v>
      </c>
      <c r="F400" s="15">
        <f>IF(OR(F399="",D400=""),"", ROUND(PRODUCT(D400,F399)/100,2))</f>
        <v>6.16</v>
      </c>
      <c r="G400" s="13" t="str">
        <f>IF(D400="", "Nurodykite taikomą PVM dydį", "")</f>
        <v/>
      </c>
    </row>
    <row r="401" spans="1:7" x14ac:dyDescent="0.25">
      <c r="E401" s="15" t="s">
        <v>41</v>
      </c>
      <c r="F401" s="15">
        <f>IF(ISBLANK(F400), "", ROUND(SUM(F399:F400),2))</f>
        <v>129.36000000000001</v>
      </c>
    </row>
    <row r="405" spans="1:7" x14ac:dyDescent="0.25">
      <c r="A405" s="12" t="s">
        <v>200</v>
      </c>
      <c r="B405" s="12" t="s">
        <v>201</v>
      </c>
    </row>
    <row r="407" spans="1:7" x14ac:dyDescent="0.25">
      <c r="A407" s="12" t="s">
        <v>26</v>
      </c>
    </row>
    <row r="408" spans="1:7" ht="60" x14ac:dyDescent="0.25">
      <c r="A408" s="25" t="s">
        <v>27</v>
      </c>
      <c r="B408" s="25" t="s">
        <v>28</v>
      </c>
      <c r="C408" s="25" t="s">
        <v>29</v>
      </c>
      <c r="D408" s="25" t="s">
        <v>30</v>
      </c>
      <c r="E408" s="25" t="s">
        <v>31</v>
      </c>
      <c r="F408" s="25" t="s">
        <v>32</v>
      </c>
      <c r="G408" s="25" t="s">
        <v>33</v>
      </c>
    </row>
    <row r="409" spans="1:7" x14ac:dyDescent="0.25">
      <c r="A409" s="15" t="s">
        <v>202</v>
      </c>
      <c r="B409" s="15" t="s">
        <v>203</v>
      </c>
      <c r="C409" s="16"/>
      <c r="D409" s="16"/>
      <c r="E409" s="16"/>
      <c r="F409" s="16"/>
      <c r="G409" s="16"/>
    </row>
    <row r="410" spans="1:7" ht="45" x14ac:dyDescent="0.25">
      <c r="A410" s="16" t="s">
        <v>204</v>
      </c>
      <c r="B410" s="16" t="s">
        <v>203</v>
      </c>
      <c r="C410" s="16">
        <v>50</v>
      </c>
      <c r="D410" s="16" t="s">
        <v>47</v>
      </c>
      <c r="E410" s="17">
        <v>48</v>
      </c>
      <c r="F410" s="16">
        <f>IF(ISBLANK(E410),"", PRODUCT(C410,E410))</f>
        <v>2400</v>
      </c>
      <c r="G410" s="32" t="s">
        <v>492</v>
      </c>
    </row>
    <row r="411" spans="1:7" x14ac:dyDescent="0.25">
      <c r="E411" s="15" t="s">
        <v>38</v>
      </c>
      <c r="F411" s="15">
        <f>IF(F410="","",ROUND(SUM(F410:F410),2))</f>
        <v>2400</v>
      </c>
      <c r="G411" s="13" t="str">
        <f>IF(F410="","Neužpildytos visos objektų kainos","")</f>
        <v/>
      </c>
    </row>
    <row r="412" spans="1:7" x14ac:dyDescent="0.25">
      <c r="C412" s="15" t="s">
        <v>39</v>
      </c>
      <c r="D412" s="18">
        <v>5</v>
      </c>
      <c r="E412" s="15" t="s">
        <v>40</v>
      </c>
      <c r="F412" s="15">
        <f>IF(OR(F411="",D412=""),"", ROUND(PRODUCT(D412,F411)/100,2))</f>
        <v>120</v>
      </c>
      <c r="G412" s="13" t="str">
        <f>IF(D412="", "Nurodykite taikomą PVM dydį", "")</f>
        <v/>
      </c>
    </row>
    <row r="413" spans="1:7" x14ac:dyDescent="0.25">
      <c r="E413" s="15" t="s">
        <v>41</v>
      </c>
      <c r="F413" s="15">
        <f>IF(ISBLANK(F412), "", ROUND(SUM(F411:F412),2))</f>
        <v>2520</v>
      </c>
    </row>
    <row r="417" spans="1:7" x14ac:dyDescent="0.25">
      <c r="A417" s="12" t="s">
        <v>205</v>
      </c>
      <c r="B417" s="12" t="s">
        <v>206</v>
      </c>
    </row>
    <row r="419" spans="1:7" x14ac:dyDescent="0.25">
      <c r="A419" s="12" t="s">
        <v>26</v>
      </c>
    </row>
    <row r="420" spans="1:7" ht="60" x14ac:dyDescent="0.25">
      <c r="A420" s="25" t="s">
        <v>27</v>
      </c>
      <c r="B420" s="25" t="s">
        <v>28</v>
      </c>
      <c r="C420" s="25" t="s">
        <v>29</v>
      </c>
      <c r="D420" s="25" t="s">
        <v>30</v>
      </c>
      <c r="E420" s="25" t="s">
        <v>31</v>
      </c>
      <c r="F420" s="25" t="s">
        <v>32</v>
      </c>
      <c r="G420" s="25" t="s">
        <v>33</v>
      </c>
    </row>
    <row r="421" spans="1:7" x14ac:dyDescent="0.25">
      <c r="A421" s="15" t="s">
        <v>207</v>
      </c>
      <c r="B421" s="15" t="s">
        <v>208</v>
      </c>
      <c r="C421" s="16"/>
      <c r="D421" s="16"/>
      <c r="E421" s="16"/>
      <c r="F421" s="16"/>
      <c r="G421" s="16"/>
    </row>
    <row r="422" spans="1:7" x14ac:dyDescent="0.25">
      <c r="A422" s="16" t="s">
        <v>209</v>
      </c>
      <c r="B422" s="16" t="s">
        <v>210</v>
      </c>
      <c r="C422" s="16">
        <v>60</v>
      </c>
      <c r="D422" s="16" t="s">
        <v>37</v>
      </c>
      <c r="E422" s="17"/>
      <c r="F422" s="16" t="str">
        <f>IF(ISBLANK(E422),"", PRODUCT(C422,E422))</f>
        <v/>
      </c>
      <c r="G422" s="18"/>
    </row>
    <row r="423" spans="1:7" x14ac:dyDescent="0.25">
      <c r="E423" s="15" t="s">
        <v>38</v>
      </c>
      <c r="F423" s="15" t="str">
        <f>IF(F422="","",ROUND(SUM(F422:F422),2))</f>
        <v/>
      </c>
      <c r="G423" s="13" t="str">
        <f>IF(F422="","Neužpildytos visos objektų kainos","")</f>
        <v>Neužpildytos visos objektų kainos</v>
      </c>
    </row>
    <row r="424" spans="1:7" x14ac:dyDescent="0.25">
      <c r="C424" s="15" t="s">
        <v>39</v>
      </c>
      <c r="D424" s="18"/>
      <c r="E424" s="15" t="s">
        <v>40</v>
      </c>
      <c r="F424" s="15" t="str">
        <f>IF(OR(F423="",D424=""),"", ROUND(PRODUCT(D424,F423)/100,2))</f>
        <v/>
      </c>
      <c r="G424" s="13" t="str">
        <f>IF(D424="", "Nurodykite taikomą PVM dydį", "")</f>
        <v>Nurodykite taikomą PVM dydį</v>
      </c>
    </row>
    <row r="425" spans="1:7" x14ac:dyDescent="0.25">
      <c r="E425" s="15" t="s">
        <v>41</v>
      </c>
      <c r="F425" s="15">
        <f>IF(ISBLANK(F424), "", ROUND(SUM(F423:F424),2))</f>
        <v>0</v>
      </c>
    </row>
    <row r="429" spans="1:7" x14ac:dyDescent="0.25">
      <c r="A429" s="12" t="s">
        <v>211</v>
      </c>
      <c r="B429" s="12" t="s">
        <v>212</v>
      </c>
    </row>
    <row r="431" spans="1:7" x14ac:dyDescent="0.25">
      <c r="A431" s="12" t="s">
        <v>26</v>
      </c>
    </row>
    <row r="432" spans="1:7" ht="60" x14ac:dyDescent="0.25">
      <c r="A432" s="25" t="s">
        <v>27</v>
      </c>
      <c r="B432" s="25" t="s">
        <v>28</v>
      </c>
      <c r="C432" s="25" t="s">
        <v>29</v>
      </c>
      <c r="D432" s="25" t="s">
        <v>30</v>
      </c>
      <c r="E432" s="25" t="s">
        <v>31</v>
      </c>
      <c r="F432" s="25" t="s">
        <v>32</v>
      </c>
      <c r="G432" s="25" t="s">
        <v>33</v>
      </c>
    </row>
    <row r="433" spans="1:7" x14ac:dyDescent="0.25">
      <c r="A433" s="15" t="s">
        <v>213</v>
      </c>
      <c r="B433" s="15" t="s">
        <v>214</v>
      </c>
      <c r="C433" s="16"/>
      <c r="D433" s="16"/>
      <c r="E433" s="16"/>
      <c r="F433" s="16"/>
      <c r="G433" s="16"/>
    </row>
    <row r="434" spans="1:7" ht="30" x14ac:dyDescent="0.25">
      <c r="A434" s="16" t="s">
        <v>215</v>
      </c>
      <c r="B434" s="16" t="s">
        <v>214</v>
      </c>
      <c r="C434" s="16">
        <v>15</v>
      </c>
      <c r="D434" s="16" t="s">
        <v>47</v>
      </c>
      <c r="E434" s="17">
        <v>8.69</v>
      </c>
      <c r="F434" s="16">
        <f>IF(ISBLANK(E434),"", PRODUCT(C434,E434))</f>
        <v>130.35</v>
      </c>
      <c r="G434" s="32" t="s">
        <v>493</v>
      </c>
    </row>
    <row r="435" spans="1:7" x14ac:dyDescent="0.25">
      <c r="E435" s="15" t="s">
        <v>38</v>
      </c>
      <c r="F435" s="15">
        <f>IF(F434="","",ROUND(SUM(F434:F434),2))</f>
        <v>130.35</v>
      </c>
      <c r="G435" s="13" t="str">
        <f>IF(F434="","Neužpildytos visos objektų kainos","")</f>
        <v/>
      </c>
    </row>
    <row r="436" spans="1:7" x14ac:dyDescent="0.25">
      <c r="C436" s="15" t="s">
        <v>39</v>
      </c>
      <c r="D436" s="18">
        <v>5</v>
      </c>
      <c r="E436" s="15" t="s">
        <v>40</v>
      </c>
      <c r="F436" s="15">
        <f>IF(OR(F435="",D436=""),"", ROUND(PRODUCT(D436,F435)/100,2))</f>
        <v>6.52</v>
      </c>
      <c r="G436" s="13" t="str">
        <f>IF(D436="", "Nurodykite taikomą PVM dydį", "")</f>
        <v/>
      </c>
    </row>
    <row r="437" spans="1:7" x14ac:dyDescent="0.25">
      <c r="E437" s="15" t="s">
        <v>41</v>
      </c>
      <c r="F437" s="15">
        <f>IF(ISBLANK(F436), "", ROUND(SUM(F435:F436),2))</f>
        <v>136.87</v>
      </c>
    </row>
    <row r="441" spans="1:7" x14ac:dyDescent="0.25">
      <c r="A441" s="12" t="s">
        <v>216</v>
      </c>
      <c r="B441" s="12" t="s">
        <v>217</v>
      </c>
    </row>
    <row r="443" spans="1:7" x14ac:dyDescent="0.25">
      <c r="A443" s="12" t="s">
        <v>26</v>
      </c>
    </row>
    <row r="444" spans="1:7" ht="60" x14ac:dyDescent="0.25">
      <c r="A444" s="25" t="s">
        <v>27</v>
      </c>
      <c r="B444" s="25" t="s">
        <v>28</v>
      </c>
      <c r="C444" s="25" t="s">
        <v>29</v>
      </c>
      <c r="D444" s="25" t="s">
        <v>30</v>
      </c>
      <c r="E444" s="25" t="s">
        <v>31</v>
      </c>
      <c r="F444" s="25" t="s">
        <v>32</v>
      </c>
      <c r="G444" s="25" t="s">
        <v>33</v>
      </c>
    </row>
    <row r="445" spans="1:7" x14ac:dyDescent="0.25">
      <c r="A445" s="15" t="s">
        <v>218</v>
      </c>
      <c r="B445" s="15" t="s">
        <v>219</v>
      </c>
      <c r="C445" s="16"/>
      <c r="D445" s="16"/>
      <c r="E445" s="16"/>
      <c r="F445" s="16"/>
      <c r="G445" s="16"/>
    </row>
    <row r="446" spans="1:7" x14ac:dyDescent="0.25">
      <c r="A446" s="16" t="s">
        <v>220</v>
      </c>
      <c r="B446" s="16" t="s">
        <v>219</v>
      </c>
      <c r="C446" s="16">
        <v>200</v>
      </c>
      <c r="D446" s="16" t="s">
        <v>37</v>
      </c>
      <c r="E446" s="17"/>
      <c r="F446" s="16" t="str">
        <f>IF(ISBLANK(E446),"", PRODUCT(C446,E446))</f>
        <v/>
      </c>
      <c r="G446" s="18"/>
    </row>
    <row r="447" spans="1:7" x14ac:dyDescent="0.25">
      <c r="E447" s="15" t="s">
        <v>38</v>
      </c>
      <c r="F447" s="15" t="str">
        <f>IF(F446="","",ROUND(SUM(F446:F446),2))</f>
        <v/>
      </c>
      <c r="G447" s="13" t="str">
        <f>IF(F446="","Neužpildytos visos objektų kainos","")</f>
        <v>Neužpildytos visos objektų kainos</v>
      </c>
    </row>
    <row r="448" spans="1:7" x14ac:dyDescent="0.25">
      <c r="C448" s="15" t="s">
        <v>39</v>
      </c>
      <c r="D448" s="18"/>
      <c r="E448" s="15" t="s">
        <v>40</v>
      </c>
      <c r="F448" s="15" t="str">
        <f>IF(OR(F447="",D448=""),"", ROUND(PRODUCT(D448,F447)/100,2))</f>
        <v/>
      </c>
      <c r="G448" s="13" t="str">
        <f>IF(D448="", "Nurodykite taikomą PVM dydį", "")</f>
        <v>Nurodykite taikomą PVM dydį</v>
      </c>
    </row>
    <row r="449" spans="1:7" x14ac:dyDescent="0.25">
      <c r="E449" s="15" t="s">
        <v>41</v>
      </c>
      <c r="F449" s="15">
        <f>IF(ISBLANK(F448), "", ROUND(SUM(F447:F448),2))</f>
        <v>0</v>
      </c>
    </row>
    <row r="453" spans="1:7" x14ac:dyDescent="0.25">
      <c r="A453" s="12" t="s">
        <v>221</v>
      </c>
      <c r="B453" s="12" t="s">
        <v>222</v>
      </c>
    </row>
    <row r="455" spans="1:7" x14ac:dyDescent="0.25">
      <c r="A455" s="12" t="s">
        <v>26</v>
      </c>
    </row>
    <row r="456" spans="1:7" ht="60" x14ac:dyDescent="0.25">
      <c r="A456" s="25" t="s">
        <v>27</v>
      </c>
      <c r="B456" s="25" t="s">
        <v>28</v>
      </c>
      <c r="C456" s="25" t="s">
        <v>29</v>
      </c>
      <c r="D456" s="25" t="s">
        <v>30</v>
      </c>
      <c r="E456" s="25" t="s">
        <v>31</v>
      </c>
      <c r="F456" s="25" t="s">
        <v>32</v>
      </c>
      <c r="G456" s="25" t="s">
        <v>33</v>
      </c>
    </row>
    <row r="457" spans="1:7" x14ac:dyDescent="0.25">
      <c r="A457" s="15" t="s">
        <v>223</v>
      </c>
      <c r="B457" s="15" t="s">
        <v>224</v>
      </c>
      <c r="C457" s="16"/>
      <c r="D457" s="16"/>
      <c r="E457" s="16"/>
      <c r="F457" s="16"/>
      <c r="G457" s="16"/>
    </row>
    <row r="458" spans="1:7" ht="30" x14ac:dyDescent="0.25">
      <c r="A458" s="16" t="s">
        <v>225</v>
      </c>
      <c r="B458" s="16" t="s">
        <v>224</v>
      </c>
      <c r="C458" s="16">
        <v>10</v>
      </c>
      <c r="D458" s="16" t="s">
        <v>47</v>
      </c>
      <c r="E458" s="17">
        <v>36.799999999999997</v>
      </c>
      <c r="F458" s="16">
        <f>IF(ISBLANK(E458),"", PRODUCT(C458,E458))</f>
        <v>368</v>
      </c>
      <c r="G458" s="32" t="s">
        <v>494</v>
      </c>
    </row>
    <row r="459" spans="1:7" x14ac:dyDescent="0.25">
      <c r="E459" s="15" t="s">
        <v>38</v>
      </c>
      <c r="F459" s="15">
        <f>IF(F458="","",ROUND(SUM(F458:F458),2))</f>
        <v>368</v>
      </c>
      <c r="G459" s="13" t="str">
        <f>IF(F458="","Neužpildytos visos objektų kainos","")</f>
        <v/>
      </c>
    </row>
    <row r="460" spans="1:7" x14ac:dyDescent="0.25">
      <c r="C460" s="15" t="s">
        <v>39</v>
      </c>
      <c r="D460" s="18">
        <v>5</v>
      </c>
      <c r="E460" s="15" t="s">
        <v>40</v>
      </c>
      <c r="F460" s="15">
        <f>IF(OR(F459="",D460=""),"", ROUND(PRODUCT(D460,F459)/100,2))</f>
        <v>18.399999999999999</v>
      </c>
      <c r="G460" s="13" t="str">
        <f>IF(D460="", "Nurodykite taikomą PVM dydį", "")</f>
        <v/>
      </c>
    </row>
    <row r="461" spans="1:7" x14ac:dyDescent="0.25">
      <c r="E461" s="15" t="s">
        <v>41</v>
      </c>
      <c r="F461" s="15">
        <f>IF(ISBLANK(F460), "", ROUND(SUM(F459:F460),2))</f>
        <v>386.4</v>
      </c>
    </row>
    <row r="465" spans="1:7" x14ac:dyDescent="0.25">
      <c r="A465" s="12" t="s">
        <v>226</v>
      </c>
      <c r="B465" s="12" t="s">
        <v>227</v>
      </c>
    </row>
    <row r="467" spans="1:7" x14ac:dyDescent="0.25">
      <c r="A467" s="12" t="s">
        <v>26</v>
      </c>
    </row>
    <row r="468" spans="1:7" ht="60" x14ac:dyDescent="0.25">
      <c r="A468" s="25" t="s">
        <v>27</v>
      </c>
      <c r="B468" s="25" t="s">
        <v>28</v>
      </c>
      <c r="C468" s="25" t="s">
        <v>29</v>
      </c>
      <c r="D468" s="25" t="s">
        <v>30</v>
      </c>
      <c r="E468" s="25" t="s">
        <v>31</v>
      </c>
      <c r="F468" s="25" t="s">
        <v>32</v>
      </c>
      <c r="G468" s="25" t="s">
        <v>33</v>
      </c>
    </row>
    <row r="469" spans="1:7" x14ac:dyDescent="0.25">
      <c r="A469" s="15" t="s">
        <v>228</v>
      </c>
      <c r="B469" s="15" t="s">
        <v>229</v>
      </c>
      <c r="C469" s="16"/>
      <c r="D469" s="16"/>
      <c r="E469" s="16"/>
      <c r="F469" s="16"/>
      <c r="G469" s="16"/>
    </row>
    <row r="470" spans="1:7" x14ac:dyDescent="0.25">
      <c r="A470" s="16" t="s">
        <v>230</v>
      </c>
      <c r="B470" s="16" t="s">
        <v>229</v>
      </c>
      <c r="C470" s="16">
        <v>30</v>
      </c>
      <c r="D470" s="16" t="s">
        <v>47</v>
      </c>
      <c r="E470" s="17"/>
      <c r="F470" s="16" t="str">
        <f>IF(ISBLANK(E470),"", PRODUCT(C470,E470))</f>
        <v/>
      </c>
      <c r="G470" s="18"/>
    </row>
    <row r="471" spans="1:7" x14ac:dyDescent="0.25">
      <c r="E471" s="15" t="s">
        <v>38</v>
      </c>
      <c r="F471" s="15" t="str">
        <f>IF(F470="","",ROUND(SUM(F470:F470),2))</f>
        <v/>
      </c>
      <c r="G471" s="13" t="str">
        <f>IF(F470="","Neužpildytos visos objektų kainos","")</f>
        <v>Neužpildytos visos objektų kainos</v>
      </c>
    </row>
    <row r="472" spans="1:7" x14ac:dyDescent="0.25">
      <c r="C472" s="15" t="s">
        <v>39</v>
      </c>
      <c r="D472" s="18"/>
      <c r="E472" s="15" t="s">
        <v>40</v>
      </c>
      <c r="F472" s="15" t="str">
        <f>IF(OR(F471="",D472=""),"", ROUND(PRODUCT(D472,F471)/100,2))</f>
        <v/>
      </c>
      <c r="G472" s="13" t="str">
        <f>IF(D472="", "Nurodykite taikomą PVM dydį", "")</f>
        <v>Nurodykite taikomą PVM dydį</v>
      </c>
    </row>
    <row r="473" spans="1:7" x14ac:dyDescent="0.25">
      <c r="E473" s="15" t="s">
        <v>41</v>
      </c>
      <c r="F473" s="15">
        <f>IF(ISBLANK(F472), "", ROUND(SUM(F471:F472),2))</f>
        <v>0</v>
      </c>
    </row>
    <row r="477" spans="1:7" x14ac:dyDescent="0.25">
      <c r="A477" s="12" t="s">
        <v>231</v>
      </c>
      <c r="B477" s="12" t="s">
        <v>232</v>
      </c>
    </row>
    <row r="479" spans="1:7" x14ac:dyDescent="0.25">
      <c r="A479" s="12" t="s">
        <v>26</v>
      </c>
    </row>
    <row r="480" spans="1:7" ht="60" x14ac:dyDescent="0.25">
      <c r="A480" s="25" t="s">
        <v>27</v>
      </c>
      <c r="B480" s="25" t="s">
        <v>28</v>
      </c>
      <c r="C480" s="25" t="s">
        <v>29</v>
      </c>
      <c r="D480" s="25" t="s">
        <v>30</v>
      </c>
      <c r="E480" s="25" t="s">
        <v>31</v>
      </c>
      <c r="F480" s="25" t="s">
        <v>32</v>
      </c>
      <c r="G480" s="25" t="s">
        <v>33</v>
      </c>
    </row>
    <row r="481" spans="1:7" x14ac:dyDescent="0.25">
      <c r="A481" s="15" t="s">
        <v>233</v>
      </c>
      <c r="B481" s="15" t="s">
        <v>234</v>
      </c>
      <c r="C481" s="16"/>
      <c r="D481" s="16"/>
      <c r="E481" s="16"/>
      <c r="F481" s="16"/>
      <c r="G481" s="16"/>
    </row>
    <row r="482" spans="1:7" x14ac:dyDescent="0.25">
      <c r="A482" s="16" t="s">
        <v>235</v>
      </c>
      <c r="B482" s="16" t="s">
        <v>234</v>
      </c>
      <c r="C482" s="16">
        <v>100</v>
      </c>
      <c r="D482" s="16" t="s">
        <v>37</v>
      </c>
      <c r="E482" s="17"/>
      <c r="F482" s="16" t="str">
        <f>IF(ISBLANK(E482),"", PRODUCT(C482,E482))</f>
        <v/>
      </c>
      <c r="G482" s="18"/>
    </row>
    <row r="483" spans="1:7" x14ac:dyDescent="0.25">
      <c r="E483" s="15" t="s">
        <v>38</v>
      </c>
      <c r="F483" s="15" t="str">
        <f>IF(F482="","",ROUND(SUM(F482:F482),2))</f>
        <v/>
      </c>
      <c r="G483" s="13" t="str">
        <f>IF(F482="","Neužpildytos visos objektų kainos","")</f>
        <v>Neužpildytos visos objektų kainos</v>
      </c>
    </row>
    <row r="484" spans="1:7" x14ac:dyDescent="0.25">
      <c r="C484" s="15" t="s">
        <v>39</v>
      </c>
      <c r="D484" s="18"/>
      <c r="E484" s="15" t="s">
        <v>40</v>
      </c>
      <c r="F484" s="15" t="str">
        <f>IF(OR(F483="",D484=""),"", ROUND(PRODUCT(D484,F483)/100,2))</f>
        <v/>
      </c>
      <c r="G484" s="13" t="str">
        <f>IF(D484="", "Nurodykite taikomą PVM dydį", "")</f>
        <v>Nurodykite taikomą PVM dydį</v>
      </c>
    </row>
    <row r="485" spans="1:7" x14ac:dyDescent="0.25">
      <c r="E485" s="15" t="s">
        <v>41</v>
      </c>
      <c r="F485" s="15">
        <f>IF(ISBLANK(F484), "", ROUND(SUM(F483:F484),2))</f>
        <v>0</v>
      </c>
    </row>
    <row r="489" spans="1:7" x14ac:dyDescent="0.25">
      <c r="A489" s="12" t="s">
        <v>236</v>
      </c>
      <c r="B489" s="12" t="s">
        <v>237</v>
      </c>
    </row>
    <row r="491" spans="1:7" x14ac:dyDescent="0.25">
      <c r="A491" s="12" t="s">
        <v>26</v>
      </c>
    </row>
    <row r="492" spans="1:7" ht="60" x14ac:dyDescent="0.25">
      <c r="A492" s="25" t="s">
        <v>27</v>
      </c>
      <c r="B492" s="25" t="s">
        <v>28</v>
      </c>
      <c r="C492" s="25" t="s">
        <v>29</v>
      </c>
      <c r="D492" s="25" t="s">
        <v>30</v>
      </c>
      <c r="E492" s="25" t="s">
        <v>31</v>
      </c>
      <c r="F492" s="25" t="s">
        <v>32</v>
      </c>
      <c r="G492" s="25" t="s">
        <v>33</v>
      </c>
    </row>
    <row r="493" spans="1:7" x14ac:dyDescent="0.25">
      <c r="A493" s="15" t="s">
        <v>238</v>
      </c>
      <c r="B493" s="15" t="s">
        <v>239</v>
      </c>
      <c r="C493" s="16"/>
      <c r="D493" s="16"/>
      <c r="E493" s="16"/>
      <c r="F493" s="16"/>
      <c r="G493" s="16"/>
    </row>
    <row r="494" spans="1:7" x14ac:dyDescent="0.25">
      <c r="A494" s="16" t="s">
        <v>240</v>
      </c>
      <c r="B494" s="16" t="s">
        <v>241</v>
      </c>
      <c r="C494" s="16">
        <v>200</v>
      </c>
      <c r="D494" s="16" t="s">
        <v>37</v>
      </c>
      <c r="E494" s="17"/>
      <c r="F494" s="16" t="str">
        <f>IF(ISBLANK(E494),"", PRODUCT(C494,E494))</f>
        <v/>
      </c>
      <c r="G494" s="18"/>
    </row>
    <row r="495" spans="1:7" x14ac:dyDescent="0.25">
      <c r="E495" s="15" t="s">
        <v>38</v>
      </c>
      <c r="F495" s="15" t="str">
        <f>IF(F494="","",ROUND(SUM(F494:F494),2))</f>
        <v/>
      </c>
      <c r="G495" s="13" t="str">
        <f>IF(F494="","Neužpildytos visos objektų kainos","")</f>
        <v>Neužpildytos visos objektų kainos</v>
      </c>
    </row>
    <row r="496" spans="1:7" x14ac:dyDescent="0.25">
      <c r="C496" s="15" t="s">
        <v>39</v>
      </c>
      <c r="D496" s="18"/>
      <c r="E496" s="15" t="s">
        <v>40</v>
      </c>
      <c r="F496" s="15" t="str">
        <f>IF(OR(F495="",D496=""),"", ROUND(PRODUCT(D496,F495)/100,2))</f>
        <v/>
      </c>
      <c r="G496" s="13" t="str">
        <f>IF(D496="", "Nurodykite taikomą PVM dydį", "")</f>
        <v>Nurodykite taikomą PVM dydį</v>
      </c>
    </row>
    <row r="497" spans="1:7" x14ac:dyDescent="0.25">
      <c r="E497" s="15" t="s">
        <v>41</v>
      </c>
      <c r="F497" s="15">
        <f>IF(ISBLANK(F496), "", ROUND(SUM(F495:F496),2))</f>
        <v>0</v>
      </c>
    </row>
    <row r="501" spans="1:7" x14ac:dyDescent="0.25">
      <c r="A501" s="12" t="s">
        <v>242</v>
      </c>
      <c r="B501" s="12" t="s">
        <v>243</v>
      </c>
    </row>
    <row r="503" spans="1:7" x14ac:dyDescent="0.25">
      <c r="A503" s="12" t="s">
        <v>26</v>
      </c>
    </row>
    <row r="504" spans="1:7" ht="60" x14ac:dyDescent="0.25">
      <c r="A504" s="25" t="s">
        <v>27</v>
      </c>
      <c r="B504" s="25" t="s">
        <v>28</v>
      </c>
      <c r="C504" s="25" t="s">
        <v>29</v>
      </c>
      <c r="D504" s="25" t="s">
        <v>30</v>
      </c>
      <c r="E504" s="25" t="s">
        <v>31</v>
      </c>
      <c r="F504" s="25" t="s">
        <v>32</v>
      </c>
      <c r="G504" s="25" t="s">
        <v>33</v>
      </c>
    </row>
    <row r="505" spans="1:7" x14ac:dyDescent="0.25">
      <c r="A505" s="15" t="s">
        <v>244</v>
      </c>
      <c r="B505" s="15" t="s">
        <v>245</v>
      </c>
      <c r="C505" s="16"/>
      <c r="D505" s="16"/>
      <c r="E505" s="16"/>
      <c r="F505" s="16"/>
      <c r="G505" s="16"/>
    </row>
    <row r="506" spans="1:7" x14ac:dyDescent="0.25">
      <c r="A506" s="16" t="s">
        <v>246</v>
      </c>
      <c r="B506" s="16" t="s">
        <v>245</v>
      </c>
      <c r="C506" s="16">
        <v>12</v>
      </c>
      <c r="D506" s="16" t="s">
        <v>90</v>
      </c>
      <c r="E506" s="17"/>
      <c r="F506" s="16" t="str">
        <f>IF(ISBLANK(E506),"", PRODUCT(C506,E506))</f>
        <v/>
      </c>
      <c r="G506" s="18"/>
    </row>
    <row r="507" spans="1:7" x14ac:dyDescent="0.25">
      <c r="E507" s="15" t="s">
        <v>38</v>
      </c>
      <c r="F507" s="15" t="str">
        <f>IF(F506="","",ROUND(SUM(F506:F506),2))</f>
        <v/>
      </c>
      <c r="G507" s="13" t="str">
        <f>IF(F506="","Neužpildytos visos objektų kainos","")</f>
        <v>Neužpildytos visos objektų kainos</v>
      </c>
    </row>
    <row r="508" spans="1:7" x14ac:dyDescent="0.25">
      <c r="C508" s="15" t="s">
        <v>39</v>
      </c>
      <c r="D508" s="18"/>
      <c r="E508" s="15" t="s">
        <v>40</v>
      </c>
      <c r="F508" s="15" t="str">
        <f>IF(OR(F507="",D508=""),"", ROUND(PRODUCT(D508,F507)/100,2))</f>
        <v/>
      </c>
      <c r="G508" s="13" t="str">
        <f>IF(D508="", "Nurodykite taikomą PVM dydį", "")</f>
        <v>Nurodykite taikomą PVM dydį</v>
      </c>
    </row>
    <row r="509" spans="1:7" x14ac:dyDescent="0.25">
      <c r="E509" s="15" t="s">
        <v>41</v>
      </c>
      <c r="F509" s="15">
        <f>IF(ISBLANK(F508), "", ROUND(SUM(F507:F508),2))</f>
        <v>0</v>
      </c>
    </row>
    <row r="513" spans="1:7" x14ac:dyDescent="0.25">
      <c r="A513" s="12" t="s">
        <v>247</v>
      </c>
      <c r="B513" s="12" t="s">
        <v>248</v>
      </c>
    </row>
    <row r="515" spans="1:7" x14ac:dyDescent="0.25">
      <c r="A515" s="12" t="s">
        <v>26</v>
      </c>
    </row>
    <row r="516" spans="1:7" ht="60" x14ac:dyDescent="0.25">
      <c r="A516" s="25" t="s">
        <v>27</v>
      </c>
      <c r="B516" s="25" t="s">
        <v>28</v>
      </c>
      <c r="C516" s="25" t="s">
        <v>29</v>
      </c>
      <c r="D516" s="25" t="s">
        <v>30</v>
      </c>
      <c r="E516" s="25" t="s">
        <v>31</v>
      </c>
      <c r="F516" s="25" t="s">
        <v>32</v>
      </c>
      <c r="G516" s="25" t="s">
        <v>33</v>
      </c>
    </row>
    <row r="517" spans="1:7" x14ac:dyDescent="0.25">
      <c r="A517" s="15" t="s">
        <v>249</v>
      </c>
      <c r="B517" s="15" t="s">
        <v>250</v>
      </c>
      <c r="C517" s="16"/>
      <c r="D517" s="16"/>
      <c r="E517" s="16"/>
      <c r="F517" s="16"/>
      <c r="G517" s="16"/>
    </row>
    <row r="518" spans="1:7" ht="30" x14ac:dyDescent="0.25">
      <c r="A518" s="16" t="s">
        <v>251</v>
      </c>
      <c r="B518" s="16" t="s">
        <v>250</v>
      </c>
      <c r="C518" s="16">
        <v>300</v>
      </c>
      <c r="D518" s="16" t="s">
        <v>47</v>
      </c>
      <c r="E518" s="17">
        <v>14.88</v>
      </c>
      <c r="F518" s="16">
        <f>IF(ISBLANK(E518),"", PRODUCT(C518,E518))</f>
        <v>4464</v>
      </c>
      <c r="G518" s="32" t="s">
        <v>495</v>
      </c>
    </row>
    <row r="519" spans="1:7" x14ac:dyDescent="0.25">
      <c r="E519" s="15" t="s">
        <v>38</v>
      </c>
      <c r="F519" s="15">
        <f>IF(F518="","",ROUND(SUM(F518:F518),2))</f>
        <v>4464</v>
      </c>
      <c r="G519" s="13" t="str">
        <f>IF(F518="","Neužpildytos visos objektų kainos","")</f>
        <v/>
      </c>
    </row>
    <row r="520" spans="1:7" x14ac:dyDescent="0.25">
      <c r="C520" s="15" t="s">
        <v>39</v>
      </c>
      <c r="D520" s="18">
        <v>5</v>
      </c>
      <c r="E520" s="15" t="s">
        <v>40</v>
      </c>
      <c r="F520" s="15">
        <f>IF(OR(F519="",D520=""),"", ROUND(PRODUCT(D520,F519)/100,2))</f>
        <v>223.2</v>
      </c>
      <c r="G520" s="13" t="str">
        <f>IF(D520="", "Nurodykite taikomą PVM dydį", "")</f>
        <v/>
      </c>
    </row>
    <row r="521" spans="1:7" x14ac:dyDescent="0.25">
      <c r="E521" s="15" t="s">
        <v>41</v>
      </c>
      <c r="F521" s="15">
        <f>IF(ISBLANK(F520), "", ROUND(SUM(F519:F520),2))</f>
        <v>4687.2</v>
      </c>
    </row>
    <row r="525" spans="1:7" x14ac:dyDescent="0.25">
      <c r="A525" s="12" t="s">
        <v>252</v>
      </c>
      <c r="B525" s="12" t="s">
        <v>253</v>
      </c>
    </row>
    <row r="527" spans="1:7" x14ac:dyDescent="0.25">
      <c r="A527" s="12" t="s">
        <v>26</v>
      </c>
    </row>
    <row r="528" spans="1:7" ht="60" x14ac:dyDescent="0.25">
      <c r="A528" s="25" t="s">
        <v>27</v>
      </c>
      <c r="B528" s="25" t="s">
        <v>28</v>
      </c>
      <c r="C528" s="25" t="s">
        <v>29</v>
      </c>
      <c r="D528" s="25" t="s">
        <v>30</v>
      </c>
      <c r="E528" s="25" t="s">
        <v>31</v>
      </c>
      <c r="F528" s="25" t="s">
        <v>32</v>
      </c>
      <c r="G528" s="25" t="s">
        <v>33</v>
      </c>
    </row>
    <row r="529" spans="1:7" ht="45" x14ac:dyDescent="0.25">
      <c r="A529" s="15" t="s">
        <v>254</v>
      </c>
      <c r="B529" s="24" t="s">
        <v>255</v>
      </c>
      <c r="C529" s="16"/>
      <c r="D529" s="16"/>
      <c r="E529" s="16"/>
      <c r="F529" s="16"/>
      <c r="G529" s="16"/>
    </row>
    <row r="530" spans="1:7" ht="45" x14ac:dyDescent="0.25">
      <c r="A530" s="16" t="s">
        <v>256</v>
      </c>
      <c r="B530" s="26" t="s">
        <v>255</v>
      </c>
      <c r="C530" s="16">
        <v>60</v>
      </c>
      <c r="D530" s="16" t="s">
        <v>90</v>
      </c>
      <c r="E530" s="17"/>
      <c r="F530" s="16" t="str">
        <f>IF(ISBLANK(E530),"", PRODUCT(C530,E530))</f>
        <v/>
      </c>
      <c r="G530" s="18"/>
    </row>
    <row r="531" spans="1:7" x14ac:dyDescent="0.25">
      <c r="E531" s="15" t="s">
        <v>38</v>
      </c>
      <c r="F531" s="15" t="str">
        <f>IF(F530="","",ROUND(SUM(F530:F530),2))</f>
        <v/>
      </c>
      <c r="G531" s="13" t="str">
        <f>IF(F530="","Neužpildytos visos objektų kainos","")</f>
        <v>Neužpildytos visos objektų kainos</v>
      </c>
    </row>
    <row r="532" spans="1:7" x14ac:dyDescent="0.25">
      <c r="C532" s="15" t="s">
        <v>39</v>
      </c>
      <c r="D532" s="18"/>
      <c r="E532" s="15" t="s">
        <v>40</v>
      </c>
      <c r="F532" s="15" t="str">
        <f>IF(OR(F531="",D532=""),"", ROUND(PRODUCT(D532,F531)/100,2))</f>
        <v/>
      </c>
      <c r="G532" s="13" t="str">
        <f>IF(D532="", "Nurodykite taikomą PVM dydį", "")</f>
        <v>Nurodykite taikomą PVM dydį</v>
      </c>
    </row>
    <row r="533" spans="1:7" x14ac:dyDescent="0.25">
      <c r="E533" s="15" t="s">
        <v>41</v>
      </c>
      <c r="F533" s="15">
        <f>IF(ISBLANK(F532), "", ROUND(SUM(F531:F532),2))</f>
        <v>0</v>
      </c>
    </row>
    <row r="537" spans="1:7" x14ac:dyDescent="0.25">
      <c r="A537" s="12" t="s">
        <v>257</v>
      </c>
      <c r="B537" s="12" t="s">
        <v>258</v>
      </c>
    </row>
    <row r="539" spans="1:7" x14ac:dyDescent="0.25">
      <c r="A539" s="12" t="s">
        <v>26</v>
      </c>
    </row>
    <row r="540" spans="1:7" ht="60" x14ac:dyDescent="0.25">
      <c r="A540" s="25" t="s">
        <v>27</v>
      </c>
      <c r="B540" s="25" t="s">
        <v>28</v>
      </c>
      <c r="C540" s="25" t="s">
        <v>29</v>
      </c>
      <c r="D540" s="25" t="s">
        <v>30</v>
      </c>
      <c r="E540" s="25" t="s">
        <v>31</v>
      </c>
      <c r="F540" s="25" t="s">
        <v>32</v>
      </c>
      <c r="G540" s="25" t="s">
        <v>33</v>
      </c>
    </row>
    <row r="541" spans="1:7" ht="45" x14ac:dyDescent="0.25">
      <c r="A541" s="15" t="s">
        <v>259</v>
      </c>
      <c r="B541" s="24" t="s">
        <v>260</v>
      </c>
      <c r="C541" s="16"/>
      <c r="D541" s="16"/>
      <c r="E541" s="16"/>
      <c r="F541" s="16"/>
      <c r="G541" s="16"/>
    </row>
    <row r="542" spans="1:7" ht="45" x14ac:dyDescent="0.25">
      <c r="A542" s="16" t="s">
        <v>261</v>
      </c>
      <c r="B542" s="26" t="s">
        <v>260</v>
      </c>
      <c r="C542" s="16">
        <v>250</v>
      </c>
      <c r="D542" s="16" t="s">
        <v>90</v>
      </c>
      <c r="E542" s="17"/>
      <c r="F542" s="16" t="str">
        <f>IF(ISBLANK(E542),"", PRODUCT(C542,E542))</f>
        <v/>
      </c>
      <c r="G542" s="18"/>
    </row>
    <row r="543" spans="1:7" x14ac:dyDescent="0.25">
      <c r="E543" s="15" t="s">
        <v>38</v>
      </c>
      <c r="F543" s="15" t="str">
        <f>IF(F542="","",ROUND(SUM(F542:F542),2))</f>
        <v/>
      </c>
      <c r="G543" s="13" t="str">
        <f>IF(F542="","Neužpildytos visos objektų kainos","")</f>
        <v>Neužpildytos visos objektų kainos</v>
      </c>
    </row>
    <row r="544" spans="1:7" x14ac:dyDescent="0.25">
      <c r="C544" s="15" t="s">
        <v>39</v>
      </c>
      <c r="D544" s="18"/>
      <c r="E544" s="15" t="s">
        <v>40</v>
      </c>
      <c r="F544" s="15" t="str">
        <f>IF(OR(F543="",D544=""),"", ROUND(PRODUCT(D544,F543)/100,2))</f>
        <v/>
      </c>
      <c r="G544" s="13" t="str">
        <f>IF(D544="", "Nurodykite taikomą PVM dydį", "")</f>
        <v>Nurodykite taikomą PVM dydį</v>
      </c>
    </row>
    <row r="545" spans="1:7" x14ac:dyDescent="0.25">
      <c r="E545" s="15" t="s">
        <v>41</v>
      </c>
      <c r="F545" s="15">
        <f>IF(ISBLANK(F544), "", ROUND(SUM(F543:F544),2))</f>
        <v>0</v>
      </c>
    </row>
    <row r="549" spans="1:7" ht="60" x14ac:dyDescent="0.25">
      <c r="A549" s="12" t="s">
        <v>262</v>
      </c>
      <c r="B549" s="27" t="s">
        <v>263</v>
      </c>
    </row>
    <row r="551" spans="1:7" x14ac:dyDescent="0.25">
      <c r="A551" s="12" t="s">
        <v>26</v>
      </c>
    </row>
    <row r="552" spans="1:7" ht="60" x14ac:dyDescent="0.25">
      <c r="A552" s="25" t="s">
        <v>27</v>
      </c>
      <c r="B552" s="25" t="s">
        <v>28</v>
      </c>
      <c r="C552" s="25" t="s">
        <v>29</v>
      </c>
      <c r="D552" s="25" t="s">
        <v>30</v>
      </c>
      <c r="E552" s="25" t="s">
        <v>31</v>
      </c>
      <c r="F552" s="25" t="s">
        <v>32</v>
      </c>
      <c r="G552" s="25" t="s">
        <v>33</v>
      </c>
    </row>
    <row r="553" spans="1:7" ht="60" x14ac:dyDescent="0.25">
      <c r="A553" s="15" t="s">
        <v>264</v>
      </c>
      <c r="B553" s="24" t="s">
        <v>265</v>
      </c>
      <c r="C553" s="16"/>
      <c r="D553" s="16"/>
      <c r="E553" s="16"/>
      <c r="F553" s="16"/>
      <c r="G553" s="16"/>
    </row>
    <row r="554" spans="1:7" ht="60" x14ac:dyDescent="0.25">
      <c r="A554" s="16" t="s">
        <v>266</v>
      </c>
      <c r="B554" s="26" t="s">
        <v>265</v>
      </c>
      <c r="C554" s="16">
        <v>450</v>
      </c>
      <c r="D554" s="16" t="s">
        <v>90</v>
      </c>
      <c r="E554" s="17"/>
      <c r="F554" s="16" t="str">
        <f>IF(ISBLANK(E554),"", PRODUCT(C554,E554))</f>
        <v/>
      </c>
      <c r="G554" s="18"/>
    </row>
    <row r="555" spans="1:7" ht="45" x14ac:dyDescent="0.25">
      <c r="A555" s="16" t="s">
        <v>267</v>
      </c>
      <c r="B555" s="26" t="s">
        <v>268</v>
      </c>
      <c r="C555" s="16"/>
      <c r="D555" s="16"/>
      <c r="E555" s="16"/>
      <c r="F555" s="16"/>
      <c r="G555" s="16"/>
    </row>
    <row r="556" spans="1:7" x14ac:dyDescent="0.25">
      <c r="E556" s="15" t="s">
        <v>38</v>
      </c>
      <c r="F556" s="15" t="str">
        <f>IF((COUNT(C554:C555)&lt;&gt;COUNT(F554:F555)),"", ROUND(SUM(F554:F555),2))</f>
        <v/>
      </c>
      <c r="G556" s="13" t="str">
        <f>IF((COUNT(C554:C555)&lt;&gt;COUNT(F554:F555)),"Neužpildytos visų objektų kainos", "")</f>
        <v>Neužpildytos visų objektų kainos</v>
      </c>
    </row>
    <row r="557" spans="1:7" x14ac:dyDescent="0.25">
      <c r="C557" s="15" t="s">
        <v>39</v>
      </c>
      <c r="D557" s="18"/>
      <c r="E557" s="15" t="s">
        <v>40</v>
      </c>
      <c r="F557" s="15" t="str">
        <f>IF(OR(F556="",D557=""),"", ROUND(PRODUCT(D557,F556)/100,2))</f>
        <v/>
      </c>
      <c r="G557" s="13" t="str">
        <f>IF(D557="", "Nurodykite taikomą PVM dydį", "")</f>
        <v>Nurodykite taikomą PVM dydį</v>
      </c>
    </row>
    <row r="558" spans="1:7" x14ac:dyDescent="0.25">
      <c r="E558" s="15" t="s">
        <v>41</v>
      </c>
      <c r="F558" s="15">
        <f>IF(ISBLANK(F557), "", ROUND(SUM(F556:F557),2))</f>
        <v>0</v>
      </c>
    </row>
    <row r="562" spans="1:7" ht="60" x14ac:dyDescent="0.25">
      <c r="A562" s="12" t="s">
        <v>269</v>
      </c>
      <c r="B562" s="27" t="s">
        <v>270</v>
      </c>
    </row>
    <row r="564" spans="1:7" x14ac:dyDescent="0.25">
      <c r="A564" s="12" t="s">
        <v>26</v>
      </c>
    </row>
    <row r="565" spans="1:7" ht="60" x14ac:dyDescent="0.25">
      <c r="A565" s="25" t="s">
        <v>27</v>
      </c>
      <c r="B565" s="25" t="s">
        <v>28</v>
      </c>
      <c r="C565" s="25" t="s">
        <v>29</v>
      </c>
      <c r="D565" s="25" t="s">
        <v>30</v>
      </c>
      <c r="E565" s="25" t="s">
        <v>31</v>
      </c>
      <c r="F565" s="25" t="s">
        <v>32</v>
      </c>
      <c r="G565" s="25" t="s">
        <v>33</v>
      </c>
    </row>
    <row r="566" spans="1:7" ht="60" x14ac:dyDescent="0.25">
      <c r="A566" s="15" t="s">
        <v>271</v>
      </c>
      <c r="B566" s="24" t="s">
        <v>272</v>
      </c>
      <c r="C566" s="16"/>
      <c r="D566" s="16"/>
      <c r="E566" s="16"/>
      <c r="F566" s="16"/>
      <c r="G566" s="16"/>
    </row>
    <row r="567" spans="1:7" ht="60" x14ac:dyDescent="0.25">
      <c r="A567" s="16" t="s">
        <v>273</v>
      </c>
      <c r="B567" s="26" t="s">
        <v>272</v>
      </c>
      <c r="C567" s="16">
        <v>300</v>
      </c>
      <c r="D567" s="16" t="s">
        <v>90</v>
      </c>
      <c r="E567" s="17"/>
      <c r="F567" s="16" t="str">
        <f>IF(ISBLANK(E567),"", PRODUCT(C567,E567))</f>
        <v/>
      </c>
      <c r="G567" s="18"/>
    </row>
    <row r="568" spans="1:7" ht="45" x14ac:dyDescent="0.25">
      <c r="A568" s="16" t="s">
        <v>274</v>
      </c>
      <c r="B568" s="26" t="s">
        <v>268</v>
      </c>
      <c r="C568" s="16"/>
      <c r="D568" s="16"/>
      <c r="E568" s="16"/>
      <c r="F568" s="16"/>
      <c r="G568" s="16"/>
    </row>
    <row r="569" spans="1:7" x14ac:dyDescent="0.25">
      <c r="E569" s="15" t="s">
        <v>38</v>
      </c>
      <c r="F569" s="15" t="str">
        <f>IF((COUNT(C567:C568)&lt;&gt;COUNT(F567:F568)),"", ROUND(SUM(F567:F568),2))</f>
        <v/>
      </c>
      <c r="G569" s="13" t="str">
        <f>IF((COUNT(C567:C568)&lt;&gt;COUNT(F567:F568)),"Neužpildytos visų objektų kainos", "")</f>
        <v>Neužpildytos visų objektų kainos</v>
      </c>
    </row>
    <row r="570" spans="1:7" x14ac:dyDescent="0.25">
      <c r="C570" s="15" t="s">
        <v>39</v>
      </c>
      <c r="D570" s="18"/>
      <c r="E570" s="15" t="s">
        <v>40</v>
      </c>
      <c r="F570" s="15" t="str">
        <f>IF(OR(F569="",D570=""),"", ROUND(PRODUCT(D570,F569)/100,2))</f>
        <v/>
      </c>
      <c r="G570" s="13" t="str">
        <f>IF(D570="", "Nurodykite taikomą PVM dydį", "")</f>
        <v>Nurodykite taikomą PVM dydį</v>
      </c>
    </row>
    <row r="571" spans="1:7" x14ac:dyDescent="0.25">
      <c r="E571" s="15" t="s">
        <v>41</v>
      </c>
      <c r="F571" s="15">
        <f>IF(ISBLANK(F570), "", ROUND(SUM(F569:F570),2))</f>
        <v>0</v>
      </c>
    </row>
    <row r="575" spans="1:7" ht="60" x14ac:dyDescent="0.25">
      <c r="A575" s="12" t="s">
        <v>275</v>
      </c>
      <c r="B575" s="27" t="s">
        <v>276</v>
      </c>
    </row>
    <row r="577" spans="1:7" x14ac:dyDescent="0.25">
      <c r="A577" s="12" t="s">
        <v>26</v>
      </c>
    </row>
    <row r="578" spans="1:7" ht="60" x14ac:dyDescent="0.25">
      <c r="A578" s="25" t="s">
        <v>27</v>
      </c>
      <c r="B578" s="25" t="s">
        <v>28</v>
      </c>
      <c r="C578" s="25" t="s">
        <v>29</v>
      </c>
      <c r="D578" s="25" t="s">
        <v>30</v>
      </c>
      <c r="E578" s="25" t="s">
        <v>31</v>
      </c>
      <c r="F578" s="25" t="s">
        <v>32</v>
      </c>
      <c r="G578" s="25" t="s">
        <v>33</v>
      </c>
    </row>
    <row r="579" spans="1:7" ht="60" x14ac:dyDescent="0.25">
      <c r="A579" s="15" t="s">
        <v>277</v>
      </c>
      <c r="B579" s="24" t="s">
        <v>278</v>
      </c>
      <c r="C579" s="16"/>
      <c r="D579" s="16"/>
      <c r="E579" s="16"/>
      <c r="F579" s="16"/>
      <c r="G579" s="16"/>
    </row>
    <row r="580" spans="1:7" ht="60" x14ac:dyDescent="0.25">
      <c r="A580" s="16" t="s">
        <v>279</v>
      </c>
      <c r="B580" s="26" t="s">
        <v>278</v>
      </c>
      <c r="C580" s="16">
        <v>300</v>
      </c>
      <c r="D580" s="16" t="s">
        <v>90</v>
      </c>
      <c r="E580" s="17"/>
      <c r="F580" s="16" t="str">
        <f>IF(ISBLANK(E580),"", PRODUCT(C580,E580))</f>
        <v/>
      </c>
      <c r="G580" s="18"/>
    </row>
    <row r="581" spans="1:7" ht="45" x14ac:dyDescent="0.25">
      <c r="A581" s="16" t="s">
        <v>280</v>
      </c>
      <c r="B581" s="26" t="s">
        <v>268</v>
      </c>
      <c r="C581" s="16"/>
      <c r="D581" s="16"/>
      <c r="E581" s="16"/>
      <c r="F581" s="16"/>
      <c r="G581" s="16"/>
    </row>
    <row r="582" spans="1:7" x14ac:dyDescent="0.25">
      <c r="E582" s="15" t="s">
        <v>38</v>
      </c>
      <c r="F582" s="15" t="str">
        <f>IF((COUNT(C580:C581)&lt;&gt;COUNT(F580:F581)),"", ROUND(SUM(F580:F581),2))</f>
        <v/>
      </c>
      <c r="G582" s="13" t="str">
        <f>IF((COUNT(C580:C581)&lt;&gt;COUNT(F580:F581)),"Neužpildytos visų objektų kainos", "")</f>
        <v>Neužpildytos visų objektų kainos</v>
      </c>
    </row>
    <row r="583" spans="1:7" x14ac:dyDescent="0.25">
      <c r="C583" s="15" t="s">
        <v>39</v>
      </c>
      <c r="D583" s="18"/>
      <c r="E583" s="15" t="s">
        <v>40</v>
      </c>
      <c r="F583" s="15" t="str">
        <f>IF(OR(F582="",D583=""),"", ROUND(PRODUCT(D583,F582)/100,2))</f>
        <v/>
      </c>
      <c r="G583" s="13" t="str">
        <f>IF(D583="", "Nurodykite taikomą PVM dydį", "")</f>
        <v>Nurodykite taikomą PVM dydį</v>
      </c>
    </row>
    <row r="584" spans="1:7" x14ac:dyDescent="0.25">
      <c r="E584" s="15" t="s">
        <v>41</v>
      </c>
      <c r="F584" s="15">
        <f>IF(ISBLANK(F583), "", ROUND(SUM(F582:F583),2))</f>
        <v>0</v>
      </c>
    </row>
    <row r="588" spans="1:7" x14ac:dyDescent="0.25">
      <c r="A588" s="12" t="s">
        <v>281</v>
      </c>
      <c r="B588" s="12" t="s">
        <v>282</v>
      </c>
    </row>
    <row r="590" spans="1:7" x14ac:dyDescent="0.25">
      <c r="A590" s="12" t="s">
        <v>26</v>
      </c>
    </row>
    <row r="591" spans="1:7" ht="60" x14ac:dyDescent="0.25">
      <c r="A591" s="25" t="s">
        <v>27</v>
      </c>
      <c r="B591" s="25" t="s">
        <v>28</v>
      </c>
      <c r="C591" s="25" t="s">
        <v>29</v>
      </c>
      <c r="D591" s="25" t="s">
        <v>30</v>
      </c>
      <c r="E591" s="25" t="s">
        <v>31</v>
      </c>
      <c r="F591" s="25" t="s">
        <v>32</v>
      </c>
      <c r="G591" s="25" t="s">
        <v>33</v>
      </c>
    </row>
    <row r="592" spans="1:7" x14ac:dyDescent="0.25">
      <c r="A592" s="15" t="s">
        <v>283</v>
      </c>
      <c r="B592" s="15" t="s">
        <v>284</v>
      </c>
      <c r="C592" s="16"/>
      <c r="D592" s="16"/>
      <c r="E592" s="16"/>
      <c r="F592" s="16"/>
      <c r="G592" s="16"/>
    </row>
    <row r="593" spans="1:7" ht="30" x14ac:dyDescent="0.25">
      <c r="A593" s="16" t="s">
        <v>285</v>
      </c>
      <c r="B593" s="16" t="s">
        <v>284</v>
      </c>
      <c r="C593" s="16">
        <v>20</v>
      </c>
      <c r="D593" s="16" t="s">
        <v>90</v>
      </c>
      <c r="E593" s="17">
        <v>12.88</v>
      </c>
      <c r="F593" s="16">
        <f>IF(ISBLANK(E593),"", PRODUCT(C593,E593))</f>
        <v>257.60000000000002</v>
      </c>
      <c r="G593" s="32" t="s">
        <v>496</v>
      </c>
    </row>
    <row r="594" spans="1:7" x14ac:dyDescent="0.25">
      <c r="E594" s="15" t="s">
        <v>38</v>
      </c>
      <c r="F594" s="15">
        <f>IF(F593="","",ROUND(SUM(F593:F593),2))</f>
        <v>257.60000000000002</v>
      </c>
      <c r="G594" s="13" t="str">
        <f>IF(F593="","Neužpildytos visos objektų kainos","")</f>
        <v/>
      </c>
    </row>
    <row r="595" spans="1:7" x14ac:dyDescent="0.25">
      <c r="C595" s="15" t="s">
        <v>39</v>
      </c>
      <c r="D595" s="18">
        <v>5</v>
      </c>
      <c r="E595" s="15" t="s">
        <v>40</v>
      </c>
      <c r="F595" s="15">
        <f>IF(OR(F594="",D595=""),"", ROUND(PRODUCT(D595,F594)/100,2))</f>
        <v>12.88</v>
      </c>
      <c r="G595" s="13" t="str">
        <f>IF(D595="", "Nurodykite taikomą PVM dydį", "")</f>
        <v/>
      </c>
    </row>
    <row r="596" spans="1:7" x14ac:dyDescent="0.25">
      <c r="E596" s="15" t="s">
        <v>41</v>
      </c>
      <c r="F596" s="15">
        <f>IF(ISBLANK(F595), "", ROUND(SUM(F594:F595),2))</f>
        <v>270.48</v>
      </c>
    </row>
    <row r="600" spans="1:7" x14ac:dyDescent="0.25">
      <c r="A600" s="12" t="s">
        <v>286</v>
      </c>
      <c r="B600" s="12" t="s">
        <v>287</v>
      </c>
    </row>
    <row r="602" spans="1:7" x14ac:dyDescent="0.25">
      <c r="A602" s="12" t="s">
        <v>26</v>
      </c>
    </row>
    <row r="603" spans="1:7" ht="60" x14ac:dyDescent="0.25">
      <c r="A603" s="25" t="s">
        <v>27</v>
      </c>
      <c r="B603" s="25" t="s">
        <v>28</v>
      </c>
      <c r="C603" s="25" t="s">
        <v>29</v>
      </c>
      <c r="D603" s="25" t="s">
        <v>30</v>
      </c>
      <c r="E603" s="25" t="s">
        <v>31</v>
      </c>
      <c r="F603" s="25" t="s">
        <v>32</v>
      </c>
      <c r="G603" s="25" t="s">
        <v>33</v>
      </c>
    </row>
    <row r="604" spans="1:7" x14ac:dyDescent="0.25">
      <c r="A604" s="15" t="s">
        <v>288</v>
      </c>
      <c r="B604" s="15" t="s">
        <v>289</v>
      </c>
      <c r="C604" s="16"/>
      <c r="D604" s="16"/>
      <c r="E604" s="16"/>
      <c r="F604" s="16"/>
      <c r="G604" s="16"/>
    </row>
    <row r="605" spans="1:7" x14ac:dyDescent="0.25">
      <c r="A605" s="16" t="s">
        <v>290</v>
      </c>
      <c r="B605" s="16" t="s">
        <v>289</v>
      </c>
      <c r="C605" s="16">
        <v>60</v>
      </c>
      <c r="D605" s="16" t="s">
        <v>78</v>
      </c>
      <c r="E605" s="17"/>
      <c r="F605" s="16" t="str">
        <f>IF(ISBLANK(E605),"", PRODUCT(C605,E605))</f>
        <v/>
      </c>
      <c r="G605" s="18"/>
    </row>
    <row r="606" spans="1:7" x14ac:dyDescent="0.25">
      <c r="E606" s="15" t="s">
        <v>38</v>
      </c>
      <c r="F606" s="15" t="str">
        <f>IF(F605="","",ROUND(SUM(F605:F605),2))</f>
        <v/>
      </c>
      <c r="G606" s="13" t="str">
        <f>IF(F605="","Neužpildytos visos objektų kainos","")</f>
        <v>Neužpildytos visos objektų kainos</v>
      </c>
    </row>
    <row r="607" spans="1:7" x14ac:dyDescent="0.25">
      <c r="C607" s="15" t="s">
        <v>39</v>
      </c>
      <c r="D607" s="18"/>
      <c r="E607" s="15" t="s">
        <v>40</v>
      </c>
      <c r="F607" s="15" t="str">
        <f>IF(OR(F606="",D607=""),"", ROUND(PRODUCT(D607,F606)/100,2))</f>
        <v/>
      </c>
      <c r="G607" s="13" t="str">
        <f>IF(D607="", "Nurodykite taikomą PVM dydį", "")</f>
        <v>Nurodykite taikomą PVM dydį</v>
      </c>
    </row>
    <row r="608" spans="1:7" x14ac:dyDescent="0.25">
      <c r="E608" s="15" t="s">
        <v>41</v>
      </c>
      <c r="F608" s="15">
        <f>IF(ISBLANK(F607), "", ROUND(SUM(F606:F607),2))</f>
        <v>0</v>
      </c>
    </row>
    <row r="612" spans="1:7" x14ac:dyDescent="0.25">
      <c r="A612" s="12" t="s">
        <v>291</v>
      </c>
      <c r="B612" s="12" t="s">
        <v>292</v>
      </c>
    </row>
    <row r="614" spans="1:7" x14ac:dyDescent="0.25">
      <c r="A614" s="12" t="s">
        <v>26</v>
      </c>
    </row>
    <row r="615" spans="1:7" ht="60" x14ac:dyDescent="0.25">
      <c r="A615" s="25" t="s">
        <v>27</v>
      </c>
      <c r="B615" s="25" t="s">
        <v>28</v>
      </c>
      <c r="C615" s="25" t="s">
        <v>29</v>
      </c>
      <c r="D615" s="25" t="s">
        <v>30</v>
      </c>
      <c r="E615" s="25" t="s">
        <v>31</v>
      </c>
      <c r="F615" s="25" t="s">
        <v>32</v>
      </c>
      <c r="G615" s="25" t="s">
        <v>33</v>
      </c>
    </row>
    <row r="616" spans="1:7" x14ac:dyDescent="0.25">
      <c r="A616" s="15" t="s">
        <v>293</v>
      </c>
      <c r="B616" s="15" t="s">
        <v>294</v>
      </c>
      <c r="C616" s="16"/>
      <c r="D616" s="16"/>
      <c r="E616" s="16"/>
      <c r="F616" s="16"/>
      <c r="G616" s="16"/>
    </row>
    <row r="617" spans="1:7" ht="30" x14ac:dyDescent="0.25">
      <c r="A617" s="16" t="s">
        <v>295</v>
      </c>
      <c r="B617" s="16" t="s">
        <v>294</v>
      </c>
      <c r="C617" s="16">
        <v>3400</v>
      </c>
      <c r="D617" s="16" t="s">
        <v>90</v>
      </c>
      <c r="E617" s="17">
        <v>0.96</v>
      </c>
      <c r="F617" s="16">
        <f>IF(ISBLANK(E617),"", PRODUCT(C617,E617))</f>
        <v>3264</v>
      </c>
      <c r="G617" s="32" t="s">
        <v>497</v>
      </c>
    </row>
    <row r="618" spans="1:7" x14ac:dyDescent="0.25">
      <c r="E618" s="15" t="s">
        <v>38</v>
      </c>
      <c r="F618" s="15">
        <f>IF(F617="","",ROUND(SUM(F617:F617),2))</f>
        <v>3264</v>
      </c>
      <c r="G618" s="13" t="str">
        <f>IF(F617="","Neužpildytos visos objektų kainos","")</f>
        <v/>
      </c>
    </row>
    <row r="619" spans="1:7" x14ac:dyDescent="0.25">
      <c r="C619" s="15" t="s">
        <v>39</v>
      </c>
      <c r="D619" s="18">
        <v>5</v>
      </c>
      <c r="E619" s="15" t="s">
        <v>40</v>
      </c>
      <c r="F619" s="15">
        <f>IF(OR(F618="",D619=""),"", ROUND(PRODUCT(D619,F618)/100,2))</f>
        <v>163.19999999999999</v>
      </c>
      <c r="G619" s="13" t="str">
        <f>IF(D619="", "Nurodykite taikomą PVM dydį", "")</f>
        <v/>
      </c>
    </row>
    <row r="620" spans="1:7" x14ac:dyDescent="0.25">
      <c r="E620" s="15" t="s">
        <v>41</v>
      </c>
      <c r="F620" s="15">
        <f>IF(ISBLANK(F619), "", ROUND(SUM(F618:F619),2))</f>
        <v>3427.2</v>
      </c>
    </row>
    <row r="624" spans="1:7" x14ac:dyDescent="0.25">
      <c r="A624" s="12" t="s">
        <v>296</v>
      </c>
      <c r="B624" s="12" t="s">
        <v>297</v>
      </c>
    </row>
    <row r="626" spans="1:7" x14ac:dyDescent="0.25">
      <c r="A626" s="12" t="s">
        <v>26</v>
      </c>
    </row>
    <row r="627" spans="1:7" ht="60" x14ac:dyDescent="0.25">
      <c r="A627" s="25" t="s">
        <v>27</v>
      </c>
      <c r="B627" s="25" t="s">
        <v>28</v>
      </c>
      <c r="C627" s="25" t="s">
        <v>29</v>
      </c>
      <c r="D627" s="25" t="s">
        <v>30</v>
      </c>
      <c r="E627" s="25" t="s">
        <v>31</v>
      </c>
      <c r="F627" s="25" t="s">
        <v>32</v>
      </c>
      <c r="G627" s="25" t="s">
        <v>33</v>
      </c>
    </row>
    <row r="628" spans="1:7" x14ac:dyDescent="0.25">
      <c r="A628" s="15" t="s">
        <v>298</v>
      </c>
      <c r="B628" s="15" t="s">
        <v>299</v>
      </c>
      <c r="C628" s="16"/>
      <c r="D628" s="16"/>
      <c r="E628" s="16"/>
      <c r="F628" s="16"/>
      <c r="G628" s="16"/>
    </row>
    <row r="629" spans="1:7" x14ac:dyDescent="0.25">
      <c r="A629" s="16" t="s">
        <v>300</v>
      </c>
      <c r="B629" s="16" t="s">
        <v>299</v>
      </c>
      <c r="C629" s="16">
        <v>112</v>
      </c>
      <c r="D629" s="16" t="s">
        <v>37</v>
      </c>
      <c r="E629" s="17"/>
      <c r="F629" s="16" t="str">
        <f>IF(ISBLANK(E629),"", PRODUCT(C629,E629))</f>
        <v/>
      </c>
      <c r="G629" s="18"/>
    </row>
    <row r="630" spans="1:7" x14ac:dyDescent="0.25">
      <c r="E630" s="15" t="s">
        <v>38</v>
      </c>
      <c r="F630" s="15" t="str">
        <f>IF(F629="","",ROUND(SUM(F629:F629),2))</f>
        <v/>
      </c>
      <c r="G630" s="13" t="str">
        <f>IF(F629="","Neužpildytos visos objektų kainos","")</f>
        <v>Neužpildytos visos objektų kainos</v>
      </c>
    </row>
    <row r="631" spans="1:7" x14ac:dyDescent="0.25">
      <c r="C631" s="15" t="s">
        <v>39</v>
      </c>
      <c r="D631" s="18"/>
      <c r="E631" s="15" t="s">
        <v>40</v>
      </c>
      <c r="F631" s="15" t="str">
        <f>IF(OR(F630="",D631=""),"", ROUND(PRODUCT(D631,F630)/100,2))</f>
        <v/>
      </c>
      <c r="G631" s="13" t="str">
        <f>IF(D631="", "Nurodykite taikomą PVM dydį", "")</f>
        <v>Nurodykite taikomą PVM dydį</v>
      </c>
    </row>
    <row r="632" spans="1:7" x14ac:dyDescent="0.25">
      <c r="E632" s="15" t="s">
        <v>41</v>
      </c>
      <c r="F632" s="15">
        <f>IF(ISBLANK(F631), "", ROUND(SUM(F630:F631),2))</f>
        <v>0</v>
      </c>
    </row>
    <row r="636" spans="1:7" x14ac:dyDescent="0.25">
      <c r="A636" s="12" t="s">
        <v>301</v>
      </c>
      <c r="B636" s="12" t="s">
        <v>302</v>
      </c>
    </row>
    <row r="638" spans="1:7" x14ac:dyDescent="0.25">
      <c r="A638" s="12" t="s">
        <v>26</v>
      </c>
    </row>
    <row r="639" spans="1:7" ht="60" x14ac:dyDescent="0.25">
      <c r="A639" s="25" t="s">
        <v>27</v>
      </c>
      <c r="B639" s="25" t="s">
        <v>28</v>
      </c>
      <c r="C639" s="25" t="s">
        <v>29</v>
      </c>
      <c r="D639" s="25" t="s">
        <v>30</v>
      </c>
      <c r="E639" s="25" t="s">
        <v>31</v>
      </c>
      <c r="F639" s="25" t="s">
        <v>32</v>
      </c>
      <c r="G639" s="25" t="s">
        <v>33</v>
      </c>
    </row>
    <row r="640" spans="1:7" x14ac:dyDescent="0.25">
      <c r="A640" s="15" t="s">
        <v>303</v>
      </c>
      <c r="B640" s="15" t="s">
        <v>304</v>
      </c>
      <c r="C640" s="16"/>
      <c r="D640" s="16"/>
      <c r="E640" s="16"/>
      <c r="F640" s="16"/>
      <c r="G640" s="16"/>
    </row>
    <row r="641" spans="1:7" x14ac:dyDescent="0.25">
      <c r="A641" s="16" t="s">
        <v>305</v>
      </c>
      <c r="B641" s="16" t="s">
        <v>304</v>
      </c>
      <c r="C641" s="16">
        <v>112</v>
      </c>
      <c r="D641" s="16" t="s">
        <v>37</v>
      </c>
      <c r="E641" s="17"/>
      <c r="F641" s="16" t="str">
        <f>IF(ISBLANK(E641),"", PRODUCT(C641,E641))</f>
        <v/>
      </c>
      <c r="G641" s="18"/>
    </row>
    <row r="642" spans="1:7" x14ac:dyDescent="0.25">
      <c r="E642" s="15" t="s">
        <v>38</v>
      </c>
      <c r="F642" s="15" t="str">
        <f>IF(F641="","",ROUND(SUM(F641:F641),2))</f>
        <v/>
      </c>
      <c r="G642" s="13" t="str">
        <f>IF(F641="","Neužpildytos visos objektų kainos","")</f>
        <v>Neužpildytos visos objektų kainos</v>
      </c>
    </row>
    <row r="643" spans="1:7" x14ac:dyDescent="0.25">
      <c r="C643" s="15" t="s">
        <v>39</v>
      </c>
      <c r="D643" s="18"/>
      <c r="E643" s="15" t="s">
        <v>40</v>
      </c>
      <c r="F643" s="15" t="str">
        <f>IF(OR(F642="",D643=""),"", ROUND(PRODUCT(D643,F642)/100,2))</f>
        <v/>
      </c>
      <c r="G643" s="13" t="str">
        <f>IF(D643="", "Nurodykite taikomą PVM dydį", "")</f>
        <v>Nurodykite taikomą PVM dydį</v>
      </c>
    </row>
    <row r="644" spans="1:7" x14ac:dyDescent="0.25">
      <c r="E644" s="15" t="s">
        <v>41</v>
      </c>
      <c r="F644" s="15">
        <f>IF(ISBLANK(F643), "", ROUND(SUM(F642:F643),2))</f>
        <v>0</v>
      </c>
    </row>
    <row r="648" spans="1:7" x14ac:dyDescent="0.25">
      <c r="A648" s="12" t="s">
        <v>306</v>
      </c>
      <c r="B648" s="12" t="s">
        <v>307</v>
      </c>
    </row>
    <row r="650" spans="1:7" x14ac:dyDescent="0.25">
      <c r="A650" s="12" t="s">
        <v>26</v>
      </c>
    </row>
    <row r="651" spans="1:7" ht="60" x14ac:dyDescent="0.25">
      <c r="A651" s="25" t="s">
        <v>27</v>
      </c>
      <c r="B651" s="25" t="s">
        <v>28</v>
      </c>
      <c r="C651" s="25" t="s">
        <v>29</v>
      </c>
      <c r="D651" s="25" t="s">
        <v>30</v>
      </c>
      <c r="E651" s="25" t="s">
        <v>31</v>
      </c>
      <c r="F651" s="25" t="s">
        <v>32</v>
      </c>
      <c r="G651" s="25" t="s">
        <v>33</v>
      </c>
    </row>
    <row r="652" spans="1:7" x14ac:dyDescent="0.25">
      <c r="A652" s="15" t="s">
        <v>308</v>
      </c>
      <c r="B652" s="15" t="s">
        <v>309</v>
      </c>
      <c r="C652" s="16"/>
      <c r="D652" s="16"/>
      <c r="E652" s="16"/>
      <c r="F652" s="16"/>
      <c r="G652" s="16"/>
    </row>
    <row r="653" spans="1:7" x14ac:dyDescent="0.25">
      <c r="A653" s="16" t="s">
        <v>310</v>
      </c>
      <c r="B653" s="16" t="s">
        <v>311</v>
      </c>
      <c r="C653" s="16">
        <v>50</v>
      </c>
      <c r="D653" s="16" t="s">
        <v>37</v>
      </c>
      <c r="E653" s="17"/>
      <c r="F653" s="16" t="str">
        <f>IF(ISBLANK(E653),"", PRODUCT(C653,E653))</f>
        <v/>
      </c>
      <c r="G653" s="18"/>
    </row>
    <row r="654" spans="1:7" x14ac:dyDescent="0.25">
      <c r="E654" s="15" t="s">
        <v>38</v>
      </c>
      <c r="F654" s="15" t="str">
        <f>IF(F653="","",ROUND(SUM(F653:F653),2))</f>
        <v/>
      </c>
      <c r="G654" s="13" t="str">
        <f>IF(F653="","Neužpildytos visos objektų kainos","")</f>
        <v>Neužpildytos visos objektų kainos</v>
      </c>
    </row>
    <row r="655" spans="1:7" x14ac:dyDescent="0.25">
      <c r="C655" s="15" t="s">
        <v>39</v>
      </c>
      <c r="D655" s="18"/>
      <c r="E655" s="15" t="s">
        <v>40</v>
      </c>
      <c r="F655" s="15" t="str">
        <f>IF(OR(F654="",D655=""),"", ROUND(PRODUCT(D655,F654)/100,2))</f>
        <v/>
      </c>
      <c r="G655" s="13" t="str">
        <f>IF(D655="", "Nurodykite taikomą PVM dydį", "")</f>
        <v>Nurodykite taikomą PVM dydį</v>
      </c>
    </row>
    <row r="656" spans="1:7" x14ac:dyDescent="0.25">
      <c r="E656" s="15" t="s">
        <v>41</v>
      </c>
      <c r="F656" s="15">
        <f>IF(ISBLANK(F655), "", ROUND(SUM(F654:F655),2))</f>
        <v>0</v>
      </c>
    </row>
    <row r="660" spans="1:7" x14ac:dyDescent="0.25">
      <c r="A660" s="12" t="s">
        <v>312</v>
      </c>
      <c r="B660" s="12" t="s">
        <v>313</v>
      </c>
    </row>
    <row r="662" spans="1:7" x14ac:dyDescent="0.25">
      <c r="A662" s="12" t="s">
        <v>26</v>
      </c>
    </row>
    <row r="663" spans="1:7" ht="60" x14ac:dyDescent="0.25">
      <c r="A663" s="25" t="s">
        <v>27</v>
      </c>
      <c r="B663" s="25" t="s">
        <v>28</v>
      </c>
      <c r="C663" s="25" t="s">
        <v>29</v>
      </c>
      <c r="D663" s="25" t="s">
        <v>30</v>
      </c>
      <c r="E663" s="25" t="s">
        <v>31</v>
      </c>
      <c r="F663" s="25" t="s">
        <v>32</v>
      </c>
      <c r="G663" s="25" t="s">
        <v>33</v>
      </c>
    </row>
    <row r="664" spans="1:7" x14ac:dyDescent="0.25">
      <c r="A664" s="15" t="s">
        <v>314</v>
      </c>
      <c r="B664" s="15" t="s">
        <v>315</v>
      </c>
      <c r="C664" s="16"/>
      <c r="D664" s="16"/>
      <c r="E664" s="16"/>
      <c r="F664" s="16"/>
      <c r="G664" s="16"/>
    </row>
    <row r="665" spans="1:7" x14ac:dyDescent="0.25">
      <c r="A665" s="16" t="s">
        <v>316</v>
      </c>
      <c r="B665" s="16" t="s">
        <v>317</v>
      </c>
      <c r="C665" s="16">
        <v>30</v>
      </c>
      <c r="D665" s="16" t="s">
        <v>318</v>
      </c>
      <c r="E665" s="17"/>
      <c r="F665" s="16" t="str">
        <f>IF(ISBLANK(E665),"", PRODUCT(C665,E665))</f>
        <v/>
      </c>
      <c r="G665" s="18"/>
    </row>
    <row r="666" spans="1:7" x14ac:dyDescent="0.25">
      <c r="E666" s="15" t="s">
        <v>38</v>
      </c>
      <c r="F666" s="15" t="str">
        <f>IF(F665="","",ROUND(SUM(F665:F665),2))</f>
        <v/>
      </c>
      <c r="G666" s="13" t="str">
        <f>IF(F665="","Neužpildytos visos objektų kainos","")</f>
        <v>Neužpildytos visos objektų kainos</v>
      </c>
    </row>
    <row r="667" spans="1:7" x14ac:dyDescent="0.25">
      <c r="C667" s="15" t="s">
        <v>39</v>
      </c>
      <c r="D667" s="18"/>
      <c r="E667" s="15" t="s">
        <v>40</v>
      </c>
      <c r="F667" s="15" t="str">
        <f>IF(OR(F666="",D667=""),"", ROUND(PRODUCT(D667,F666)/100,2))</f>
        <v/>
      </c>
      <c r="G667" s="13" t="str">
        <f>IF(D667="", "Nurodykite taikomą PVM dydį", "")</f>
        <v>Nurodykite taikomą PVM dydį</v>
      </c>
    </row>
    <row r="668" spans="1:7" x14ac:dyDescent="0.25">
      <c r="E668" s="15" t="s">
        <v>41</v>
      </c>
      <c r="F668" s="15">
        <f>IF(ISBLANK(F667), "", ROUND(SUM(F666:F667),2))</f>
        <v>0</v>
      </c>
    </row>
    <row r="672" spans="1:7" x14ac:dyDescent="0.25">
      <c r="A672" s="12" t="s">
        <v>319</v>
      </c>
      <c r="B672" s="12" t="s">
        <v>320</v>
      </c>
    </row>
    <row r="674" spans="1:7" x14ac:dyDescent="0.25">
      <c r="A674" s="12" t="s">
        <v>26</v>
      </c>
    </row>
    <row r="675" spans="1:7" ht="60" x14ac:dyDescent="0.25">
      <c r="A675" s="25" t="s">
        <v>27</v>
      </c>
      <c r="B675" s="25" t="s">
        <v>28</v>
      </c>
      <c r="C675" s="25" t="s">
        <v>29</v>
      </c>
      <c r="D675" s="25" t="s">
        <v>30</v>
      </c>
      <c r="E675" s="25" t="s">
        <v>31</v>
      </c>
      <c r="F675" s="25" t="s">
        <v>32</v>
      </c>
      <c r="G675" s="25" t="s">
        <v>33</v>
      </c>
    </row>
    <row r="676" spans="1:7" x14ac:dyDescent="0.25">
      <c r="A676" s="15" t="s">
        <v>321</v>
      </c>
      <c r="B676" s="15" t="s">
        <v>322</v>
      </c>
      <c r="C676" s="16"/>
      <c r="D676" s="16"/>
      <c r="E676" s="16"/>
      <c r="F676" s="16"/>
      <c r="G676" s="16"/>
    </row>
    <row r="677" spans="1:7" x14ac:dyDescent="0.25">
      <c r="A677" s="16" t="s">
        <v>323</v>
      </c>
      <c r="B677" s="16" t="s">
        <v>322</v>
      </c>
      <c r="C677" s="16">
        <v>90</v>
      </c>
      <c r="D677" s="16" t="s">
        <v>37</v>
      </c>
      <c r="E677" s="17"/>
      <c r="F677" s="16" t="str">
        <f>IF(ISBLANK(E677),"", PRODUCT(C677,E677))</f>
        <v/>
      </c>
      <c r="G677" s="18"/>
    </row>
    <row r="678" spans="1:7" x14ac:dyDescent="0.25">
      <c r="E678" s="15" t="s">
        <v>38</v>
      </c>
      <c r="F678" s="15" t="str">
        <f>IF(F677="","",ROUND(SUM(F677:F677),2))</f>
        <v/>
      </c>
      <c r="G678" s="13" t="str">
        <f>IF(F677="","Neužpildytos visos objektų kainos","")</f>
        <v>Neužpildytos visos objektų kainos</v>
      </c>
    </row>
    <row r="679" spans="1:7" x14ac:dyDescent="0.25">
      <c r="C679" s="15" t="s">
        <v>39</v>
      </c>
      <c r="D679" s="18"/>
      <c r="E679" s="15" t="s">
        <v>40</v>
      </c>
      <c r="F679" s="15" t="str">
        <f>IF(OR(F678="",D679=""),"", ROUND(PRODUCT(D679,F678)/100,2))</f>
        <v/>
      </c>
      <c r="G679" s="13" t="str">
        <f>IF(D679="", "Nurodykite taikomą PVM dydį", "")</f>
        <v>Nurodykite taikomą PVM dydį</v>
      </c>
    </row>
    <row r="680" spans="1:7" x14ac:dyDescent="0.25">
      <c r="E680" s="15" t="s">
        <v>41</v>
      </c>
      <c r="F680" s="15">
        <f>IF(ISBLANK(F679), "", ROUND(SUM(F678:F679),2))</f>
        <v>0</v>
      </c>
    </row>
    <row r="684" spans="1:7" x14ac:dyDescent="0.25">
      <c r="A684" s="12" t="s">
        <v>324</v>
      </c>
      <c r="B684" s="12" t="s">
        <v>325</v>
      </c>
    </row>
    <row r="686" spans="1:7" x14ac:dyDescent="0.25">
      <c r="A686" s="12" t="s">
        <v>26</v>
      </c>
    </row>
    <row r="687" spans="1:7" ht="60" x14ac:dyDescent="0.25">
      <c r="A687" s="25" t="s">
        <v>27</v>
      </c>
      <c r="B687" s="25" t="s">
        <v>28</v>
      </c>
      <c r="C687" s="25" t="s">
        <v>29</v>
      </c>
      <c r="D687" s="25" t="s">
        <v>30</v>
      </c>
      <c r="E687" s="25" t="s">
        <v>31</v>
      </c>
      <c r="F687" s="25" t="s">
        <v>32</v>
      </c>
      <c r="G687" s="25" t="s">
        <v>33</v>
      </c>
    </row>
    <row r="688" spans="1:7" x14ac:dyDescent="0.25">
      <c r="A688" s="15" t="s">
        <v>326</v>
      </c>
      <c r="B688" s="15" t="s">
        <v>327</v>
      </c>
      <c r="C688" s="16"/>
      <c r="D688" s="16"/>
      <c r="E688" s="16"/>
      <c r="F688" s="16"/>
      <c r="G688" s="16"/>
    </row>
    <row r="689" spans="1:7" ht="45" x14ac:dyDescent="0.25">
      <c r="A689" s="16" t="s">
        <v>328</v>
      </c>
      <c r="B689" s="16" t="s">
        <v>327</v>
      </c>
      <c r="C689" s="16">
        <v>300</v>
      </c>
      <c r="D689" s="16" t="s">
        <v>47</v>
      </c>
      <c r="E689" s="17">
        <v>11.66</v>
      </c>
      <c r="F689" s="16">
        <f>IF(ISBLANK(E689),"", PRODUCT(C689,E689))</f>
        <v>3498</v>
      </c>
      <c r="G689" s="32" t="s">
        <v>498</v>
      </c>
    </row>
    <row r="690" spans="1:7" x14ac:dyDescent="0.25">
      <c r="E690" s="15" t="s">
        <v>38</v>
      </c>
      <c r="F690" s="15">
        <f>IF(F689="","",ROUND(SUM(F689:F689),2))</f>
        <v>3498</v>
      </c>
      <c r="G690" s="13" t="str">
        <f>IF(F689="","Neužpildytos visos objektų kainos","")</f>
        <v/>
      </c>
    </row>
    <row r="691" spans="1:7" x14ac:dyDescent="0.25">
      <c r="C691" s="15" t="s">
        <v>39</v>
      </c>
      <c r="D691" s="18">
        <v>5</v>
      </c>
      <c r="E691" s="15" t="s">
        <v>40</v>
      </c>
      <c r="F691" s="15">
        <f>IF(OR(F690="",D691=""),"", ROUND(PRODUCT(D691,F690)/100,2))</f>
        <v>174.9</v>
      </c>
      <c r="G691" s="13" t="str">
        <f>IF(D691="", "Nurodykite taikomą PVM dydį", "")</f>
        <v/>
      </c>
    </row>
    <row r="692" spans="1:7" x14ac:dyDescent="0.25">
      <c r="E692" s="15" t="s">
        <v>41</v>
      </c>
      <c r="F692" s="15">
        <f>IF(ISBLANK(F691), "", ROUND(SUM(F690:F691),2))</f>
        <v>3672.9</v>
      </c>
    </row>
    <row r="696" spans="1:7" x14ac:dyDescent="0.25">
      <c r="A696" s="12" t="s">
        <v>329</v>
      </c>
      <c r="B696" s="12" t="s">
        <v>330</v>
      </c>
    </row>
    <row r="698" spans="1:7" x14ac:dyDescent="0.25">
      <c r="A698" s="12" t="s">
        <v>26</v>
      </c>
    </row>
    <row r="699" spans="1:7" ht="60" x14ac:dyDescent="0.25">
      <c r="A699" s="25" t="s">
        <v>27</v>
      </c>
      <c r="B699" s="25" t="s">
        <v>28</v>
      </c>
      <c r="C699" s="25" t="s">
        <v>29</v>
      </c>
      <c r="D699" s="25" t="s">
        <v>30</v>
      </c>
      <c r="E699" s="25" t="s">
        <v>31</v>
      </c>
      <c r="F699" s="25" t="s">
        <v>32</v>
      </c>
      <c r="G699" s="25" t="s">
        <v>33</v>
      </c>
    </row>
    <row r="700" spans="1:7" x14ac:dyDescent="0.25">
      <c r="A700" s="15" t="s">
        <v>331</v>
      </c>
      <c r="B700" s="15" t="s">
        <v>332</v>
      </c>
      <c r="C700" s="16"/>
      <c r="D700" s="16"/>
      <c r="E700" s="16"/>
      <c r="F700" s="16"/>
      <c r="G700" s="16"/>
    </row>
    <row r="701" spans="1:7" x14ac:dyDescent="0.25">
      <c r="A701" s="16" t="s">
        <v>333</v>
      </c>
      <c r="B701" s="16" t="s">
        <v>332</v>
      </c>
      <c r="C701" s="16">
        <v>4</v>
      </c>
      <c r="D701" s="16" t="s">
        <v>78</v>
      </c>
      <c r="E701" s="17"/>
      <c r="F701" s="16" t="str">
        <f>IF(ISBLANK(E701),"", PRODUCT(C701,E701))</f>
        <v/>
      </c>
      <c r="G701" s="18"/>
    </row>
    <row r="702" spans="1:7" x14ac:dyDescent="0.25">
      <c r="E702" s="15" t="s">
        <v>38</v>
      </c>
      <c r="F702" s="15" t="str">
        <f>IF(F701="","",ROUND(SUM(F701:F701),2))</f>
        <v/>
      </c>
      <c r="G702" s="13" t="str">
        <f>IF(F701="","Neužpildytos visos objektų kainos","")</f>
        <v>Neužpildytos visos objektų kainos</v>
      </c>
    </row>
    <row r="703" spans="1:7" x14ac:dyDescent="0.25">
      <c r="C703" s="15" t="s">
        <v>39</v>
      </c>
      <c r="D703" s="18"/>
      <c r="E703" s="15" t="s">
        <v>40</v>
      </c>
      <c r="F703" s="15" t="str">
        <f>IF(OR(F702="",D703=""),"", ROUND(PRODUCT(D703,F702)/100,2))</f>
        <v/>
      </c>
      <c r="G703" s="13" t="str">
        <f>IF(D703="", "Nurodykite taikomą PVM dydį", "")</f>
        <v>Nurodykite taikomą PVM dydį</v>
      </c>
    </row>
    <row r="704" spans="1:7" x14ac:dyDescent="0.25">
      <c r="E704" s="15" t="s">
        <v>41</v>
      </c>
      <c r="F704" s="15">
        <f>IF(ISBLANK(F703), "", ROUND(SUM(F702:F703),2))</f>
        <v>0</v>
      </c>
    </row>
    <row r="708" spans="1:7" x14ac:dyDescent="0.25">
      <c r="A708" s="12" t="s">
        <v>334</v>
      </c>
      <c r="B708" s="12" t="s">
        <v>335</v>
      </c>
    </row>
    <row r="710" spans="1:7" x14ac:dyDescent="0.25">
      <c r="A710" s="12" t="s">
        <v>26</v>
      </c>
    </row>
    <row r="711" spans="1:7" ht="60" x14ac:dyDescent="0.25">
      <c r="A711" s="25" t="s">
        <v>27</v>
      </c>
      <c r="B711" s="25" t="s">
        <v>28</v>
      </c>
      <c r="C711" s="25" t="s">
        <v>29</v>
      </c>
      <c r="D711" s="25" t="s">
        <v>30</v>
      </c>
      <c r="E711" s="25" t="s">
        <v>31</v>
      </c>
      <c r="F711" s="25" t="s">
        <v>32</v>
      </c>
      <c r="G711" s="25" t="s">
        <v>33</v>
      </c>
    </row>
    <row r="712" spans="1:7" x14ac:dyDescent="0.25">
      <c r="A712" s="15" t="s">
        <v>336</v>
      </c>
      <c r="B712" s="15" t="s">
        <v>337</v>
      </c>
      <c r="C712" s="16"/>
      <c r="D712" s="16"/>
      <c r="E712" s="16"/>
      <c r="F712" s="16"/>
      <c r="G712" s="16"/>
    </row>
    <row r="713" spans="1:7" x14ac:dyDescent="0.25">
      <c r="A713" s="16" t="s">
        <v>338</v>
      </c>
      <c r="B713" s="16" t="s">
        <v>337</v>
      </c>
      <c r="C713" s="16">
        <v>2</v>
      </c>
      <c r="D713" s="16" t="s">
        <v>78</v>
      </c>
      <c r="E713" s="17"/>
      <c r="F713" s="16" t="str">
        <f>IF(ISBLANK(E713),"", PRODUCT(C713,E713))</f>
        <v/>
      </c>
      <c r="G713" s="18"/>
    </row>
    <row r="714" spans="1:7" x14ac:dyDescent="0.25">
      <c r="E714" s="15" t="s">
        <v>38</v>
      </c>
      <c r="F714" s="15" t="str">
        <f>IF(F713="","",ROUND(SUM(F713:F713),2))</f>
        <v/>
      </c>
      <c r="G714" s="13" t="str">
        <f>IF(F713="","Neužpildytos visos objektų kainos","")</f>
        <v>Neužpildytos visos objektų kainos</v>
      </c>
    </row>
    <row r="715" spans="1:7" x14ac:dyDescent="0.25">
      <c r="C715" s="15" t="s">
        <v>39</v>
      </c>
      <c r="D715" s="18"/>
      <c r="E715" s="15" t="s">
        <v>40</v>
      </c>
      <c r="F715" s="15" t="str">
        <f>IF(OR(F714="",D715=""),"", ROUND(PRODUCT(D715,F714)/100,2))</f>
        <v/>
      </c>
      <c r="G715" s="13" t="str">
        <f>IF(D715="", "Nurodykite taikomą PVM dydį", "")</f>
        <v>Nurodykite taikomą PVM dydį</v>
      </c>
    </row>
    <row r="716" spans="1:7" x14ac:dyDescent="0.25">
      <c r="E716" s="15" t="s">
        <v>41</v>
      </c>
      <c r="F716" s="15">
        <f>IF(ISBLANK(F715), "", ROUND(SUM(F714:F715),2))</f>
        <v>0</v>
      </c>
    </row>
    <row r="720" spans="1:7" x14ac:dyDescent="0.25">
      <c r="A720" s="12" t="s">
        <v>339</v>
      </c>
      <c r="B720" s="12" t="s">
        <v>340</v>
      </c>
    </row>
    <row r="722" spans="1:7" x14ac:dyDescent="0.25">
      <c r="A722" s="12" t="s">
        <v>26</v>
      </c>
    </row>
    <row r="723" spans="1:7" ht="60" x14ac:dyDescent="0.25">
      <c r="A723" s="25" t="s">
        <v>27</v>
      </c>
      <c r="B723" s="25" t="s">
        <v>28</v>
      </c>
      <c r="C723" s="25" t="s">
        <v>29</v>
      </c>
      <c r="D723" s="25" t="s">
        <v>30</v>
      </c>
      <c r="E723" s="25" t="s">
        <v>31</v>
      </c>
      <c r="F723" s="25" t="s">
        <v>32</v>
      </c>
      <c r="G723" s="25" t="s">
        <v>33</v>
      </c>
    </row>
    <row r="724" spans="1:7" x14ac:dyDescent="0.25">
      <c r="A724" s="15" t="s">
        <v>341</v>
      </c>
      <c r="B724" s="15" t="s">
        <v>342</v>
      </c>
      <c r="C724" s="16"/>
      <c r="D724" s="16"/>
      <c r="E724" s="16"/>
      <c r="F724" s="16"/>
      <c r="G724" s="16"/>
    </row>
    <row r="725" spans="1:7" ht="30" x14ac:dyDescent="0.25">
      <c r="A725" s="16" t="s">
        <v>343</v>
      </c>
      <c r="B725" s="16" t="s">
        <v>342</v>
      </c>
      <c r="C725" s="16">
        <v>10</v>
      </c>
      <c r="D725" s="16" t="s">
        <v>90</v>
      </c>
      <c r="E725" s="17">
        <v>288</v>
      </c>
      <c r="F725" s="16">
        <f>IF(ISBLANK(E725),"", PRODUCT(C725,E725))</f>
        <v>2880</v>
      </c>
      <c r="G725" s="32" t="s">
        <v>499</v>
      </c>
    </row>
    <row r="726" spans="1:7" x14ac:dyDescent="0.25">
      <c r="E726" s="15" t="s">
        <v>38</v>
      </c>
      <c r="F726" s="15">
        <f>IF(F725="","",ROUND(SUM(F725:F725),2))</f>
        <v>2880</v>
      </c>
      <c r="G726" s="13" t="str">
        <f>IF(F725="","Neužpildytos visos objektų kainos","")</f>
        <v/>
      </c>
    </row>
    <row r="727" spans="1:7" x14ac:dyDescent="0.25">
      <c r="C727" s="15" t="s">
        <v>39</v>
      </c>
      <c r="D727" s="18">
        <v>5</v>
      </c>
      <c r="E727" s="15" t="s">
        <v>40</v>
      </c>
      <c r="F727" s="15">
        <f>IF(OR(F726="",D727=""),"", ROUND(PRODUCT(D727,F726)/100,2))</f>
        <v>144</v>
      </c>
      <c r="G727" s="13" t="str">
        <f>IF(D727="", "Nurodykite taikomą PVM dydį", "")</f>
        <v/>
      </c>
    </row>
    <row r="728" spans="1:7" x14ac:dyDescent="0.25">
      <c r="E728" s="15" t="s">
        <v>41</v>
      </c>
      <c r="F728" s="15">
        <f>IF(ISBLANK(F727), "", ROUND(SUM(F726:F727),2))</f>
        <v>3024</v>
      </c>
    </row>
    <row r="732" spans="1:7" ht="75" x14ac:dyDescent="0.25">
      <c r="A732" s="12" t="s">
        <v>344</v>
      </c>
      <c r="B732" s="27" t="s">
        <v>345</v>
      </c>
    </row>
    <row r="734" spans="1:7" x14ac:dyDescent="0.25">
      <c r="A734" s="12" t="s">
        <v>26</v>
      </c>
    </row>
    <row r="735" spans="1:7" ht="60" x14ac:dyDescent="0.25">
      <c r="A735" s="25" t="s">
        <v>27</v>
      </c>
      <c r="B735" s="25" t="s">
        <v>28</v>
      </c>
      <c r="C735" s="25" t="s">
        <v>29</v>
      </c>
      <c r="D735" s="25" t="s">
        <v>30</v>
      </c>
      <c r="E735" s="25" t="s">
        <v>31</v>
      </c>
      <c r="F735" s="25" t="s">
        <v>32</v>
      </c>
      <c r="G735" s="25" t="s">
        <v>33</v>
      </c>
    </row>
    <row r="736" spans="1:7" ht="75" x14ac:dyDescent="0.25">
      <c r="A736" s="15" t="s">
        <v>346</v>
      </c>
      <c r="B736" s="24" t="s">
        <v>347</v>
      </c>
      <c r="C736" s="16"/>
      <c r="D736" s="16"/>
      <c r="E736" s="16"/>
      <c r="F736" s="16"/>
      <c r="G736" s="16"/>
    </row>
    <row r="737" spans="1:7" ht="75" x14ac:dyDescent="0.25">
      <c r="A737" s="16" t="s">
        <v>348</v>
      </c>
      <c r="B737" s="26" t="s">
        <v>347</v>
      </c>
      <c r="C737" s="16">
        <v>150</v>
      </c>
      <c r="D737" s="16" t="s">
        <v>90</v>
      </c>
      <c r="E737" s="17"/>
      <c r="F737" s="16" t="str">
        <f>IF(ISBLANK(E737),"", PRODUCT(C737,E737))</f>
        <v/>
      </c>
      <c r="G737" s="18"/>
    </row>
    <row r="738" spans="1:7" x14ac:dyDescent="0.25">
      <c r="E738" s="15" t="s">
        <v>38</v>
      </c>
      <c r="F738" s="15" t="str">
        <f>IF(F737="","",ROUND(SUM(F737:F737),2))</f>
        <v/>
      </c>
      <c r="G738" s="13" t="str">
        <f>IF(F737="","Neužpildytos visos objektų kainos","")</f>
        <v>Neužpildytos visos objektų kainos</v>
      </c>
    </row>
    <row r="739" spans="1:7" x14ac:dyDescent="0.25">
      <c r="C739" s="15" t="s">
        <v>39</v>
      </c>
      <c r="D739" s="18"/>
      <c r="E739" s="15" t="s">
        <v>40</v>
      </c>
      <c r="F739" s="15" t="str">
        <f>IF(OR(F738="",D739=""),"", ROUND(PRODUCT(D739,F738)/100,2))</f>
        <v/>
      </c>
      <c r="G739" s="13" t="str">
        <f>IF(D739="", "Nurodykite taikomą PVM dydį", "")</f>
        <v>Nurodykite taikomą PVM dydį</v>
      </c>
    </row>
    <row r="740" spans="1:7" x14ac:dyDescent="0.25">
      <c r="E740" s="15" t="s">
        <v>41</v>
      </c>
      <c r="F740" s="15">
        <f>IF(ISBLANK(F739), "", ROUND(SUM(F738:F739),2))</f>
        <v>0</v>
      </c>
    </row>
    <row r="744" spans="1:7" x14ac:dyDescent="0.25">
      <c r="A744" s="12" t="s">
        <v>349</v>
      </c>
      <c r="B744" s="12" t="s">
        <v>350</v>
      </c>
    </row>
    <row r="746" spans="1:7" x14ac:dyDescent="0.25">
      <c r="A746" s="12" t="s">
        <v>26</v>
      </c>
    </row>
    <row r="747" spans="1:7" ht="60" x14ac:dyDescent="0.25">
      <c r="A747" s="25" t="s">
        <v>27</v>
      </c>
      <c r="B747" s="25" t="s">
        <v>28</v>
      </c>
      <c r="C747" s="25" t="s">
        <v>29</v>
      </c>
      <c r="D747" s="25" t="s">
        <v>30</v>
      </c>
      <c r="E747" s="25" t="s">
        <v>31</v>
      </c>
      <c r="F747" s="25" t="s">
        <v>32</v>
      </c>
      <c r="G747" s="25" t="s">
        <v>33</v>
      </c>
    </row>
    <row r="748" spans="1:7" x14ac:dyDescent="0.25">
      <c r="A748" s="15" t="s">
        <v>351</v>
      </c>
      <c r="B748" s="15" t="s">
        <v>352</v>
      </c>
      <c r="C748" s="16"/>
      <c r="D748" s="16"/>
      <c r="E748" s="16"/>
      <c r="F748" s="16"/>
      <c r="G748" s="16"/>
    </row>
    <row r="749" spans="1:7" x14ac:dyDescent="0.25">
      <c r="A749" s="16" t="s">
        <v>353</v>
      </c>
      <c r="B749" s="16" t="s">
        <v>352</v>
      </c>
      <c r="C749" s="16">
        <v>2</v>
      </c>
      <c r="D749" s="16" t="s">
        <v>90</v>
      </c>
      <c r="E749" s="17"/>
      <c r="F749" s="16" t="str">
        <f>IF(ISBLANK(E749),"", PRODUCT(C749,E749))</f>
        <v/>
      </c>
      <c r="G749" s="18"/>
    </row>
    <row r="750" spans="1:7" x14ac:dyDescent="0.25">
      <c r="E750" s="15" t="s">
        <v>38</v>
      </c>
      <c r="F750" s="15" t="str">
        <f>IF(F749="","",ROUND(SUM(F749:F749),2))</f>
        <v/>
      </c>
      <c r="G750" s="13" t="str">
        <f>IF(F749="","Neužpildytos visos objektų kainos","")</f>
        <v>Neužpildytos visos objektų kainos</v>
      </c>
    </row>
    <row r="751" spans="1:7" x14ac:dyDescent="0.25">
      <c r="C751" s="15" t="s">
        <v>39</v>
      </c>
      <c r="D751" s="18"/>
      <c r="E751" s="15" t="s">
        <v>40</v>
      </c>
      <c r="F751" s="15" t="str">
        <f>IF(OR(F750="",D751=""),"", ROUND(PRODUCT(D751,F750)/100,2))</f>
        <v/>
      </c>
      <c r="G751" s="13" t="str">
        <f>IF(D751="", "Nurodykite taikomą PVM dydį", "")</f>
        <v>Nurodykite taikomą PVM dydį</v>
      </c>
    </row>
    <row r="752" spans="1:7" x14ac:dyDescent="0.25">
      <c r="E752" s="15" t="s">
        <v>41</v>
      </c>
      <c r="F752" s="15">
        <f>IF(ISBLANK(F751), "", ROUND(SUM(F750:F751),2))</f>
        <v>0</v>
      </c>
    </row>
    <row r="756" spans="1:7" x14ac:dyDescent="0.25">
      <c r="A756" s="12" t="s">
        <v>354</v>
      </c>
      <c r="B756" s="12" t="s">
        <v>355</v>
      </c>
    </row>
    <row r="758" spans="1:7" x14ac:dyDescent="0.25">
      <c r="A758" s="12" t="s">
        <v>26</v>
      </c>
    </row>
    <row r="759" spans="1:7" ht="60" x14ac:dyDescent="0.25">
      <c r="A759" s="25" t="s">
        <v>27</v>
      </c>
      <c r="B759" s="25" t="s">
        <v>28</v>
      </c>
      <c r="C759" s="25" t="s">
        <v>29</v>
      </c>
      <c r="D759" s="25" t="s">
        <v>30</v>
      </c>
      <c r="E759" s="25" t="s">
        <v>31</v>
      </c>
      <c r="F759" s="25" t="s">
        <v>32</v>
      </c>
      <c r="G759" s="25" t="s">
        <v>33</v>
      </c>
    </row>
    <row r="760" spans="1:7" ht="30" x14ac:dyDescent="0.25">
      <c r="A760" s="15" t="s">
        <v>356</v>
      </c>
      <c r="B760" s="24" t="s">
        <v>357</v>
      </c>
      <c r="C760" s="16"/>
      <c r="D760" s="16"/>
      <c r="E760" s="16"/>
      <c r="F760" s="16"/>
      <c r="G760" s="16"/>
    </row>
    <row r="761" spans="1:7" ht="45" x14ac:dyDescent="0.25">
      <c r="A761" s="16" t="s">
        <v>358</v>
      </c>
      <c r="B761" s="26" t="s">
        <v>357</v>
      </c>
      <c r="C761" s="16">
        <v>2</v>
      </c>
      <c r="D761" s="16" t="s">
        <v>90</v>
      </c>
      <c r="E761" s="17">
        <v>28</v>
      </c>
      <c r="F761" s="16">
        <f>IF(ISBLANK(E761),"", PRODUCT(C761,E761))</f>
        <v>56</v>
      </c>
      <c r="G761" s="33" t="s">
        <v>500</v>
      </c>
    </row>
    <row r="762" spans="1:7" x14ac:dyDescent="0.25">
      <c r="E762" s="15" t="s">
        <v>38</v>
      </c>
      <c r="F762" s="15">
        <f>IF(F761="","",ROUND(SUM(F761:F761),2))</f>
        <v>56</v>
      </c>
      <c r="G762" s="13" t="str">
        <f>IF(F761="","Neužpildytos visos objektų kainos","")</f>
        <v/>
      </c>
    </row>
    <row r="763" spans="1:7" x14ac:dyDescent="0.25">
      <c r="C763" s="15" t="s">
        <v>39</v>
      </c>
      <c r="D763" s="18">
        <v>5</v>
      </c>
      <c r="E763" s="15" t="s">
        <v>40</v>
      </c>
      <c r="F763" s="15">
        <f>IF(OR(F762="",D763=""),"", ROUND(PRODUCT(D763,F762)/100,2))</f>
        <v>2.8</v>
      </c>
      <c r="G763" s="13" t="str">
        <f>IF(D763="", "Nurodykite taikomą PVM dydį", "")</f>
        <v/>
      </c>
    </row>
    <row r="764" spans="1:7" x14ac:dyDescent="0.25">
      <c r="E764" s="15" t="s">
        <v>41</v>
      </c>
      <c r="F764" s="15">
        <f>IF(ISBLANK(F763), "", ROUND(SUM(F762:F763),2))</f>
        <v>58.8</v>
      </c>
    </row>
    <row r="768" spans="1:7" x14ac:dyDescent="0.25">
      <c r="A768" s="12" t="s">
        <v>359</v>
      </c>
      <c r="B768" s="12" t="s">
        <v>360</v>
      </c>
    </row>
    <row r="770" spans="1:7" x14ac:dyDescent="0.25">
      <c r="A770" s="12" t="s">
        <v>26</v>
      </c>
    </row>
    <row r="771" spans="1:7" ht="60" x14ac:dyDescent="0.25">
      <c r="A771" s="25" t="s">
        <v>27</v>
      </c>
      <c r="B771" s="25" t="s">
        <v>28</v>
      </c>
      <c r="C771" s="25" t="s">
        <v>29</v>
      </c>
      <c r="D771" s="25" t="s">
        <v>30</v>
      </c>
      <c r="E771" s="25" t="s">
        <v>31</v>
      </c>
      <c r="F771" s="25" t="s">
        <v>32</v>
      </c>
      <c r="G771" s="25" t="s">
        <v>33</v>
      </c>
    </row>
    <row r="772" spans="1:7" x14ac:dyDescent="0.25">
      <c r="A772" s="15" t="s">
        <v>361</v>
      </c>
      <c r="B772" s="15" t="s">
        <v>362</v>
      </c>
      <c r="C772" s="16"/>
      <c r="D772" s="16"/>
      <c r="E772" s="16"/>
      <c r="F772" s="16"/>
      <c r="G772" s="16"/>
    </row>
    <row r="773" spans="1:7" x14ac:dyDescent="0.25">
      <c r="A773" s="16" t="s">
        <v>363</v>
      </c>
      <c r="B773" s="16" t="s">
        <v>362</v>
      </c>
      <c r="C773" s="16">
        <v>3</v>
      </c>
      <c r="D773" s="16" t="s">
        <v>90</v>
      </c>
      <c r="E773" s="17"/>
      <c r="F773" s="16" t="str">
        <f>IF(ISBLANK(E773),"", PRODUCT(C773,E773))</f>
        <v/>
      </c>
      <c r="G773" s="18"/>
    </row>
    <row r="774" spans="1:7" x14ac:dyDescent="0.25">
      <c r="E774" s="15" t="s">
        <v>38</v>
      </c>
      <c r="F774" s="15" t="str">
        <f>IF(F773="","",ROUND(SUM(F773:F773),2))</f>
        <v/>
      </c>
      <c r="G774" s="13" t="str">
        <f>IF(F773="","Neužpildytos visos objektų kainos","")</f>
        <v>Neužpildytos visos objektų kainos</v>
      </c>
    </row>
    <row r="775" spans="1:7" x14ac:dyDescent="0.25">
      <c r="C775" s="15" t="s">
        <v>39</v>
      </c>
      <c r="D775" s="18"/>
      <c r="E775" s="15" t="s">
        <v>40</v>
      </c>
      <c r="F775" s="15" t="str">
        <f>IF(OR(F774="",D775=""),"", ROUND(PRODUCT(D775,F774)/100,2))</f>
        <v/>
      </c>
      <c r="G775" s="13" t="str">
        <f>IF(D775="", "Nurodykite taikomą PVM dydį", "")</f>
        <v>Nurodykite taikomą PVM dydį</v>
      </c>
    </row>
    <row r="776" spans="1:7" x14ac:dyDescent="0.25">
      <c r="E776" s="15" t="s">
        <v>41</v>
      </c>
      <c r="F776" s="15">
        <f>IF(ISBLANK(F775), "", ROUND(SUM(F774:F775),2))</f>
        <v>0</v>
      </c>
    </row>
    <row r="780" spans="1:7" x14ac:dyDescent="0.25">
      <c r="A780" s="12" t="s">
        <v>364</v>
      </c>
      <c r="B780" s="12" t="s">
        <v>365</v>
      </c>
    </row>
    <row r="782" spans="1:7" x14ac:dyDescent="0.25">
      <c r="A782" s="12" t="s">
        <v>26</v>
      </c>
    </row>
    <row r="783" spans="1:7" ht="60" x14ac:dyDescent="0.25">
      <c r="A783" s="25" t="s">
        <v>27</v>
      </c>
      <c r="B783" s="25" t="s">
        <v>28</v>
      </c>
      <c r="C783" s="25" t="s">
        <v>29</v>
      </c>
      <c r="D783" s="25" t="s">
        <v>30</v>
      </c>
      <c r="E783" s="25" t="s">
        <v>31</v>
      </c>
      <c r="F783" s="25" t="s">
        <v>32</v>
      </c>
      <c r="G783" s="25" t="s">
        <v>33</v>
      </c>
    </row>
    <row r="784" spans="1:7" x14ac:dyDescent="0.25">
      <c r="A784" s="15" t="s">
        <v>366</v>
      </c>
      <c r="B784" s="15" t="s">
        <v>367</v>
      </c>
      <c r="C784" s="16"/>
      <c r="D784" s="16"/>
      <c r="E784" s="16"/>
      <c r="F784" s="16"/>
      <c r="G784" s="16"/>
    </row>
    <row r="785" spans="1:7" x14ac:dyDescent="0.25">
      <c r="A785" s="16" t="s">
        <v>368</v>
      </c>
      <c r="B785" s="16" t="s">
        <v>367</v>
      </c>
      <c r="C785" s="16">
        <v>3</v>
      </c>
      <c r="D785" s="16" t="s">
        <v>90</v>
      </c>
      <c r="E785" s="17"/>
      <c r="F785" s="16" t="str">
        <f>IF(ISBLANK(E785),"", PRODUCT(C785,E785))</f>
        <v/>
      </c>
      <c r="G785" s="18"/>
    </row>
    <row r="786" spans="1:7" x14ac:dyDescent="0.25">
      <c r="E786" s="15" t="s">
        <v>38</v>
      </c>
      <c r="F786" s="15" t="str">
        <f>IF(F785="","",ROUND(SUM(F785:F785),2))</f>
        <v/>
      </c>
      <c r="G786" s="13" t="str">
        <f>IF(F785="","Neužpildytos visos objektų kainos","")</f>
        <v>Neužpildytos visos objektų kainos</v>
      </c>
    </row>
    <row r="787" spans="1:7" x14ac:dyDescent="0.25">
      <c r="C787" s="15" t="s">
        <v>39</v>
      </c>
      <c r="D787" s="18"/>
      <c r="E787" s="15" t="s">
        <v>40</v>
      </c>
      <c r="F787" s="15" t="str">
        <f>IF(OR(F786="",D787=""),"", ROUND(PRODUCT(D787,F786)/100,2))</f>
        <v/>
      </c>
      <c r="G787" s="13" t="str">
        <f>IF(D787="", "Nurodykite taikomą PVM dydį", "")</f>
        <v>Nurodykite taikomą PVM dydį</v>
      </c>
    </row>
    <row r="788" spans="1:7" x14ac:dyDescent="0.25">
      <c r="E788" s="15" t="s">
        <v>41</v>
      </c>
      <c r="F788" s="15">
        <f>IF(ISBLANK(F787), "", ROUND(SUM(F786:F787),2))</f>
        <v>0</v>
      </c>
    </row>
    <row r="792" spans="1:7" x14ac:dyDescent="0.25">
      <c r="A792" s="12" t="s">
        <v>369</v>
      </c>
      <c r="B792" s="12" t="s">
        <v>370</v>
      </c>
    </row>
    <row r="794" spans="1:7" x14ac:dyDescent="0.25">
      <c r="A794" s="12" t="s">
        <v>26</v>
      </c>
    </row>
    <row r="795" spans="1:7" ht="60" x14ac:dyDescent="0.25">
      <c r="A795" s="25" t="s">
        <v>27</v>
      </c>
      <c r="B795" s="25" t="s">
        <v>28</v>
      </c>
      <c r="C795" s="25" t="s">
        <v>29</v>
      </c>
      <c r="D795" s="25" t="s">
        <v>30</v>
      </c>
      <c r="E795" s="25" t="s">
        <v>31</v>
      </c>
      <c r="F795" s="25" t="s">
        <v>32</v>
      </c>
      <c r="G795" s="25" t="s">
        <v>33</v>
      </c>
    </row>
    <row r="796" spans="1:7" x14ac:dyDescent="0.25">
      <c r="A796" s="15" t="s">
        <v>371</v>
      </c>
      <c r="B796" s="15" t="s">
        <v>372</v>
      </c>
      <c r="C796" s="16"/>
      <c r="D796" s="16"/>
      <c r="E796" s="16"/>
      <c r="F796" s="16"/>
      <c r="G796" s="16"/>
    </row>
    <row r="797" spans="1:7" x14ac:dyDescent="0.25">
      <c r="A797" s="16" t="s">
        <v>373</v>
      </c>
      <c r="B797" s="16" t="s">
        <v>372</v>
      </c>
      <c r="C797" s="16">
        <v>4</v>
      </c>
      <c r="D797" s="16" t="s">
        <v>90</v>
      </c>
      <c r="E797" s="17"/>
      <c r="F797" s="16" t="str">
        <f>IF(ISBLANK(E797),"", PRODUCT(C797,E797))</f>
        <v/>
      </c>
      <c r="G797" s="18"/>
    </row>
    <row r="798" spans="1:7" x14ac:dyDescent="0.25">
      <c r="E798" s="15" t="s">
        <v>38</v>
      </c>
      <c r="F798" s="15" t="str">
        <f>IF(F797="","",ROUND(SUM(F797:F797),2))</f>
        <v/>
      </c>
      <c r="G798" s="13" t="str">
        <f>IF(F797="","Neužpildytos visos objektų kainos","")</f>
        <v>Neužpildytos visos objektų kainos</v>
      </c>
    </row>
    <row r="799" spans="1:7" x14ac:dyDescent="0.25">
      <c r="C799" s="15" t="s">
        <v>39</v>
      </c>
      <c r="D799" s="18"/>
      <c r="E799" s="15" t="s">
        <v>40</v>
      </c>
      <c r="F799" s="15" t="str">
        <f>IF(OR(F798="",D799=""),"", ROUND(PRODUCT(D799,F798)/100,2))</f>
        <v/>
      </c>
      <c r="G799" s="13" t="str">
        <f>IF(D799="", "Nurodykite taikomą PVM dydį", "")</f>
        <v>Nurodykite taikomą PVM dydį</v>
      </c>
    </row>
    <row r="800" spans="1:7" x14ac:dyDescent="0.25">
      <c r="E800" s="15" t="s">
        <v>41</v>
      </c>
      <c r="F800" s="15">
        <f>IF(ISBLANK(F799), "", ROUND(SUM(F798:F799),2))</f>
        <v>0</v>
      </c>
    </row>
    <row r="804" spans="1:7" x14ac:dyDescent="0.25">
      <c r="A804" s="12" t="s">
        <v>374</v>
      </c>
      <c r="B804" s="12" t="s">
        <v>375</v>
      </c>
    </row>
    <row r="806" spans="1:7" x14ac:dyDescent="0.25">
      <c r="A806" s="12" t="s">
        <v>26</v>
      </c>
    </row>
    <row r="807" spans="1:7" ht="60" x14ac:dyDescent="0.25">
      <c r="A807" s="25" t="s">
        <v>27</v>
      </c>
      <c r="B807" s="25" t="s">
        <v>28</v>
      </c>
      <c r="C807" s="25" t="s">
        <v>29</v>
      </c>
      <c r="D807" s="25" t="s">
        <v>30</v>
      </c>
      <c r="E807" s="25" t="s">
        <v>31</v>
      </c>
      <c r="F807" s="25" t="s">
        <v>32</v>
      </c>
      <c r="G807" s="25" t="s">
        <v>33</v>
      </c>
    </row>
    <row r="808" spans="1:7" x14ac:dyDescent="0.25">
      <c r="A808" s="15" t="s">
        <v>376</v>
      </c>
      <c r="B808" s="15" t="s">
        <v>377</v>
      </c>
      <c r="C808" s="16"/>
      <c r="D808" s="16"/>
      <c r="E808" s="16"/>
      <c r="F808" s="16"/>
      <c r="G808" s="16"/>
    </row>
    <row r="809" spans="1:7" x14ac:dyDescent="0.25">
      <c r="A809" s="16" t="s">
        <v>378</v>
      </c>
      <c r="B809" s="16" t="s">
        <v>377</v>
      </c>
      <c r="C809" s="16">
        <v>2</v>
      </c>
      <c r="D809" s="16" t="s">
        <v>90</v>
      </c>
      <c r="E809" s="17"/>
      <c r="F809" s="16" t="str">
        <f>IF(ISBLANK(E809),"", PRODUCT(C809,E809))</f>
        <v/>
      </c>
      <c r="G809" s="18"/>
    </row>
    <row r="810" spans="1:7" x14ac:dyDescent="0.25">
      <c r="E810" s="15" t="s">
        <v>38</v>
      </c>
      <c r="F810" s="15" t="str">
        <f>IF(F809="","",ROUND(SUM(F809:F809),2))</f>
        <v/>
      </c>
      <c r="G810" s="13" t="str">
        <f>IF(F809="","Neužpildytos visos objektų kainos","")</f>
        <v>Neužpildytos visos objektų kainos</v>
      </c>
    </row>
    <row r="811" spans="1:7" x14ac:dyDescent="0.25">
      <c r="C811" s="15" t="s">
        <v>39</v>
      </c>
      <c r="D811" s="18"/>
      <c r="E811" s="15" t="s">
        <v>40</v>
      </c>
      <c r="F811" s="15" t="str">
        <f>IF(OR(F810="",D811=""),"", ROUND(PRODUCT(D811,F810)/100,2))</f>
        <v/>
      </c>
      <c r="G811" s="13" t="str">
        <f>IF(D811="", "Nurodykite taikomą PVM dydį", "")</f>
        <v>Nurodykite taikomą PVM dydį</v>
      </c>
    </row>
    <row r="812" spans="1:7" x14ac:dyDescent="0.25">
      <c r="E812" s="15" t="s">
        <v>41</v>
      </c>
      <c r="F812" s="15">
        <f>IF(ISBLANK(F811), "", ROUND(SUM(F810:F811),2))</f>
        <v>0</v>
      </c>
    </row>
    <row r="816" spans="1:7" x14ac:dyDescent="0.25">
      <c r="A816" s="12" t="s">
        <v>379</v>
      </c>
      <c r="B816" s="12" t="s">
        <v>380</v>
      </c>
    </row>
    <row r="818" spans="1:7" x14ac:dyDescent="0.25">
      <c r="A818" s="12" t="s">
        <v>26</v>
      </c>
    </row>
    <row r="819" spans="1:7" ht="60" x14ac:dyDescent="0.25">
      <c r="A819" s="25" t="s">
        <v>27</v>
      </c>
      <c r="B819" s="25" t="s">
        <v>28</v>
      </c>
      <c r="C819" s="25" t="s">
        <v>29</v>
      </c>
      <c r="D819" s="25" t="s">
        <v>30</v>
      </c>
      <c r="E819" s="25" t="s">
        <v>31</v>
      </c>
      <c r="F819" s="25" t="s">
        <v>32</v>
      </c>
      <c r="G819" s="25" t="s">
        <v>33</v>
      </c>
    </row>
    <row r="820" spans="1:7" x14ac:dyDescent="0.25">
      <c r="A820" s="15" t="s">
        <v>381</v>
      </c>
      <c r="B820" s="15" t="s">
        <v>382</v>
      </c>
      <c r="C820" s="16"/>
      <c r="D820" s="16"/>
      <c r="E820" s="16"/>
      <c r="F820" s="16"/>
      <c r="G820" s="16"/>
    </row>
    <row r="821" spans="1:7" x14ac:dyDescent="0.25">
      <c r="A821" s="16" t="s">
        <v>383</v>
      </c>
      <c r="B821" s="16" t="s">
        <v>382</v>
      </c>
      <c r="C821" s="16">
        <v>4</v>
      </c>
      <c r="D821" s="16" t="s">
        <v>90</v>
      </c>
      <c r="E821" s="17"/>
      <c r="F821" s="16" t="str">
        <f>IF(ISBLANK(E821),"", PRODUCT(C821,E821))</f>
        <v/>
      </c>
      <c r="G821" s="18"/>
    </row>
    <row r="822" spans="1:7" x14ac:dyDescent="0.25">
      <c r="E822" s="15" t="s">
        <v>38</v>
      </c>
      <c r="F822" s="15" t="str">
        <f>IF(F821="","",ROUND(SUM(F821:F821),2))</f>
        <v/>
      </c>
      <c r="G822" s="13" t="str">
        <f>IF(F821="","Neužpildytos visos objektų kainos","")</f>
        <v>Neužpildytos visos objektų kainos</v>
      </c>
    </row>
    <row r="823" spans="1:7" x14ac:dyDescent="0.25">
      <c r="C823" s="15" t="s">
        <v>39</v>
      </c>
      <c r="D823" s="18"/>
      <c r="E823" s="15" t="s">
        <v>40</v>
      </c>
      <c r="F823" s="15" t="str">
        <f>IF(OR(F822="",D823=""),"", ROUND(PRODUCT(D823,F822)/100,2))</f>
        <v/>
      </c>
      <c r="G823" s="13" t="str">
        <f>IF(D823="", "Nurodykite taikomą PVM dydį", "")</f>
        <v>Nurodykite taikomą PVM dydį</v>
      </c>
    </row>
    <row r="824" spans="1:7" x14ac:dyDescent="0.25">
      <c r="E824" s="15" t="s">
        <v>41</v>
      </c>
      <c r="F824" s="15">
        <f>IF(ISBLANK(F823), "", ROUND(SUM(F822:F823),2))</f>
        <v>0</v>
      </c>
    </row>
    <row r="828" spans="1:7" x14ac:dyDescent="0.25">
      <c r="A828" s="12" t="s">
        <v>384</v>
      </c>
      <c r="B828" s="12" t="s">
        <v>385</v>
      </c>
    </row>
    <row r="830" spans="1:7" x14ac:dyDescent="0.25">
      <c r="A830" s="12" t="s">
        <v>26</v>
      </c>
    </row>
    <row r="831" spans="1:7" ht="60" x14ac:dyDescent="0.25">
      <c r="A831" s="25" t="s">
        <v>27</v>
      </c>
      <c r="B831" s="25" t="s">
        <v>28</v>
      </c>
      <c r="C831" s="25" t="s">
        <v>29</v>
      </c>
      <c r="D831" s="25" t="s">
        <v>30</v>
      </c>
      <c r="E831" s="25" t="s">
        <v>31</v>
      </c>
      <c r="F831" s="25" t="s">
        <v>32</v>
      </c>
      <c r="G831" s="25" t="s">
        <v>33</v>
      </c>
    </row>
    <row r="832" spans="1:7" x14ac:dyDescent="0.25">
      <c r="A832" s="15" t="s">
        <v>386</v>
      </c>
      <c r="B832" s="15" t="s">
        <v>387</v>
      </c>
      <c r="C832" s="16"/>
      <c r="D832" s="16"/>
      <c r="E832" s="16"/>
      <c r="F832" s="16"/>
      <c r="G832" s="16"/>
    </row>
    <row r="833" spans="1:7" x14ac:dyDescent="0.25">
      <c r="A833" s="16" t="s">
        <v>388</v>
      </c>
      <c r="B833" s="16" t="s">
        <v>387</v>
      </c>
      <c r="C833" s="16">
        <v>4</v>
      </c>
      <c r="D833" s="16" t="s">
        <v>90</v>
      </c>
      <c r="E833" s="17"/>
      <c r="F833" s="16" t="str">
        <f>IF(ISBLANK(E833),"", PRODUCT(C833,E833))</f>
        <v/>
      </c>
      <c r="G833" s="18"/>
    </row>
    <row r="834" spans="1:7" x14ac:dyDescent="0.25">
      <c r="E834" s="15" t="s">
        <v>38</v>
      </c>
      <c r="F834" s="15" t="str">
        <f>IF(F833="","",ROUND(SUM(F833:F833),2))</f>
        <v/>
      </c>
      <c r="G834" s="13" t="str">
        <f>IF(F833="","Neužpildytos visos objektų kainos","")</f>
        <v>Neužpildytos visos objektų kainos</v>
      </c>
    </row>
    <row r="835" spans="1:7" x14ac:dyDescent="0.25">
      <c r="C835" s="15" t="s">
        <v>39</v>
      </c>
      <c r="D835" s="18"/>
      <c r="E835" s="15" t="s">
        <v>40</v>
      </c>
      <c r="F835" s="15" t="str">
        <f>IF(OR(F834="",D835=""),"", ROUND(PRODUCT(D835,F834)/100,2))</f>
        <v/>
      </c>
      <c r="G835" s="13" t="str">
        <f>IF(D835="", "Nurodykite taikomą PVM dydį", "")</f>
        <v>Nurodykite taikomą PVM dydį</v>
      </c>
    </row>
    <row r="836" spans="1:7" x14ac:dyDescent="0.25">
      <c r="E836" s="15" t="s">
        <v>41</v>
      </c>
      <c r="F836" s="15">
        <f>IF(ISBLANK(F835), "", ROUND(SUM(F834:F835),2))</f>
        <v>0</v>
      </c>
    </row>
    <row r="840" spans="1:7" x14ac:dyDescent="0.25">
      <c r="A840" s="12" t="s">
        <v>389</v>
      </c>
      <c r="B840" s="12" t="s">
        <v>390</v>
      </c>
    </row>
    <row r="842" spans="1:7" x14ac:dyDescent="0.25">
      <c r="A842" s="12" t="s">
        <v>26</v>
      </c>
    </row>
    <row r="843" spans="1:7" ht="60" x14ac:dyDescent="0.25">
      <c r="A843" s="25" t="s">
        <v>27</v>
      </c>
      <c r="B843" s="25" t="s">
        <v>28</v>
      </c>
      <c r="C843" s="25" t="s">
        <v>29</v>
      </c>
      <c r="D843" s="25" t="s">
        <v>30</v>
      </c>
      <c r="E843" s="25" t="s">
        <v>31</v>
      </c>
      <c r="F843" s="25" t="s">
        <v>32</v>
      </c>
      <c r="G843" s="25" t="s">
        <v>33</v>
      </c>
    </row>
    <row r="844" spans="1:7" x14ac:dyDescent="0.25">
      <c r="A844" s="15" t="s">
        <v>391</v>
      </c>
      <c r="B844" s="15" t="s">
        <v>392</v>
      </c>
      <c r="C844" s="16"/>
      <c r="D844" s="16"/>
      <c r="E844" s="16"/>
      <c r="F844" s="16"/>
      <c r="G844" s="16"/>
    </row>
    <row r="845" spans="1:7" x14ac:dyDescent="0.25">
      <c r="A845" s="16" t="s">
        <v>393</v>
      </c>
      <c r="B845" s="16" t="s">
        <v>392</v>
      </c>
      <c r="C845" s="16">
        <v>4</v>
      </c>
      <c r="D845" s="16" t="s">
        <v>90</v>
      </c>
      <c r="E845" s="17"/>
      <c r="F845" s="16" t="str">
        <f>IF(ISBLANK(E845),"", PRODUCT(C845,E845))</f>
        <v/>
      </c>
      <c r="G845" s="18"/>
    </row>
    <row r="846" spans="1:7" x14ac:dyDescent="0.25">
      <c r="E846" s="15" t="s">
        <v>38</v>
      </c>
      <c r="F846" s="15" t="str">
        <f>IF(F845="","",ROUND(SUM(F845:F845),2))</f>
        <v/>
      </c>
      <c r="G846" s="13" t="str">
        <f>IF(F845="","Neužpildytos visos objektų kainos","")</f>
        <v>Neužpildytos visos objektų kainos</v>
      </c>
    </row>
    <row r="847" spans="1:7" x14ac:dyDescent="0.25">
      <c r="C847" s="15" t="s">
        <v>39</v>
      </c>
      <c r="D847" s="18"/>
      <c r="E847" s="15" t="s">
        <v>40</v>
      </c>
      <c r="F847" s="15" t="str">
        <f>IF(OR(F846="",D847=""),"", ROUND(PRODUCT(D847,F846)/100,2))</f>
        <v/>
      </c>
      <c r="G847" s="13" t="str">
        <f>IF(D847="", "Nurodykite taikomą PVM dydį", "")</f>
        <v>Nurodykite taikomą PVM dydį</v>
      </c>
    </row>
    <row r="848" spans="1:7" x14ac:dyDescent="0.25">
      <c r="E848" s="15" t="s">
        <v>41</v>
      </c>
      <c r="F848" s="15">
        <f>IF(ISBLANK(F847), "", ROUND(SUM(F846:F847),2))</f>
        <v>0</v>
      </c>
    </row>
    <row r="852" spans="1:7" x14ac:dyDescent="0.25">
      <c r="A852" s="12" t="s">
        <v>394</v>
      </c>
      <c r="B852" s="12" t="s">
        <v>395</v>
      </c>
    </row>
    <row r="854" spans="1:7" x14ac:dyDescent="0.25">
      <c r="A854" s="12" t="s">
        <v>26</v>
      </c>
    </row>
    <row r="855" spans="1:7" ht="60" x14ac:dyDescent="0.25">
      <c r="A855" s="25" t="s">
        <v>27</v>
      </c>
      <c r="B855" s="25" t="s">
        <v>28</v>
      </c>
      <c r="C855" s="25" t="s">
        <v>29</v>
      </c>
      <c r="D855" s="25" t="s">
        <v>30</v>
      </c>
      <c r="E855" s="25" t="s">
        <v>31</v>
      </c>
      <c r="F855" s="25" t="s">
        <v>32</v>
      </c>
      <c r="G855" s="25" t="s">
        <v>33</v>
      </c>
    </row>
    <row r="856" spans="1:7" x14ac:dyDescent="0.25">
      <c r="A856" s="15" t="s">
        <v>396</v>
      </c>
      <c r="B856" s="15" t="s">
        <v>397</v>
      </c>
      <c r="C856" s="16"/>
      <c r="D856" s="16"/>
      <c r="E856" s="16"/>
      <c r="F856" s="16"/>
      <c r="G856" s="16"/>
    </row>
    <row r="857" spans="1:7" x14ac:dyDescent="0.25">
      <c r="A857" s="16" t="s">
        <v>398</v>
      </c>
      <c r="B857" s="16" t="s">
        <v>397</v>
      </c>
      <c r="C857" s="16">
        <v>4</v>
      </c>
      <c r="D857" s="16" t="s">
        <v>90</v>
      </c>
      <c r="E857" s="17"/>
      <c r="F857" s="16" t="str">
        <f>IF(ISBLANK(E857),"", PRODUCT(C857,E857))</f>
        <v/>
      </c>
      <c r="G857" s="18"/>
    </row>
    <row r="858" spans="1:7" x14ac:dyDescent="0.25">
      <c r="E858" s="15" t="s">
        <v>38</v>
      </c>
      <c r="F858" s="15" t="str">
        <f>IF(F857="","",ROUND(SUM(F857:F857),2))</f>
        <v/>
      </c>
      <c r="G858" s="13" t="str">
        <f>IF(F857="","Neužpildytos visos objektų kainos","")</f>
        <v>Neužpildytos visos objektų kainos</v>
      </c>
    </row>
    <row r="859" spans="1:7" x14ac:dyDescent="0.25">
      <c r="C859" s="15" t="s">
        <v>39</v>
      </c>
      <c r="D859" s="18"/>
      <c r="E859" s="15" t="s">
        <v>40</v>
      </c>
      <c r="F859" s="15" t="str">
        <f>IF(OR(F858="",D859=""),"", ROUND(PRODUCT(D859,F858)/100,2))</f>
        <v/>
      </c>
      <c r="G859" s="13" t="str">
        <f>IF(D859="", "Nurodykite taikomą PVM dydį", "")</f>
        <v>Nurodykite taikomą PVM dydį</v>
      </c>
    </row>
    <row r="860" spans="1:7" x14ac:dyDescent="0.25">
      <c r="E860" s="15" t="s">
        <v>41</v>
      </c>
      <c r="F860" s="15">
        <f>IF(ISBLANK(F859), "", ROUND(SUM(F858:F859),2))</f>
        <v>0</v>
      </c>
    </row>
    <row r="864" spans="1:7" x14ac:dyDescent="0.25">
      <c r="A864" s="12" t="s">
        <v>399</v>
      </c>
      <c r="B864" s="12" t="s">
        <v>400</v>
      </c>
    </row>
    <row r="866" spans="1:7" x14ac:dyDescent="0.25">
      <c r="A866" s="12" t="s">
        <v>26</v>
      </c>
    </row>
    <row r="867" spans="1:7" ht="60" x14ac:dyDescent="0.25">
      <c r="A867" s="25" t="s">
        <v>27</v>
      </c>
      <c r="B867" s="25" t="s">
        <v>28</v>
      </c>
      <c r="C867" s="25" t="s">
        <v>29</v>
      </c>
      <c r="D867" s="25" t="s">
        <v>30</v>
      </c>
      <c r="E867" s="25" t="s">
        <v>31</v>
      </c>
      <c r="F867" s="25" t="s">
        <v>32</v>
      </c>
      <c r="G867" s="25" t="s">
        <v>33</v>
      </c>
    </row>
    <row r="868" spans="1:7" x14ac:dyDescent="0.25">
      <c r="A868" s="15" t="s">
        <v>401</v>
      </c>
      <c r="B868" s="15" t="s">
        <v>402</v>
      </c>
      <c r="C868" s="16"/>
      <c r="D868" s="16"/>
      <c r="E868" s="16"/>
      <c r="F868" s="16"/>
      <c r="G868" s="16"/>
    </row>
    <row r="869" spans="1:7" x14ac:dyDescent="0.25">
      <c r="A869" s="16" t="s">
        <v>403</v>
      </c>
      <c r="B869" s="16" t="s">
        <v>402</v>
      </c>
      <c r="C869" s="16">
        <v>4</v>
      </c>
      <c r="D869" s="16" t="s">
        <v>90</v>
      </c>
      <c r="E869" s="17"/>
      <c r="F869" s="16" t="str">
        <f>IF(ISBLANK(E869),"", PRODUCT(C869,E869))</f>
        <v/>
      </c>
      <c r="G869" s="18"/>
    </row>
    <row r="870" spans="1:7" x14ac:dyDescent="0.25">
      <c r="E870" s="15" t="s">
        <v>38</v>
      </c>
      <c r="F870" s="15" t="str">
        <f>IF(F869="","",ROUND(SUM(F869:F869),2))</f>
        <v/>
      </c>
      <c r="G870" s="13" t="str">
        <f>IF(F869="","Neužpildytos visos objektų kainos","")</f>
        <v>Neužpildytos visos objektų kainos</v>
      </c>
    </row>
    <row r="871" spans="1:7" x14ac:dyDescent="0.25">
      <c r="C871" s="15" t="s">
        <v>39</v>
      </c>
      <c r="D871" s="18"/>
      <c r="E871" s="15" t="s">
        <v>40</v>
      </c>
      <c r="F871" s="15" t="str">
        <f>IF(OR(F870="",D871=""),"", ROUND(PRODUCT(D871,F870)/100,2))</f>
        <v/>
      </c>
      <c r="G871" s="13" t="str">
        <f>IF(D871="", "Nurodykite taikomą PVM dydį", "")</f>
        <v>Nurodykite taikomą PVM dydį</v>
      </c>
    </row>
    <row r="872" spans="1:7" x14ac:dyDescent="0.25">
      <c r="E872" s="15" t="s">
        <v>41</v>
      </c>
      <c r="F872" s="15">
        <f>IF(ISBLANK(F871), "", ROUND(SUM(F870:F871),2))</f>
        <v>0</v>
      </c>
    </row>
    <row r="876" spans="1:7" x14ac:dyDescent="0.25">
      <c r="A876" s="12" t="s">
        <v>404</v>
      </c>
      <c r="B876" s="12" t="s">
        <v>405</v>
      </c>
    </row>
    <row r="878" spans="1:7" x14ac:dyDescent="0.25">
      <c r="A878" s="12" t="s">
        <v>26</v>
      </c>
    </row>
    <row r="879" spans="1:7" ht="60" x14ac:dyDescent="0.25">
      <c r="A879" s="25" t="s">
        <v>27</v>
      </c>
      <c r="B879" s="25" t="s">
        <v>28</v>
      </c>
      <c r="C879" s="25" t="s">
        <v>29</v>
      </c>
      <c r="D879" s="25" t="s">
        <v>30</v>
      </c>
      <c r="E879" s="25" t="s">
        <v>31</v>
      </c>
      <c r="F879" s="25" t="s">
        <v>32</v>
      </c>
      <c r="G879" s="25" t="s">
        <v>33</v>
      </c>
    </row>
    <row r="880" spans="1:7" x14ac:dyDescent="0.25">
      <c r="A880" s="15" t="s">
        <v>406</v>
      </c>
      <c r="B880" s="15" t="s">
        <v>407</v>
      </c>
      <c r="C880" s="16"/>
      <c r="D880" s="16"/>
      <c r="E880" s="16"/>
      <c r="F880" s="16"/>
      <c r="G880" s="16"/>
    </row>
    <row r="881" spans="1:7" x14ac:dyDescent="0.25">
      <c r="A881" s="16" t="s">
        <v>408</v>
      </c>
      <c r="B881" s="16" t="s">
        <v>407</v>
      </c>
      <c r="C881" s="16">
        <v>4</v>
      </c>
      <c r="D881" s="16" t="s">
        <v>90</v>
      </c>
      <c r="E881" s="17"/>
      <c r="F881" s="16" t="str">
        <f>IF(ISBLANK(E881),"", PRODUCT(C881,E881))</f>
        <v/>
      </c>
      <c r="G881" s="18"/>
    </row>
    <row r="882" spans="1:7" x14ac:dyDescent="0.25">
      <c r="E882" s="15" t="s">
        <v>38</v>
      </c>
      <c r="F882" s="15" t="str">
        <f>IF(F881="","",ROUND(SUM(F881:F881),2))</f>
        <v/>
      </c>
      <c r="G882" s="13" t="str">
        <f>IF(F881="","Neužpildytos visos objektų kainos","")</f>
        <v>Neužpildytos visos objektų kainos</v>
      </c>
    </row>
    <row r="883" spans="1:7" x14ac:dyDescent="0.25">
      <c r="C883" s="15" t="s">
        <v>39</v>
      </c>
      <c r="D883" s="18"/>
      <c r="E883" s="15" t="s">
        <v>40</v>
      </c>
      <c r="F883" s="15" t="str">
        <f>IF(OR(F882="",D883=""),"", ROUND(PRODUCT(D883,F882)/100,2))</f>
        <v/>
      </c>
      <c r="G883" s="13" t="str">
        <f>IF(D883="", "Nurodykite taikomą PVM dydį", "")</f>
        <v>Nurodykite taikomą PVM dydį</v>
      </c>
    </row>
    <row r="884" spans="1:7" x14ac:dyDescent="0.25">
      <c r="E884" s="15" t="s">
        <v>41</v>
      </c>
      <c r="F884" s="15">
        <f>IF(ISBLANK(F883), "", ROUND(SUM(F882:F883),2))</f>
        <v>0</v>
      </c>
    </row>
    <row r="888" spans="1:7" x14ac:dyDescent="0.25">
      <c r="A888" s="12" t="s">
        <v>409</v>
      </c>
      <c r="B888" s="12" t="s">
        <v>410</v>
      </c>
    </row>
    <row r="890" spans="1:7" x14ac:dyDescent="0.25">
      <c r="A890" s="12" t="s">
        <v>26</v>
      </c>
    </row>
    <row r="891" spans="1:7" ht="60" x14ac:dyDescent="0.25">
      <c r="A891" s="25" t="s">
        <v>27</v>
      </c>
      <c r="B891" s="25" t="s">
        <v>28</v>
      </c>
      <c r="C891" s="25" t="s">
        <v>29</v>
      </c>
      <c r="D891" s="25" t="s">
        <v>30</v>
      </c>
      <c r="E891" s="25" t="s">
        <v>31</v>
      </c>
      <c r="F891" s="25" t="s">
        <v>32</v>
      </c>
      <c r="G891" s="25" t="s">
        <v>33</v>
      </c>
    </row>
    <row r="892" spans="1:7" x14ac:dyDescent="0.25">
      <c r="A892" s="15" t="s">
        <v>411</v>
      </c>
      <c r="B892" s="15" t="s">
        <v>412</v>
      </c>
      <c r="C892" s="16"/>
      <c r="D892" s="16"/>
      <c r="E892" s="16"/>
      <c r="F892" s="16"/>
      <c r="G892" s="16"/>
    </row>
    <row r="893" spans="1:7" x14ac:dyDescent="0.25">
      <c r="A893" s="16" t="s">
        <v>413</v>
      </c>
      <c r="B893" s="16" t="s">
        <v>412</v>
      </c>
      <c r="C893" s="16">
        <v>4</v>
      </c>
      <c r="D893" s="16" t="s">
        <v>90</v>
      </c>
      <c r="E893" s="17"/>
      <c r="F893" s="16" t="str">
        <f>IF(ISBLANK(E893),"", PRODUCT(C893,E893))</f>
        <v/>
      </c>
      <c r="G893" s="18"/>
    </row>
    <row r="894" spans="1:7" x14ac:dyDescent="0.25">
      <c r="E894" s="15" t="s">
        <v>38</v>
      </c>
      <c r="F894" s="15" t="str">
        <f>IF(F893="","",ROUND(SUM(F893:F893),2))</f>
        <v/>
      </c>
      <c r="G894" s="13" t="str">
        <f>IF(F893="","Neužpildytos visos objektų kainos","")</f>
        <v>Neužpildytos visos objektų kainos</v>
      </c>
    </row>
    <row r="895" spans="1:7" x14ac:dyDescent="0.25">
      <c r="C895" s="15" t="s">
        <v>39</v>
      </c>
      <c r="D895" s="18"/>
      <c r="E895" s="15" t="s">
        <v>40</v>
      </c>
      <c r="F895" s="15" t="str">
        <f>IF(OR(F894="",D895=""),"", ROUND(PRODUCT(D895,F894)/100,2))</f>
        <v/>
      </c>
      <c r="G895" s="13" t="str">
        <f>IF(D895="", "Nurodykite taikomą PVM dydį", "")</f>
        <v>Nurodykite taikomą PVM dydį</v>
      </c>
    </row>
    <row r="896" spans="1:7" x14ac:dyDescent="0.25">
      <c r="E896" s="15" t="s">
        <v>41</v>
      </c>
      <c r="F896" s="15">
        <f>IF(ISBLANK(F895), "", ROUND(SUM(F894:F895),2))</f>
        <v>0</v>
      </c>
    </row>
    <row r="900" spans="1:7" x14ac:dyDescent="0.25">
      <c r="A900" s="12" t="s">
        <v>414</v>
      </c>
      <c r="B900" s="12" t="s">
        <v>415</v>
      </c>
    </row>
    <row r="902" spans="1:7" x14ac:dyDescent="0.25">
      <c r="A902" s="12" t="s">
        <v>26</v>
      </c>
    </row>
    <row r="903" spans="1:7" ht="60" x14ac:dyDescent="0.25">
      <c r="A903" s="25" t="s">
        <v>27</v>
      </c>
      <c r="B903" s="25" t="s">
        <v>28</v>
      </c>
      <c r="C903" s="25" t="s">
        <v>29</v>
      </c>
      <c r="D903" s="25" t="s">
        <v>30</v>
      </c>
      <c r="E903" s="25" t="s">
        <v>31</v>
      </c>
      <c r="F903" s="25" t="s">
        <v>32</v>
      </c>
      <c r="G903" s="25" t="s">
        <v>33</v>
      </c>
    </row>
    <row r="904" spans="1:7" x14ac:dyDescent="0.25">
      <c r="A904" s="15" t="s">
        <v>416</v>
      </c>
      <c r="B904" s="15" t="s">
        <v>417</v>
      </c>
      <c r="C904" s="16"/>
      <c r="D904" s="16"/>
      <c r="E904" s="16"/>
      <c r="F904" s="16"/>
      <c r="G904" s="16"/>
    </row>
    <row r="905" spans="1:7" x14ac:dyDescent="0.25">
      <c r="A905" s="16" t="s">
        <v>418</v>
      </c>
      <c r="B905" s="16" t="s">
        <v>417</v>
      </c>
      <c r="C905" s="16">
        <v>4</v>
      </c>
      <c r="D905" s="16" t="s">
        <v>90</v>
      </c>
      <c r="E905" s="17"/>
      <c r="F905" s="16" t="str">
        <f>IF(ISBLANK(E905),"", PRODUCT(C905,E905))</f>
        <v/>
      </c>
      <c r="G905" s="18"/>
    </row>
    <row r="906" spans="1:7" x14ac:dyDescent="0.25">
      <c r="E906" s="15" t="s">
        <v>38</v>
      </c>
      <c r="F906" s="15" t="str">
        <f>IF(F905="","",ROUND(SUM(F905:F905),2))</f>
        <v/>
      </c>
      <c r="G906" s="13" t="str">
        <f>IF(F905="","Neužpildytos visos objektų kainos","")</f>
        <v>Neužpildytos visos objektų kainos</v>
      </c>
    </row>
    <row r="907" spans="1:7" x14ac:dyDescent="0.25">
      <c r="C907" s="15" t="s">
        <v>39</v>
      </c>
      <c r="D907" s="18"/>
      <c r="E907" s="15" t="s">
        <v>40</v>
      </c>
      <c r="F907" s="15" t="str">
        <f>IF(OR(F906="",D907=""),"", ROUND(PRODUCT(D907,F906)/100,2))</f>
        <v/>
      </c>
      <c r="G907" s="13" t="str">
        <f>IF(D907="", "Nurodykite taikomą PVM dydį", "")</f>
        <v>Nurodykite taikomą PVM dydį</v>
      </c>
    </row>
    <row r="908" spans="1:7" x14ac:dyDescent="0.25">
      <c r="E908" s="15" t="s">
        <v>41</v>
      </c>
      <c r="F908" s="15">
        <f>IF(ISBLANK(F907), "", ROUND(SUM(F906:F907),2))</f>
        <v>0</v>
      </c>
    </row>
    <row r="912" spans="1:7" x14ac:dyDescent="0.25">
      <c r="A912" s="12" t="s">
        <v>419</v>
      </c>
      <c r="B912" s="12" t="s">
        <v>420</v>
      </c>
    </row>
    <row r="914" spans="1:7" x14ac:dyDescent="0.25">
      <c r="A914" s="12" t="s">
        <v>26</v>
      </c>
    </row>
    <row r="915" spans="1:7" ht="60" x14ac:dyDescent="0.25">
      <c r="A915" s="25" t="s">
        <v>27</v>
      </c>
      <c r="B915" s="25" t="s">
        <v>28</v>
      </c>
      <c r="C915" s="25" t="s">
        <v>29</v>
      </c>
      <c r="D915" s="25" t="s">
        <v>30</v>
      </c>
      <c r="E915" s="25" t="s">
        <v>31</v>
      </c>
      <c r="F915" s="25" t="s">
        <v>32</v>
      </c>
      <c r="G915" s="25" t="s">
        <v>33</v>
      </c>
    </row>
    <row r="916" spans="1:7" x14ac:dyDescent="0.25">
      <c r="A916" s="15" t="s">
        <v>421</v>
      </c>
      <c r="B916" s="15" t="s">
        <v>422</v>
      </c>
      <c r="C916" s="16"/>
      <c r="D916" s="16"/>
      <c r="E916" s="16"/>
      <c r="F916" s="16"/>
      <c r="G916" s="16"/>
    </row>
    <row r="917" spans="1:7" x14ac:dyDescent="0.25">
      <c r="A917" s="16" t="s">
        <v>423</v>
      </c>
      <c r="B917" s="16" t="s">
        <v>422</v>
      </c>
      <c r="C917" s="16">
        <v>4</v>
      </c>
      <c r="D917" s="16" t="s">
        <v>90</v>
      </c>
      <c r="E917" s="17"/>
      <c r="F917" s="16" t="str">
        <f>IF(ISBLANK(E917),"", PRODUCT(C917,E917))</f>
        <v/>
      </c>
      <c r="G917" s="18"/>
    </row>
    <row r="918" spans="1:7" x14ac:dyDescent="0.25">
      <c r="E918" s="15" t="s">
        <v>38</v>
      </c>
      <c r="F918" s="15" t="str">
        <f>IF(F917="","",ROUND(SUM(F917:F917),2))</f>
        <v/>
      </c>
      <c r="G918" s="13" t="str">
        <f>IF(F917="","Neužpildytos visos objektų kainos","")</f>
        <v>Neužpildytos visos objektų kainos</v>
      </c>
    </row>
    <row r="919" spans="1:7" x14ac:dyDescent="0.25">
      <c r="C919" s="15" t="s">
        <v>39</v>
      </c>
      <c r="D919" s="18"/>
      <c r="E919" s="15" t="s">
        <v>40</v>
      </c>
      <c r="F919" s="15" t="str">
        <f>IF(OR(F918="",D919=""),"", ROUND(PRODUCT(D919,F918)/100,2))</f>
        <v/>
      </c>
      <c r="G919" s="13" t="str">
        <f>IF(D919="", "Nurodykite taikomą PVM dydį", "")</f>
        <v>Nurodykite taikomą PVM dydį</v>
      </c>
    </row>
    <row r="920" spans="1:7" x14ac:dyDescent="0.25">
      <c r="E920" s="15" t="s">
        <v>41</v>
      </c>
      <c r="F920" s="15">
        <f>IF(ISBLANK(F919), "", ROUND(SUM(F918:F919),2))</f>
        <v>0</v>
      </c>
    </row>
    <row r="924" spans="1:7" x14ac:dyDescent="0.25">
      <c r="A924" s="12" t="s">
        <v>424</v>
      </c>
      <c r="B924" s="12" t="s">
        <v>425</v>
      </c>
    </row>
    <row r="926" spans="1:7" x14ac:dyDescent="0.25">
      <c r="A926" s="12" t="s">
        <v>26</v>
      </c>
    </row>
    <row r="927" spans="1:7" ht="60" x14ac:dyDescent="0.25">
      <c r="A927" s="25" t="s">
        <v>27</v>
      </c>
      <c r="B927" s="25" t="s">
        <v>28</v>
      </c>
      <c r="C927" s="25" t="s">
        <v>29</v>
      </c>
      <c r="D927" s="25" t="s">
        <v>30</v>
      </c>
      <c r="E927" s="25" t="s">
        <v>31</v>
      </c>
      <c r="F927" s="25" t="s">
        <v>32</v>
      </c>
      <c r="G927" s="25" t="s">
        <v>33</v>
      </c>
    </row>
    <row r="928" spans="1:7" x14ac:dyDescent="0.25">
      <c r="A928" s="15" t="s">
        <v>426</v>
      </c>
      <c r="B928" s="15" t="s">
        <v>427</v>
      </c>
      <c r="C928" s="16"/>
      <c r="D928" s="16"/>
      <c r="E928" s="16"/>
      <c r="F928" s="16"/>
      <c r="G928" s="16"/>
    </row>
    <row r="929" spans="1:7" ht="45" x14ac:dyDescent="0.25">
      <c r="A929" s="16" t="s">
        <v>428</v>
      </c>
      <c r="B929" s="16" t="s">
        <v>427</v>
      </c>
      <c r="C929" s="16">
        <v>2</v>
      </c>
      <c r="D929" s="16" t="s">
        <v>90</v>
      </c>
      <c r="E929" s="17">
        <v>28</v>
      </c>
      <c r="F929" s="16">
        <f>IF(ISBLANK(E929),"", PRODUCT(C929,E929))</f>
        <v>56</v>
      </c>
      <c r="G929" s="33" t="s">
        <v>501</v>
      </c>
    </row>
    <row r="930" spans="1:7" x14ac:dyDescent="0.25">
      <c r="E930" s="15" t="s">
        <v>38</v>
      </c>
      <c r="F930" s="15">
        <f>IF(F929="","",ROUND(SUM(F929:F929),2))</f>
        <v>56</v>
      </c>
      <c r="G930" s="13" t="str">
        <f>IF(F929="","Neužpildytos visos objektų kainos","")</f>
        <v/>
      </c>
    </row>
    <row r="931" spans="1:7" x14ac:dyDescent="0.25">
      <c r="C931" s="15" t="s">
        <v>39</v>
      </c>
      <c r="D931" s="18">
        <v>5</v>
      </c>
      <c r="E931" s="15" t="s">
        <v>40</v>
      </c>
      <c r="F931" s="15">
        <f>IF(OR(F930="",D931=""),"", ROUND(PRODUCT(D931,F930)/100,2))</f>
        <v>2.8</v>
      </c>
      <c r="G931" s="13" t="str">
        <f>IF(D931="", "Nurodykite taikomą PVM dydį", "")</f>
        <v/>
      </c>
    </row>
    <row r="932" spans="1:7" x14ac:dyDescent="0.25">
      <c r="E932" s="15" t="s">
        <v>41</v>
      </c>
      <c r="F932" s="15">
        <f>IF(ISBLANK(F931), "", ROUND(SUM(F930:F931),2))</f>
        <v>58.8</v>
      </c>
    </row>
    <row r="936" spans="1:7" x14ac:dyDescent="0.25">
      <c r="A936" s="12" t="s">
        <v>429</v>
      </c>
      <c r="B936" s="12" t="s">
        <v>430</v>
      </c>
    </row>
    <row r="938" spans="1:7" x14ac:dyDescent="0.25">
      <c r="A938" s="12" t="s">
        <v>26</v>
      </c>
    </row>
    <row r="939" spans="1:7" ht="60" x14ac:dyDescent="0.25">
      <c r="A939" s="25" t="s">
        <v>27</v>
      </c>
      <c r="B939" s="25" t="s">
        <v>28</v>
      </c>
      <c r="C939" s="25" t="s">
        <v>29</v>
      </c>
      <c r="D939" s="25" t="s">
        <v>30</v>
      </c>
      <c r="E939" s="25" t="s">
        <v>31</v>
      </c>
      <c r="F939" s="25" t="s">
        <v>32</v>
      </c>
      <c r="G939" s="25" t="s">
        <v>33</v>
      </c>
    </row>
    <row r="940" spans="1:7" x14ac:dyDescent="0.25">
      <c r="A940" s="15" t="s">
        <v>431</v>
      </c>
      <c r="B940" s="15" t="s">
        <v>432</v>
      </c>
      <c r="C940" s="16"/>
      <c r="D940" s="16"/>
      <c r="E940" s="16"/>
      <c r="F940" s="16"/>
      <c r="G940" s="16"/>
    </row>
    <row r="941" spans="1:7" x14ac:dyDescent="0.25">
      <c r="A941" s="16" t="s">
        <v>433</v>
      </c>
      <c r="B941" s="16" t="s">
        <v>434</v>
      </c>
      <c r="C941" s="16">
        <v>40</v>
      </c>
      <c r="D941" s="16" t="s">
        <v>90</v>
      </c>
      <c r="E941" s="17"/>
      <c r="F941" s="16" t="str">
        <f>IF(ISBLANK(E941),"", PRODUCT(C941,E941))</f>
        <v/>
      </c>
      <c r="G941" s="18"/>
    </row>
    <row r="942" spans="1:7" x14ac:dyDescent="0.25">
      <c r="E942" s="15" t="s">
        <v>38</v>
      </c>
      <c r="F942" s="15" t="str">
        <f>IF(F941="","",ROUND(SUM(F941:F941),2))</f>
        <v/>
      </c>
      <c r="G942" s="13" t="str">
        <f>IF(F941="","Neužpildytos visos objektų kainos","")</f>
        <v>Neužpildytos visos objektų kainos</v>
      </c>
    </row>
    <row r="943" spans="1:7" x14ac:dyDescent="0.25">
      <c r="C943" s="15" t="s">
        <v>39</v>
      </c>
      <c r="D943" s="18"/>
      <c r="E943" s="15" t="s">
        <v>40</v>
      </c>
      <c r="F943" s="15" t="str">
        <f>IF(OR(F942="",D943=""),"", ROUND(PRODUCT(D943,F942)/100,2))</f>
        <v/>
      </c>
      <c r="G943" s="13" t="str">
        <f>IF(D943="", "Nurodykite taikomą PVM dydį", "")</f>
        <v>Nurodykite taikomą PVM dydį</v>
      </c>
    </row>
    <row r="944" spans="1:7" x14ac:dyDescent="0.25">
      <c r="E944" s="15" t="s">
        <v>41</v>
      </c>
      <c r="F944" s="15">
        <f>IF(ISBLANK(F943), "", ROUND(SUM(F942:F943),2))</f>
        <v>0</v>
      </c>
    </row>
    <row r="948" spans="1:7" x14ac:dyDescent="0.25">
      <c r="A948" s="12" t="s">
        <v>435</v>
      </c>
      <c r="B948" s="12" t="s">
        <v>436</v>
      </c>
    </row>
    <row r="950" spans="1:7" x14ac:dyDescent="0.25">
      <c r="A950" s="12" t="s">
        <v>26</v>
      </c>
    </row>
    <row r="951" spans="1:7" ht="60" x14ac:dyDescent="0.25">
      <c r="A951" s="25" t="s">
        <v>27</v>
      </c>
      <c r="B951" s="25" t="s">
        <v>28</v>
      </c>
      <c r="C951" s="25" t="s">
        <v>29</v>
      </c>
      <c r="D951" s="25" t="s">
        <v>30</v>
      </c>
      <c r="E951" s="25" t="s">
        <v>31</v>
      </c>
      <c r="F951" s="25" t="s">
        <v>32</v>
      </c>
      <c r="G951" s="25" t="s">
        <v>33</v>
      </c>
    </row>
    <row r="952" spans="1:7" x14ac:dyDescent="0.25">
      <c r="A952" s="15" t="s">
        <v>437</v>
      </c>
      <c r="B952" s="15" t="s">
        <v>438</v>
      </c>
      <c r="C952" s="16"/>
      <c r="D952" s="16"/>
      <c r="E952" s="16"/>
      <c r="F952" s="16"/>
      <c r="G952" s="16"/>
    </row>
    <row r="953" spans="1:7" x14ac:dyDescent="0.25">
      <c r="A953" s="16" t="s">
        <v>439</v>
      </c>
      <c r="B953" s="16" t="s">
        <v>438</v>
      </c>
      <c r="C953" s="16">
        <v>50</v>
      </c>
      <c r="D953" s="16" t="s">
        <v>90</v>
      </c>
      <c r="E953" s="17"/>
      <c r="F953" s="16" t="str">
        <f>IF(ISBLANK(E953),"", PRODUCT(C953,E953))</f>
        <v/>
      </c>
      <c r="G953" s="18"/>
    </row>
    <row r="954" spans="1:7" x14ac:dyDescent="0.25">
      <c r="E954" s="15" t="s">
        <v>38</v>
      </c>
      <c r="F954" s="15" t="str">
        <f>IF(F953="","",ROUND(SUM(F953:F953),2))</f>
        <v/>
      </c>
      <c r="G954" s="13" t="str">
        <f>IF(F953="","Neužpildytos visos objektų kainos","")</f>
        <v>Neužpildytos visos objektų kainos</v>
      </c>
    </row>
    <row r="955" spans="1:7" x14ac:dyDescent="0.25">
      <c r="C955" s="15" t="s">
        <v>39</v>
      </c>
      <c r="D955" s="18"/>
      <c r="E955" s="15" t="s">
        <v>40</v>
      </c>
      <c r="F955" s="15" t="str">
        <f>IF(OR(F954="",D955=""),"", ROUND(PRODUCT(D955,F954)/100,2))</f>
        <v/>
      </c>
      <c r="G955" s="13" t="str">
        <f>IF(D955="", "Nurodykite taikomą PVM dydį", "")</f>
        <v>Nurodykite taikomą PVM dydį</v>
      </c>
    </row>
    <row r="956" spans="1:7" x14ac:dyDescent="0.25">
      <c r="E956" s="15" t="s">
        <v>41</v>
      </c>
      <c r="F956" s="15">
        <f>IF(ISBLANK(F955), "", ROUND(SUM(F954:F955),2))</f>
        <v>0</v>
      </c>
    </row>
    <row r="960" spans="1:7" x14ac:dyDescent="0.25">
      <c r="A960" s="12" t="s">
        <v>440</v>
      </c>
      <c r="B960" s="12" t="s">
        <v>441</v>
      </c>
    </row>
    <row r="962" spans="1:7" x14ac:dyDescent="0.25">
      <c r="A962" s="12" t="s">
        <v>26</v>
      </c>
    </row>
    <row r="963" spans="1:7" ht="60" x14ac:dyDescent="0.25">
      <c r="A963" s="25" t="s">
        <v>27</v>
      </c>
      <c r="B963" s="25" t="s">
        <v>28</v>
      </c>
      <c r="C963" s="25" t="s">
        <v>29</v>
      </c>
      <c r="D963" s="25" t="s">
        <v>30</v>
      </c>
      <c r="E963" s="25" t="s">
        <v>31</v>
      </c>
      <c r="F963" s="25" t="s">
        <v>32</v>
      </c>
      <c r="G963" s="25" t="s">
        <v>33</v>
      </c>
    </row>
    <row r="964" spans="1:7" x14ac:dyDescent="0.25">
      <c r="A964" s="15" t="s">
        <v>442</v>
      </c>
      <c r="B964" s="15" t="s">
        <v>443</v>
      </c>
      <c r="C964" s="16"/>
      <c r="D964" s="16"/>
      <c r="E964" s="16"/>
      <c r="F964" s="16"/>
      <c r="G964" s="16"/>
    </row>
    <row r="965" spans="1:7" x14ac:dyDescent="0.25">
      <c r="A965" s="16" t="s">
        <v>444</v>
      </c>
      <c r="B965" s="16" t="s">
        <v>443</v>
      </c>
      <c r="C965" s="16">
        <v>28</v>
      </c>
      <c r="D965" s="16" t="s">
        <v>37</v>
      </c>
      <c r="E965" s="17"/>
      <c r="F965" s="16" t="str">
        <f>IF(ISBLANK(E965),"", PRODUCT(C965,E965))</f>
        <v/>
      </c>
      <c r="G965" s="18"/>
    </row>
    <row r="966" spans="1:7" x14ac:dyDescent="0.25">
      <c r="E966" s="15" t="s">
        <v>38</v>
      </c>
      <c r="F966" s="15" t="str">
        <f>IF(F965="","",ROUND(SUM(F965:F965),2))</f>
        <v/>
      </c>
      <c r="G966" s="13" t="str">
        <f>IF(F965="","Neužpildytos visos objektų kainos","")</f>
        <v>Neužpildytos visos objektų kainos</v>
      </c>
    </row>
    <row r="967" spans="1:7" x14ac:dyDescent="0.25">
      <c r="C967" s="15" t="s">
        <v>39</v>
      </c>
      <c r="D967" s="18"/>
      <c r="E967" s="15" t="s">
        <v>40</v>
      </c>
      <c r="F967" s="15" t="str">
        <f>IF(OR(F966="",D967=""),"", ROUND(PRODUCT(D967,F966)/100,2))</f>
        <v/>
      </c>
      <c r="G967" s="13" t="str">
        <f>IF(D967="", "Nurodykite taikomą PVM dydį", "")</f>
        <v>Nurodykite taikomą PVM dydį</v>
      </c>
    </row>
    <row r="968" spans="1:7" x14ac:dyDescent="0.25">
      <c r="E968" s="15" t="s">
        <v>41</v>
      </c>
      <c r="F968" s="15">
        <f>IF(ISBLANK(F967), "", ROUND(SUM(F966:F967),2))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25" workbookViewId="0">
      <selection activeCell="K41" sqref="K4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9" t="s">
        <v>445</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65" t="s">
        <v>446</v>
      </c>
      <c r="B5" s="59"/>
      <c r="C5" s="70" t="s">
        <v>447</v>
      </c>
      <c r="D5" s="58"/>
      <c r="E5" s="59"/>
      <c r="F5" s="70" t="s">
        <v>448</v>
      </c>
      <c r="G5" s="58"/>
      <c r="H5" s="59"/>
      <c r="I5" s="70" t="s">
        <v>449</v>
      </c>
      <c r="J5" s="59"/>
      <c r="K5" s="9" t="s">
        <v>450</v>
      </c>
    </row>
    <row r="6" spans="1:11" ht="48.95" customHeight="1" x14ac:dyDescent="0.25">
      <c r="A6" s="64"/>
      <c r="B6" s="42"/>
      <c r="C6" s="49"/>
      <c r="D6" s="50"/>
      <c r="E6" s="42"/>
      <c r="F6" s="49"/>
      <c r="G6" s="50"/>
      <c r="H6" s="42"/>
      <c r="I6" s="49"/>
      <c r="J6" s="42"/>
      <c r="K6" s="19"/>
    </row>
    <row r="7" spans="1:11" ht="48.95" customHeight="1" x14ac:dyDescent="0.25">
      <c r="A7" s="64"/>
      <c r="B7" s="42"/>
      <c r="C7" s="49"/>
      <c r="D7" s="50"/>
      <c r="E7" s="42"/>
      <c r="F7" s="49"/>
      <c r="G7" s="50"/>
      <c r="H7" s="42"/>
      <c r="I7" s="49"/>
      <c r="J7" s="42"/>
      <c r="K7" s="19"/>
    </row>
    <row r="8" spans="1:11" ht="18.95" customHeight="1" x14ac:dyDescent="0.25">
      <c r="A8" s="10"/>
      <c r="B8" s="10"/>
      <c r="C8" s="10"/>
      <c r="D8" s="10"/>
      <c r="E8" s="10"/>
      <c r="F8" s="10"/>
      <c r="G8" s="10"/>
      <c r="H8" s="10"/>
      <c r="I8" s="10"/>
      <c r="J8" s="10"/>
      <c r="K8" s="11"/>
    </row>
    <row r="9" spans="1:11" ht="48.95" customHeight="1" x14ac:dyDescent="0.25">
      <c r="A9" s="62" t="s">
        <v>451</v>
      </c>
      <c r="B9" s="34"/>
      <c r="C9" s="34"/>
      <c r="D9" s="34"/>
      <c r="E9" s="34"/>
      <c r="F9" s="34"/>
      <c r="G9" s="34"/>
      <c r="H9" s="34"/>
      <c r="I9" s="34"/>
      <c r="J9" s="34"/>
      <c r="K9" s="34"/>
    </row>
    <row r="10" spans="1:11" ht="15.95" customHeight="1" thickBot="1" x14ac:dyDescent="0.3">
      <c r="A10" s="10"/>
      <c r="B10" s="10"/>
      <c r="C10" s="10"/>
      <c r="D10" s="10"/>
      <c r="E10" s="10"/>
      <c r="F10" s="10"/>
      <c r="G10" s="10"/>
      <c r="H10" s="10"/>
      <c r="I10" s="10"/>
      <c r="J10" s="10"/>
      <c r="K10" s="11"/>
    </row>
    <row r="11" spans="1:11" ht="48.95" customHeight="1" x14ac:dyDescent="0.25">
      <c r="A11" s="65" t="s">
        <v>28</v>
      </c>
      <c r="B11" s="59"/>
      <c r="C11" s="70" t="s">
        <v>447</v>
      </c>
      <c r="D11" s="58"/>
      <c r="E11" s="59"/>
      <c r="F11" s="70" t="s">
        <v>452</v>
      </c>
      <c r="G11" s="58"/>
      <c r="H11" s="59"/>
      <c r="I11" s="53" t="s">
        <v>449</v>
      </c>
      <c r="J11" s="54"/>
      <c r="K11" s="11"/>
    </row>
    <row r="12" spans="1:11" ht="48.95" customHeight="1" x14ac:dyDescent="0.25">
      <c r="A12" s="64"/>
      <c r="B12" s="42"/>
      <c r="C12" s="49"/>
      <c r="D12" s="50"/>
      <c r="E12" s="42"/>
      <c r="F12" s="49"/>
      <c r="G12" s="50"/>
      <c r="H12" s="42"/>
      <c r="I12" s="63"/>
      <c r="J12" s="56"/>
      <c r="K12" s="11"/>
    </row>
    <row r="13" spans="1:11" ht="48.95" customHeight="1" x14ac:dyDescent="0.25">
      <c r="A13" s="64"/>
      <c r="B13" s="42"/>
      <c r="C13" s="49"/>
      <c r="D13" s="50"/>
      <c r="E13" s="42"/>
      <c r="F13" s="49"/>
      <c r="G13" s="50"/>
      <c r="H13" s="42"/>
      <c r="I13" s="63"/>
      <c r="J13" s="56"/>
      <c r="K13" s="11"/>
    </row>
    <row r="15" spans="1:11" ht="33" customHeight="1" x14ac:dyDescent="0.25">
      <c r="A15" s="67"/>
      <c r="B15" s="34"/>
      <c r="C15" s="34"/>
      <c r="D15" s="34"/>
      <c r="E15" s="34"/>
      <c r="F15" s="34"/>
      <c r="G15" s="34"/>
      <c r="H15" s="34"/>
      <c r="I15" s="34"/>
      <c r="J15" s="34"/>
    </row>
    <row r="17" spans="1:10" ht="15.95" customHeight="1" x14ac:dyDescent="0.25">
      <c r="A17" s="68" t="s">
        <v>453</v>
      </c>
      <c r="B17" s="34"/>
      <c r="C17" s="34"/>
      <c r="D17" s="34"/>
      <c r="E17" s="34"/>
      <c r="F17" s="34"/>
      <c r="G17" s="34"/>
      <c r="H17" s="34"/>
      <c r="I17" s="34"/>
      <c r="J17" s="34"/>
    </row>
    <row r="18" spans="1:10" ht="15.95" customHeight="1" thickBot="1" x14ac:dyDescent="0.3"/>
    <row r="19" spans="1:10" ht="15.95" customHeight="1" x14ac:dyDescent="0.25">
      <c r="A19" s="8" t="s">
        <v>27</v>
      </c>
      <c r="B19" s="57" t="s">
        <v>454</v>
      </c>
      <c r="C19" s="58"/>
      <c r="D19" s="58"/>
      <c r="E19" s="58"/>
      <c r="F19" s="58"/>
      <c r="G19" s="59"/>
      <c r="H19" s="60" t="s">
        <v>455</v>
      </c>
      <c r="I19" s="58"/>
      <c r="J19" s="54"/>
    </row>
    <row r="20" spans="1:10" ht="48" customHeight="1" x14ac:dyDescent="0.25">
      <c r="A20" s="20" t="s">
        <v>456</v>
      </c>
      <c r="B20" s="61" t="s">
        <v>457</v>
      </c>
      <c r="C20" s="50"/>
      <c r="D20" s="50"/>
      <c r="E20" s="50"/>
      <c r="F20" s="50"/>
      <c r="G20" s="42"/>
      <c r="H20" s="55"/>
      <c r="I20" s="50"/>
      <c r="J20" s="56"/>
    </row>
    <row r="21" spans="1:10" ht="48" customHeight="1" x14ac:dyDescent="0.25">
      <c r="A21" s="20" t="s">
        <v>458</v>
      </c>
      <c r="B21" s="61" t="s">
        <v>459</v>
      </c>
      <c r="C21" s="50"/>
      <c r="D21" s="50"/>
      <c r="E21" s="50"/>
      <c r="F21" s="50"/>
      <c r="G21" s="42"/>
      <c r="H21" s="55" t="s">
        <v>502</v>
      </c>
      <c r="I21" s="50"/>
      <c r="J21" s="56"/>
    </row>
    <row r="22" spans="1:10" ht="48" customHeight="1" x14ac:dyDescent="0.25">
      <c r="A22" s="20" t="s">
        <v>460</v>
      </c>
      <c r="B22" s="61" t="s">
        <v>461</v>
      </c>
      <c r="C22" s="50"/>
      <c r="D22" s="50"/>
      <c r="E22" s="50"/>
      <c r="F22" s="50"/>
      <c r="G22" s="42"/>
      <c r="H22" s="55"/>
      <c r="I22" s="50"/>
      <c r="J22" s="56"/>
    </row>
    <row r="23" spans="1:10" ht="48" customHeight="1" x14ac:dyDescent="0.25">
      <c r="A23" s="21"/>
      <c r="B23" s="52"/>
      <c r="C23" s="50"/>
      <c r="D23" s="50"/>
      <c r="E23" s="50"/>
      <c r="F23" s="50"/>
      <c r="G23" s="42"/>
      <c r="H23" s="55"/>
      <c r="I23" s="50"/>
      <c r="J23" s="56"/>
    </row>
    <row r="24" spans="1:10" ht="48" customHeight="1" x14ac:dyDescent="0.25">
      <c r="A24" s="21"/>
      <c r="B24" s="52"/>
      <c r="C24" s="50"/>
      <c r="D24" s="50"/>
      <c r="E24" s="50"/>
      <c r="F24" s="50"/>
      <c r="G24" s="42"/>
      <c r="H24" s="55"/>
      <c r="I24" s="50"/>
      <c r="J24" s="56"/>
    </row>
    <row r="25" spans="1:10" ht="48" customHeight="1" x14ac:dyDescent="0.25">
      <c r="A25" s="21"/>
      <c r="B25" s="52"/>
      <c r="C25" s="50"/>
      <c r="D25" s="50"/>
      <c r="E25" s="50"/>
      <c r="F25" s="50"/>
      <c r="G25" s="42"/>
      <c r="H25" s="55"/>
      <c r="I25" s="50"/>
      <c r="J25" s="56"/>
    </row>
    <row r="26" spans="1:10" ht="48" customHeight="1" x14ac:dyDescent="0.25">
      <c r="A26" s="21"/>
      <c r="B26" s="52"/>
      <c r="C26" s="50"/>
      <c r="D26" s="50"/>
      <c r="E26" s="50"/>
      <c r="F26" s="50"/>
      <c r="G26" s="42"/>
      <c r="H26" s="55"/>
      <c r="I26" s="50"/>
      <c r="J26" s="56"/>
    </row>
    <row r="27" spans="1:10" ht="48" customHeight="1" x14ac:dyDescent="0.25">
      <c r="A27" s="21"/>
      <c r="B27" s="52"/>
      <c r="C27" s="50"/>
      <c r="D27" s="50"/>
      <c r="E27" s="50"/>
      <c r="F27" s="50"/>
      <c r="G27" s="42"/>
      <c r="H27" s="55"/>
      <c r="I27" s="50"/>
      <c r="J27" s="56"/>
    </row>
    <row r="29" spans="1:10" ht="102" customHeight="1" x14ac:dyDescent="0.25">
      <c r="A29" s="67" t="s">
        <v>462</v>
      </c>
      <c r="B29" s="34"/>
      <c r="C29" s="34"/>
      <c r="D29" s="34"/>
      <c r="E29" s="34"/>
      <c r="F29" s="34"/>
      <c r="G29" s="34"/>
      <c r="H29" s="34"/>
      <c r="I29" s="34"/>
      <c r="J29" s="34"/>
    </row>
    <row r="32" spans="1:10" x14ac:dyDescent="0.25">
      <c r="A32" s="66" t="s">
        <v>463</v>
      </c>
      <c r="B32" s="34"/>
      <c r="C32" s="34"/>
      <c r="D32" s="34"/>
      <c r="E32" s="51" t="s">
        <v>503</v>
      </c>
      <c r="F32" s="34"/>
      <c r="G32" s="34"/>
      <c r="H32" s="34"/>
      <c r="I32" s="34"/>
      <c r="J32" s="34"/>
    </row>
    <row r="34" spans="1:10" x14ac:dyDescent="0.25">
      <c r="A34" s="66" t="s">
        <v>464</v>
      </c>
      <c r="B34" s="34"/>
      <c r="C34" s="34"/>
      <c r="D34" s="34"/>
      <c r="E34" s="51" t="s">
        <v>473</v>
      </c>
      <c r="F34" s="34"/>
      <c r="G34" s="34"/>
      <c r="H34" s="34"/>
      <c r="I34" s="34"/>
      <c r="J34" s="34"/>
    </row>
    <row r="81" spans="1:1" ht="15.75" x14ac:dyDescent="0.25">
      <c r="A81" t="s">
        <v>465</v>
      </c>
    </row>
  </sheetData>
  <sheetProtection algorithmName="SHA-512" hashValue="KavYUn8Pwrt94grAEb384cgwrWaRakCzALLmHYRIKxAa1e+KWpBdG/OeKOB8aRbBeRabCpeRw8EOBLxWfeC3iQ==" saltValue="DHtP3CANJxOPUokuWQPm5w==" spinCount="100000" sheet="1"/>
  <mergeCells count="51">
    <mergeCell ref="I6:J6"/>
    <mergeCell ref="A5:B5"/>
    <mergeCell ref="F7:H7"/>
    <mergeCell ref="A29:J29"/>
    <mergeCell ref="B22:G22"/>
    <mergeCell ref="H27:J27"/>
    <mergeCell ref="H25:J25"/>
    <mergeCell ref="A2:K3"/>
    <mergeCell ref="A6:B6"/>
    <mergeCell ref="B21:G21"/>
    <mergeCell ref="H21:J21"/>
    <mergeCell ref="C11:E11"/>
    <mergeCell ref="I5:J5"/>
    <mergeCell ref="A12:B12"/>
    <mergeCell ref="F11:H11"/>
    <mergeCell ref="C5:E5"/>
    <mergeCell ref="F5:H5"/>
    <mergeCell ref="C13:E13"/>
    <mergeCell ref="A7:B7"/>
    <mergeCell ref="I13:J13"/>
    <mergeCell ref="A13:B13"/>
    <mergeCell ref="A11:B11"/>
    <mergeCell ref="A34:D34"/>
    <mergeCell ref="A15:J15"/>
    <mergeCell ref="A32:D32"/>
    <mergeCell ref="H22:J22"/>
    <mergeCell ref="I12:J12"/>
    <mergeCell ref="H24:J24"/>
    <mergeCell ref="E34:J34"/>
    <mergeCell ref="B27:G27"/>
    <mergeCell ref="H23:J23"/>
    <mergeCell ref="A17:J17"/>
    <mergeCell ref="F12:H12"/>
    <mergeCell ref="B26:G26"/>
    <mergeCell ref="H20:J20"/>
    <mergeCell ref="F13:H13"/>
    <mergeCell ref="C6:E6"/>
    <mergeCell ref="F6:H6"/>
    <mergeCell ref="E32:J32"/>
    <mergeCell ref="C12:E12"/>
    <mergeCell ref="B23:G23"/>
    <mergeCell ref="I11:J11"/>
    <mergeCell ref="I7:J7"/>
    <mergeCell ref="H26:J26"/>
    <mergeCell ref="B25:G25"/>
    <mergeCell ref="B19:G19"/>
    <mergeCell ref="H19:J19"/>
    <mergeCell ref="C7:E7"/>
    <mergeCell ref="B20:G20"/>
    <mergeCell ref="A9:K9"/>
    <mergeCell ref="B24:G2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2024-04-25T09:58:11Z</dcterms:modified>
</cp:coreProperties>
</file>