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Z:\2024\4. Tarptautiniai konkursai\Reagentai histologijai (Radvinskienės) 1001\Pasiūlymai\"/>
    </mc:Choice>
  </mc:AlternateContent>
  <xr:revisionPtr revIDLastSave="0" documentId="8_{FD695390-A88D-4762-AAAB-80FFCABD594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J31" i="1" l="1"/>
  <c r="I248" i="1" l="1"/>
  <c r="H248" i="1"/>
  <c r="J248" i="1" s="1"/>
  <c r="I162" i="1" l="1"/>
  <c r="H162" i="1"/>
  <c r="J162" i="1" s="1"/>
  <c r="I154" i="1"/>
  <c r="H154" i="1"/>
  <c r="J154" i="1" s="1"/>
  <c r="H202" i="1"/>
  <c r="J202" i="1"/>
  <c r="I202" i="1"/>
  <c r="H186" i="1"/>
  <c r="J186" i="1"/>
  <c r="I186" i="1"/>
  <c r="H170" i="1"/>
  <c r="J170" i="1"/>
  <c r="I170" i="1"/>
  <c r="H146" i="1"/>
  <c r="J146" i="1"/>
  <c r="I146" i="1"/>
  <c r="H138" i="1"/>
  <c r="J138" i="1"/>
  <c r="I138" i="1"/>
  <c r="H123" i="1"/>
  <c r="J123" i="1" s="1"/>
  <c r="I123" i="1"/>
  <c r="H115" i="1"/>
  <c r="J115" i="1"/>
  <c r="I115" i="1"/>
  <c r="H107" i="1"/>
  <c r="J107" i="1" s="1"/>
  <c r="I107" i="1"/>
  <c r="H99" i="1"/>
  <c r="J99" i="1" s="1"/>
  <c r="I99" i="1"/>
  <c r="J43" i="1"/>
  <c r="I43" i="1"/>
  <c r="J40" i="1"/>
  <c r="I40" i="1"/>
  <c r="J37" i="1"/>
  <c r="I37" i="1"/>
  <c r="J28" i="1"/>
  <c r="I28" i="1"/>
  <c r="J20" i="1"/>
  <c r="I20" i="1"/>
  <c r="J17" i="1"/>
  <c r="I17" i="1"/>
  <c r="J24" i="1"/>
  <c r="J34" i="1"/>
  <c r="J47" i="1"/>
  <c r="I24" i="1"/>
  <c r="I34" i="1"/>
  <c r="I47" i="1"/>
</calcChain>
</file>

<file path=xl/sharedStrings.xml><?xml version="1.0" encoding="utf-8"?>
<sst xmlns="http://schemas.openxmlformats.org/spreadsheetml/2006/main" count="635" uniqueCount="395">
  <si>
    <t>Eil. Nr.</t>
  </si>
  <si>
    <t>Produkto pavadinimas</t>
  </si>
  <si>
    <t>Minimali rodiklio reikšmė</t>
  </si>
  <si>
    <t>Siūloma  fasuotė</t>
  </si>
  <si>
    <t>PVM tarifas %</t>
  </si>
  <si>
    <t>Siūlomos fasuotės kaina EUR su PVM</t>
  </si>
  <si>
    <t>1</t>
  </si>
  <si>
    <t>2</t>
  </si>
  <si>
    <t>Pristatymo laikas</t>
  </si>
  <si>
    <t>Galiojimo laikas</t>
  </si>
  <si>
    <t>Paskirtis</t>
  </si>
  <si>
    <t>Fasuotė</t>
  </si>
  <si>
    <t>2.</t>
  </si>
  <si>
    <t>1.</t>
  </si>
  <si>
    <t>3.</t>
  </si>
  <si>
    <t>Hematoksilinas</t>
  </si>
  <si>
    <t>Hematoksilino kontrastinio dažo reagentas turi būti modifikuotas Mayerio hematoksilinas, skirtas dažyti ląstelių branduolius ant objektinių stiklelių.</t>
  </si>
  <si>
    <t>Sudėtis</t>
  </si>
  <si>
    <t>Imunohistochemijos pieštukas</t>
  </si>
  <si>
    <t>HRP/DAB detekcijos sistema be biotino, skirta naudoti su pirminiais pelės  ar triušio antikūnais. Gali būti naudojama parafinu impregnuotiems ar šaldomiesiems pjūviams</t>
  </si>
  <si>
    <t>DAB detekcijos rinkinys turi būti netiesioginė naujos kartos multimerinė labai jautri, kelių pakopų detekcijos sistema be biotino, nustatanti pelės triušio IgG ir IgM pirminius antikūnus</t>
  </si>
  <si>
    <t>Krienų peroksidazės multipakopinis DAB detektavimo rinkinys</t>
  </si>
  <si>
    <t>Pageidaujama fasuotė 1vnt. Pageidaujama, kad pieštuko užtektų ne mažiau nei 500 imunohistocheminių reakcijų atlikti.</t>
  </si>
  <si>
    <t>1.1.</t>
  </si>
  <si>
    <t>1.2.</t>
  </si>
  <si>
    <t>1.3.</t>
  </si>
  <si>
    <t>Stabilumas</t>
  </si>
  <si>
    <t>Detektavimo rinkinio sudėtyje turi būti antikūnų stipriklis, polimerinė krienų peroksidazės sistema ir vizualizuojamas 3,3’-diaminobenzidino tetrahidrochlorido reagentas su stabilizuojančiu buferiu.</t>
  </si>
  <si>
    <t xml:space="preserve">Paruoštas naudoti chromogeno substrato buferio darbinis tirpalas , laikant tamsoje šaldytuve 2–8 °C temperatūroje , turi išlikti stabilus ne mažiau 5 dienų                    </t>
  </si>
  <si>
    <t>Itin stabili HRP/DAB detekcijos sistema be biotino, skirta naudoti su pirminiais pelės  ar triušio antikūnais. Gali būti naudojama parafinu impregnuotiems pjūviams</t>
  </si>
  <si>
    <t>Siūlomos fasuotės kaina EUR be PVM</t>
  </si>
  <si>
    <t>Prekės firminis pavadinimas, gamintojas, siūlomos prekės katalogo numeris internetinė nuoroda į katalogą  siūlomai prekei</t>
  </si>
  <si>
    <t>CE atitiktis</t>
  </si>
  <si>
    <t>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Pateikti gamintojo atitikties deklaracijų kopijas, ar kitus atitikties dokumentus pagal Europos direktyvų nuostatas medicinos priemonėms , CE sertifikatus arba lygiaverčius dokumentus.</t>
  </si>
  <si>
    <t>Saugos duomenų lapai</t>
  </si>
  <si>
    <t>Kartu su cheminėmis medžiagomis privaloma pateikti nustatytus reikalavimus atitinkančius saugos duomenų lapus (saugos duomenų lapai turi būti parengti pagal ES Reglamento 2020/878 nuostatų reikalavimus).</t>
  </si>
  <si>
    <t>Reagentų  fasuotės, suderinamumo su dažymo įrenginiu ir technologinio aptarnavimo paslaugos reikalavimai</t>
  </si>
  <si>
    <t>Reagentai turi būti pateikiami fasuotėje , kuri neapribotų jų naudojimo automatizuotoje atviroje patologijos imunohistocheminių dažymų sistemoje.Pageidaujama fasuotė , skirta atlikti ne mažiau nei 500 testų.</t>
  </si>
  <si>
    <t>Reagentai turi būti pateikiami fasuotėje , kuri neapribotų jų naudojimo automatizuotoje atviroje patologijos imunohistocheminių dažymų sistemoje. Pageidaujama fasuotė , skirta atlikti ne mažiau nei 1000 testų.</t>
  </si>
  <si>
    <t xml:space="preserve">Bendrieji reagentai ir priemonės imunohistocheminiams tyrimams iš parafininių audinių pjūvių (rutininiam dažymui su rudu chromogenu). Pozicijos prekės bus perkamos iš vieno tiekėjo, turi būti reagentų ir priemonių tarpusavio suderinamumas. </t>
  </si>
  <si>
    <t>Reagentai turi būti pateikiami fasuotėje , kuri neapribotų jų naudojimo automatizuotoje atviroje patologijos imunohistocheminių dažymų sistemoje. Pageidaujama fasuotė : detekcijos rinkinio turi pakakti atlikti  ne mažiau nei 500 testų.</t>
  </si>
  <si>
    <t>Reagentai turi būti pateikiami fasuotėje , kuri neapribotų jų naudojimo automatizuotoje atviroje patologijos imunohistocheminių dažymų sistemoje.Pageidaujama fasuotė : turi pakakti atlikti  ne mažiau nei 1000 testų.</t>
  </si>
  <si>
    <t>Daugiapakopė polimerinė HRP/DAB imunohistocheminių reakcijų detektavimo sistema imunohistocheminiams tyrimams iš parafininių ir šaldomų audinių pjūvių (daugiaspalviam dažymui su kelių spalvų chromogenais)</t>
  </si>
  <si>
    <t>Savybės</t>
  </si>
  <si>
    <t>Taikymas: IHC-P</t>
  </si>
  <si>
    <t>Reaktyvumas: Hu</t>
  </si>
  <si>
    <t>Tipas: Monokloninis</t>
  </si>
  <si>
    <t>5.</t>
  </si>
  <si>
    <t>Rudo chromogeno DAB ir substrato rinkinys</t>
  </si>
  <si>
    <r>
      <t>Detekcijos rinkinys turi būti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</si>
  <si>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Rinkinio sudėtyje turi būti  substratas ir DAB chromogenas. </t>
  </si>
  <si>
    <t>Pageidaujama fasuotė : rinkinio turi pakakti atlikti  ne mažiau nei 500 testų.</t>
  </si>
  <si>
    <t>Krienų peroksidazės su ruduoju chromogenu detektavimo rinkinys</t>
  </si>
  <si>
    <r>
      <t>Krienų peroksidazės detekcijos rinkinys turi būti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</si>
  <si>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Detektavimo rinkinio sudėtyje turi būti pelės/triušio stiprintojas, krienų peroksidazės polimeras, DAB chromogenas ir substratas. </t>
  </si>
  <si>
    <t>Detekcijos rinkinio turi pakakti atlikti  ne mažiau nei 500 testų.</t>
  </si>
  <si>
    <t>Antikūnų skiediklis</t>
  </si>
  <si>
    <t>Buferinis baltymų tirpalas turi būti skirtas skiesti koncentruotus triušio ir pelės antikūnus.</t>
  </si>
  <si>
    <t>Pageidaujama fasuotė ne mažiau nei 500 ml.</t>
  </si>
  <si>
    <t xml:space="preserve">Šarminis antigeno išlaisvinimo reagentas </t>
  </si>
  <si>
    <t>Antigeno išlaisvinimo reagentas turi būti buferinis tirpalas EDTA pagrindu, kurio pH 9 ± 0,1 . Skirtas aukštesnėse temperatūrose hidrolizuoti kovalentinius ryšius.</t>
  </si>
  <si>
    <r>
      <t xml:space="preserve">Pageidaujama fasuotė ne mažiau nei 500 ml, skirta atlikti ne </t>
    </r>
    <r>
      <rPr>
        <sz val="10"/>
        <color theme="1"/>
        <rFont val="Times New Roman"/>
        <family val="1"/>
        <charset val="186"/>
      </rPr>
      <t>mažiau nei 400 testų.</t>
    </r>
  </si>
  <si>
    <t>Rūgštinis antigeno išlaisvinimo reagentas</t>
  </si>
  <si>
    <t>Antigeno išlaisvinimo reagentas turi būti citratinis buferis, kurio pH 6,0 ± 0,1. Skirtas aukštesnėse temperatūrose hidrolizuoti kovalentinius ryšius</t>
  </si>
  <si>
    <t>Praplovimo buferinio tirpalo koncentratas</t>
  </si>
  <si>
    <t>Reakcijos buferio 10x koncentratas turi būti  buferinis tirpalas fosfatinio buferio druskų pagrindu, kurio pH 7,5 ± 0,2. Reagentas turi būti skirtas plauti objektinius stiklelius ir suteikti stabilią vandeninę aplinką IHC/ISH reakcijoms.</t>
  </si>
  <si>
    <r>
      <t xml:space="preserve">Pageidaujama fasuotė ne mažiau nei 2 l, skirta atlikti ne </t>
    </r>
    <r>
      <rPr>
        <sz val="10"/>
        <color theme="1"/>
        <rFont val="Times New Roman"/>
        <family val="1"/>
        <charset val="186"/>
      </rPr>
      <t>mažiau nei 400 testų.</t>
    </r>
  </si>
  <si>
    <t xml:space="preserve">Antigeno išlaisvinimo šarminis buferis </t>
  </si>
  <si>
    <t>Aukšto pH (pH 9 ± 0,1) antigeno išlaisvinimo buferis 10x koncentruotas. Skirtas atlikti deparafinizaciją, rehidrataciją, taikinio atsatymą ir endogeninės peroksidazės/šarminės fosfatazės blokavimą.</t>
  </si>
  <si>
    <t>Pageidaujama fasuotė ne mažiau nei 500 ml, skirta atlikti ne mažiau nei 200 tyr.</t>
  </si>
  <si>
    <t xml:space="preserve">Antigeno išlaisvinimo rūgštinis buferis </t>
  </si>
  <si>
    <t>Žemo pH (pH 6 ± 0,1) antigeno išlaisvinimo buferis 10x koncentruotas. Skirtas atlikti deparafinizaciją, rehidrataciją, taikinio atsatymą ir endogeninės peroksidazės/šarminės fosfatazės blokavimą.</t>
  </si>
  <si>
    <t>Buferinis plovimo tirpalas. 40x koncentruotas</t>
  </si>
  <si>
    <t>Pageidaujama fasuotė ne mažiau 250ml.</t>
  </si>
  <si>
    <t>Proteolitinių fermentų tirpalas</t>
  </si>
  <si>
    <t>Pageidaujama fasuotė ne mažiau 15ml.</t>
  </si>
  <si>
    <t>Kontrastinio dažo reagentas.</t>
  </si>
  <si>
    <t>Į sudėtį įeina hematoksilinas ir blankintojas, keičiantis hematoksilino spalvą iš violetinės į mėlyną.</t>
  </si>
  <si>
    <t>Pageidaujama fasuotė  ne mažiau nei 2x100 ml.</t>
  </si>
  <si>
    <t xml:space="preserve">Bendrieji reagentai ir priemonės imunohistocheminiams tyrimams iš parafininių ir šaldomų audinių pjūvių (daugiaspalviam dažymui su kelių spalvų chromogenais).Pozicijos prekės bus perkamos iš vieno tiekėjo, turi būti reagentų ir priemonių tarpusavio suderinamumas. </t>
  </si>
  <si>
    <t>Antikūnų skiediklis (spalvotas)</t>
  </si>
  <si>
    <t>Buferinis tirpalas skirtas skiesti koncentruotus triušio ir pelės antikūnus. Turi būti kontrolinės žalios ar kitos spalvos.</t>
  </si>
  <si>
    <t>Pageidaujama fasuotė ne mažiau nei 250 ml.</t>
  </si>
  <si>
    <t>DAB signalo stiprintojas</t>
  </si>
  <si>
    <t>Gintarinės spalvos buferis, stiprinantis DAB chromogenų signalą audiniuose (nuo 5 iki 10 kartų)</t>
  </si>
  <si>
    <t>Pageidaujama fasuotė ne mažiau 15 ml</t>
  </si>
  <si>
    <t>1.4.</t>
  </si>
  <si>
    <t>1.5.</t>
  </si>
  <si>
    <t>1.6.</t>
  </si>
  <si>
    <t>1.7.</t>
  </si>
  <si>
    <t>1.8.</t>
  </si>
  <si>
    <t>2.1.</t>
  </si>
  <si>
    <t>2.2.</t>
  </si>
  <si>
    <t>2.3.</t>
  </si>
  <si>
    <t>2.4.</t>
  </si>
  <si>
    <t>2.5.</t>
  </si>
  <si>
    <t>2.6.</t>
  </si>
  <si>
    <t>2.8.</t>
  </si>
  <si>
    <t>Specialūs chromogenai skirti naudoti su HRP polimero konjugatu</t>
  </si>
  <si>
    <t>Geltonos, juodos, mėlynos, žalios arba raudonos spalvos sudarymui IHC-P ir/ar IHC-F reakcijoms. Tinkami naudoti su reakcijų rinkiniais pakeičiant rinkinių chromogenus. Konkreti spalva nurodoma užsakyme.</t>
  </si>
  <si>
    <t>Spalvotas chromogenas, chromogeno buferis, talpos dažo paruošimui</t>
  </si>
  <si>
    <t>Pageidaujama fasuotė : ne mažiau 1 ml chromogeno ir 30 ml chromogeno buferio. Skirta atlikti ne mažiau 300 tyr.</t>
  </si>
  <si>
    <t>2.7.</t>
  </si>
  <si>
    <t xml:space="preserve">Rožinės spalvos sudarymui IHC-P ir/ar IHC-F reakcijoms. Tinkamas naudoti su reakcijų rinkiniais pakeičiant rinkinio chromogeną. </t>
  </si>
  <si>
    <t>Spalvotas chromogenas</t>
  </si>
  <si>
    <t>Pageidaujama fasuotė : skirta atlikti ne mažiau 120 tyr.</t>
  </si>
  <si>
    <t>3.2.</t>
  </si>
  <si>
    <t>3.1.</t>
  </si>
  <si>
    <t xml:space="preserve">Sistemoje turi būti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</si>
  <si>
    <t xml:space="preserve">Triušio pirminio antikūno signalo
intensyvumo stiprintojas. Tinkamas naudoti su reakcijų rinkiniais, pakeičiant rinkinio signalo intensyvumo stiprintoją. </t>
  </si>
  <si>
    <t>Klonas: EPR18340</t>
  </si>
  <si>
    <t>Pageidaujamas skiedimas: ne mažiau 1:20</t>
  </si>
  <si>
    <t>Pageidaujama fasuotė: Ne mažiau nei 0,1ml.</t>
  </si>
  <si>
    <t>Hidrofobinis pieštukas</t>
  </si>
  <si>
    <t>Hidrofobinis pieštukas skirtas reakcijos berjero sudarymui ant stiklelio. Atsparus alkoholio ir acetono poveikiui. Pieštuko sukurtas barjeras pašalinamas su ksilenu ar kitais aromatiniais angliavandeniliais</t>
  </si>
  <si>
    <t>Pageidaujama fasuotė 1 vnt.</t>
  </si>
  <si>
    <t>2.9.</t>
  </si>
  <si>
    <t>Pieštukas turi būti skirtas imunohistoceminių reagentų sukoncentravimui ant stiklelio. Pieštukas turi būti atsparus cheminių reagentų poveikiui.</t>
  </si>
  <si>
    <t>1.9.</t>
  </si>
  <si>
    <t>5000 testų</t>
  </si>
  <si>
    <t>3 pak.</t>
  </si>
  <si>
    <t>7500 ml</t>
  </si>
  <si>
    <t>7000 testų</t>
  </si>
  <si>
    <t>2500 ml</t>
  </si>
  <si>
    <t>5 pak.</t>
  </si>
  <si>
    <t>3000 testų</t>
  </si>
  <si>
    <t xml:space="preserve"> 4000 testų</t>
  </si>
  <si>
    <t>10 vnt.</t>
  </si>
  <si>
    <t>12 vnt.</t>
  </si>
  <si>
    <t>40 L</t>
  </si>
  <si>
    <t xml:space="preserve">Bendrieji reagentai ir priemonės imunohistocheminiams tyrimams iš parafininių audinių pjūvių (itin stabilūs, daugkartiniam ilgalaikiam dažymui su kelių spalvų chromogenais).Pozicijos prekės bus perkamos iš vieno tiekėjo, turi būti reagentų ir priemonių tarpusavio suderinamumas. </t>
  </si>
  <si>
    <t xml:space="preserve">Itin stabili daugiapakopė polimerinė HRP/DAB imunohistocheminių reakcijų detektavimo sistema imunohistocheminiams tyrimams iš parafininių audinių pjūvių ( daugkartiniam , ilgalaikiam dažymui su kelių spalvų chromogenais). </t>
  </si>
  <si>
    <t>Kilmė: Pelės</t>
  </si>
  <si>
    <t>Kilmė: Triušio</t>
  </si>
  <si>
    <t>4.</t>
  </si>
  <si>
    <t>Antikūnas H3.3 G34R, koncentruotas.</t>
  </si>
  <si>
    <t>Klonas: RM240</t>
  </si>
  <si>
    <t>Klonas: RM307</t>
  </si>
  <si>
    <t>Tipas: Polikloninis</t>
  </si>
  <si>
    <t>Pageidaujama fasuotė: Ne mažiau nei 0,05ml.</t>
  </si>
  <si>
    <t>0,2 ml</t>
  </si>
  <si>
    <t>6.</t>
  </si>
  <si>
    <t>7.</t>
  </si>
  <si>
    <t>Tipas: Monoklonins</t>
  </si>
  <si>
    <t>Klonas:  MRQ-63</t>
  </si>
  <si>
    <t>Pageidaujamas skiedimas: Paruoštas naudoti</t>
  </si>
  <si>
    <t>Pageidaujama fasuotė: Ne mažiau nei 50 testų</t>
  </si>
  <si>
    <t>8.</t>
  </si>
  <si>
    <t>Antikūnas EMA, paruoštas naudoti</t>
  </si>
  <si>
    <t>100 testų</t>
  </si>
  <si>
    <t>Klonas: E29</t>
  </si>
  <si>
    <t>Pageidaujamas skiedimas: Paruošta naudojimui</t>
  </si>
  <si>
    <t>9.</t>
  </si>
  <si>
    <t xml:space="preserve"> 200 testų</t>
  </si>
  <si>
    <t>150 testų</t>
  </si>
  <si>
    <t>Antikūnas anti- Androgen Receptor, paruoštas naudoti.</t>
  </si>
  <si>
    <t>Tipas:  monokloninis</t>
  </si>
  <si>
    <t>Klonas:   SP107</t>
  </si>
  <si>
    <t>Pageidaujamas skiedimas: paruoštas naudoti.</t>
  </si>
  <si>
    <t>Pageidaujama fasuotė: ne mažiau  50 dozių.</t>
  </si>
  <si>
    <t>10.</t>
  </si>
  <si>
    <t>Antikūnas E-cadherin, paruoštas naudoti.</t>
  </si>
  <si>
    <t>Kilmė: Triušis</t>
  </si>
  <si>
    <t>Klonas: EP700Y</t>
  </si>
  <si>
    <t>11.</t>
  </si>
  <si>
    <t>Antikūnas Beta Catenin, paruoštas naudoti.</t>
  </si>
  <si>
    <t>Taikymas:IHC-P</t>
  </si>
  <si>
    <t>Klonas: 14</t>
  </si>
  <si>
    <t>18.</t>
  </si>
  <si>
    <t>Antikūnas prieš p40, koncentruotas</t>
  </si>
  <si>
    <t>Klonas: BC28</t>
  </si>
  <si>
    <t>Pageidaujamas skiedimas:  ne mažiau 1:50</t>
  </si>
  <si>
    <t>Pageidaujama fasuotė: Ne mažiau nei 1ml.</t>
  </si>
  <si>
    <t>2 ml</t>
  </si>
  <si>
    <t>12.</t>
  </si>
  <si>
    <t>Antikūnas CDX2, koncentruotas.</t>
  </si>
  <si>
    <t>2  ml</t>
  </si>
  <si>
    <t>Skiedimas: ne mažiau 1:200</t>
  </si>
  <si>
    <t>Pageidaujama fasuotė:  1 ml</t>
  </si>
  <si>
    <t>13.</t>
  </si>
  <si>
    <t>14.</t>
  </si>
  <si>
    <t>15.</t>
  </si>
  <si>
    <t>Antikūnas CK7, koncentruotas.</t>
  </si>
  <si>
    <t xml:space="preserve"> 2  ml</t>
  </si>
  <si>
    <t xml:space="preserve">Klonas: OV-TL 12/30 </t>
  </si>
  <si>
    <t>Pageidaujamas skiedimas: ne mažiau  1:50</t>
  </si>
  <si>
    <t>Pageidaujama fasuotė: Ne mažiau nei 1 ml</t>
  </si>
  <si>
    <t xml:space="preserve"> 3 ml</t>
  </si>
  <si>
    <t>Antikūnas PDL1, koncentruotas.</t>
  </si>
  <si>
    <t>Klonas: 22C3</t>
  </si>
  <si>
    <t>Pageidaujamas skiedimas: ne mažiau 1:40</t>
  </si>
  <si>
    <t>Pageidaujama fasuotė: Ne mažiau nei 0,2 ml</t>
  </si>
  <si>
    <t xml:space="preserve"> 1,2 ml</t>
  </si>
  <si>
    <t>16.</t>
  </si>
  <si>
    <t>Antikūnas anti-Cytokeratin 20, koncentruotas</t>
  </si>
  <si>
    <t>Klonas: KS20.8</t>
  </si>
  <si>
    <t>17.</t>
  </si>
  <si>
    <t>Mažai toksiškas, nekancerogeniškas komponentas audinių fiksavimo tirpalo paruošimui</t>
  </si>
  <si>
    <t xml:space="preserve">Skirtas paruošti tirpalui, tinkamam šviežių audinių fiksavimui, užkirsti kelią autolizei ir išsaugoti audinio morfologiją, neleisti audiniams išdžiūti ir išsaugoti audinių struktūrą molekuliniams bei imonohistocheminiams tyrimams. Fiksuoja, dehidruoja audinius ir ekstrahuoja riebalus vienu metu. Palengvina limfmazgių identifikavimą fiksuotame audinyje. Komponento sąnaudos fiksavimo tirpalo paruošimui – ne daugiau kaip 25%. Turi būti klasifikuotas kaip saugus žmogui ir aplinkai (pateikti įrodančius dokumentus).Kiekviena pakuotė turi būti su individualiu skaitmeniniu BAR kodu, kokybės ir  reagentų sunaudojimo kontrolei. Komponentas naudojamas audinių fiksavimo tirpalui su etanoliu gaminti, kai etanolio sąnaudos tirpalo ruošimui ne daugiau kaip 75%. </t>
  </si>
  <si>
    <t>Antikūnai imunohistocheminiams tyrimams</t>
  </si>
  <si>
    <t>Bendrieji reikalavimai</t>
  </si>
  <si>
    <t xml:space="preserve">Reagentai audinių įmirkymui </t>
  </si>
  <si>
    <t>Turi būti vieno gamintojo ,bus perkama iš vieno tiekėjo.  Reagentai turi būti tinkami darbui su greitaeigiu mikrobanginiu histologiniu procesoriumi, kuriame nenaudojamas plovimo ciklas tarp procesų ir atliekamas automatinis blokavimas.</t>
  </si>
  <si>
    <t xml:space="preserve"> Audinių impregnavimo medžiagos</t>
  </si>
  <si>
    <t>Pakuotė</t>
  </si>
  <si>
    <t>Parafino valymo tirpalas</t>
  </si>
  <si>
    <t xml:space="preserve">Specialus netoksiškas tirpalas,tinkamas darbui su mikrobanginiu histologiniu procesoriumi, kuriame nenaudojamas plovimo ciklas tarp procesų , ir atliekamas automatinis blokavimas. Skirtas parafino likučiams pašalinti automatinio valymo proceso metu. </t>
  </si>
  <si>
    <t>Bendrieji reikalavimai visiems reagentams histologijai</t>
  </si>
  <si>
    <t>Ne vėliau nei per 3 sav. nuo užsakymo pateikimo dienos</t>
  </si>
  <si>
    <t>Ne mažiau nei 6 mėn. nuo pateikimo dienos</t>
  </si>
  <si>
    <t>Reikalavimas dėl kokybės</t>
  </si>
  <si>
    <t xml:space="preserve">Pirkimo komisijai pareikalavus per 3 darbo dienas būtina pateikti siūlomų prekių pavyzdžius išbandymui. </t>
  </si>
  <si>
    <t>Reagentai ir priemonės imunohistocheminiams tyrimams</t>
  </si>
  <si>
    <t>Bendrieji reikalavimai reagentams ir priemonėms imunohistocheminiams tyrimams</t>
  </si>
  <si>
    <t xml:space="preserve">Paruoštas naudojimui kaulinio audinio apdorojimo tirpalas 
</t>
  </si>
  <si>
    <t xml:space="preserve">Fiksuoto formalinu kaulinio audinio apdorojimo tirpalas (skirtas dekalcinacijos procesui) </t>
  </si>
  <si>
    <t xml:space="preserve">EDTA pagrindu paruoštas kaulinio audinio apdorojimo tirpalas, maksimaliai išsaugojantis audinių struktūrą molekuliniams bei imonologiniams tyrimams. Tirpalo pH ne mažiau kaip 7,2 iki ne daugiau kaip 7,4. Tinkamas naudoti be papildomų tirpalų ir reagentų. </t>
  </si>
  <si>
    <t>Papildomi reagentai histologijai</t>
  </si>
  <si>
    <t>Papildomi reagentai rutininiam H&amp;E dažymui</t>
  </si>
  <si>
    <t>Turi būti vieno gamintojo, bus perkama iš vieno tiekėjo.</t>
  </si>
  <si>
    <t xml:space="preserve">Melsvinimo reagentas </t>
  </si>
  <si>
    <t xml:space="preserve">Hematoksilino melsvinimo reagentas. Turi būti su sureguliuota pH reikšme. </t>
  </si>
  <si>
    <t>Pageidaujama fasuotė ne mažiau 4 L.</t>
  </si>
  <si>
    <t xml:space="preserve">Skaidrinimo reagentas </t>
  </si>
  <si>
    <t>Parūgštintas alkoholis sustiprina dažymą
pašalindamas likutinį hematoksiliną nuo audinio bei objektinio stiklelio.</t>
  </si>
  <si>
    <t>Greitasis rūgštinis mėlynasis bakterijų (Ziehl-Neelsen) diagnostinis rinkinys</t>
  </si>
  <si>
    <t xml:space="preserve">Rinkinys turi būti skirtas greitam rūgštiniam
bakterijų dažymui. 
</t>
  </si>
  <si>
    <t>Rinkinį turi sudaryti šie reagentai: ne daugiau nei 125ml karbolio fuksino tirpalo; ne daugiau nei 250ml Loeffler metileno mėlio dažo tirpalo; ne daugiau nei 500ml diferencinio tirpalo.</t>
  </si>
  <si>
    <t>ABPAS specialiojo dažymo rinkinys ir papildomi reagentai</t>
  </si>
  <si>
    <t>Alciano mėlio/PAS diagnostinis rinkinys</t>
  </si>
  <si>
    <t xml:space="preserve">Nurodyti , kiek testų galima atlikti  iš rinkinio. </t>
  </si>
  <si>
    <t>Selektyviam rūgštinių mucinų nustatymui formaline fiksuotiems parafine įlietiems audiniams</t>
  </si>
  <si>
    <t>Rinkinį turi sudaryti šie reagentai: ne daugiau nei 500ml Alciano mėlio dažo tirpalo pH2,5; ne daugiau nei 500ml periodinės acto rūgšties tirpalo 0,5%; ne daugiau nei 500ml Šifo reagento tirpalo.</t>
  </si>
  <si>
    <t xml:space="preserve">Šifo reagentas </t>
  </si>
  <si>
    <t>Pageidaujama fasuotė ne daugiau 500ml.</t>
  </si>
  <si>
    <t>Riebių audinių fiksatorius limfmazgiams išryškinti</t>
  </si>
  <si>
    <t>Fiksatorius alkoholio pagrindu, skirtas visų tipų audiniams fiksuoti, bet ypač tinkantis limfmazgiams išryškinti diseksijos metu.</t>
  </si>
  <si>
    <t>Pageidaujama fasuotė ne daugiau 5L.</t>
  </si>
  <si>
    <t>30 L</t>
  </si>
  <si>
    <t>19.</t>
  </si>
  <si>
    <t>20.</t>
  </si>
  <si>
    <t>20.1.</t>
  </si>
  <si>
    <t>20.2.</t>
  </si>
  <si>
    <t>50 L</t>
  </si>
  <si>
    <t>21.</t>
  </si>
  <si>
    <t>21.1.</t>
  </si>
  <si>
    <t>21.2.</t>
  </si>
  <si>
    <t>22.</t>
  </si>
  <si>
    <t>23.</t>
  </si>
  <si>
    <t>23.1</t>
  </si>
  <si>
    <t xml:space="preserve"> 6 rink.</t>
  </si>
  <si>
    <t>23.2</t>
  </si>
  <si>
    <t>24.</t>
  </si>
  <si>
    <t xml:space="preserve">Reagentų suderinamumui užtikrinti turi būti vieno gamintojo ,bus perkama iš vieno tiekėjo. 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t>
  </si>
  <si>
    <t xml:space="preserve"> 2 rink.</t>
  </si>
  <si>
    <t>21 pak.</t>
  </si>
  <si>
    <t xml:space="preserve">  540 kg</t>
  </si>
  <si>
    <t>Preliminarus maksimalus reagentų ir priemonių  poreikis 36 mėn.</t>
  </si>
  <si>
    <t>Viso kaina EUR be PVM (paskaičiuoti pagal orientacinį poreikį 36 mėn., 4 stulp.)</t>
  </si>
  <si>
    <t>Viso kaina EUR su PVM (paskaičiuoti pagal orientacinį poreikį 36 mėn., 4 stulp.)</t>
  </si>
  <si>
    <t>Specialus histologinis parafinas audinių impregnavimui, tinkamas darbui su mikrobanginiu histologiniu procesoriumi, kuriame nenaudojamas plovimo ciklas tarp procesų , ir atliekamas automatinis blokavimas. Lydymosi temperatūra 54-58C.</t>
  </si>
  <si>
    <t>Pageidaujama pakuotė ne daugiau 5 litrų.</t>
  </si>
  <si>
    <t xml:space="preserve"> 60 L</t>
  </si>
  <si>
    <t>Pageidaujama pakuotė: ne daugiau nei 5 ltr.</t>
  </si>
  <si>
    <t xml:space="preserve"> 720 L</t>
  </si>
  <si>
    <t xml:space="preserve">Privaloma pateikti produktų išbandymų protokolą, įrodantį kad su produktais yra gaunami kokybės reikalavimus tenkinantys tyrimo rezultatai. Turi būti pateikiamas imunohistocheminio dažymo protokolas. Antikūnai turi būti originaliose reagentų gamintojo pakuotėse,  koncentruoto tirpalo, koncentruoto tirpalo liofilizato arba paruošto naudoti tirpalo pavidalu. Antikūnai, kurie yra paruošto naudoti tirpalo pavidalu , turi būti supilstyti į dozatorius su BAR kodais,  kad būtų galima kontroliuoti reagentų susinaudojimą, testų skaičių . Naujų antikūnų įdiegimui turi būti suteikiama nemokamos technologinio aptarnavimo paslaugos, pateikiamas imunohistocheminio dažymo protokolas. </t>
  </si>
  <si>
    <t>3 L</t>
  </si>
  <si>
    <t>2.10.</t>
  </si>
  <si>
    <t>Antikūnas H3 K27 me3, koncentruotas.</t>
  </si>
  <si>
    <t>Proteolitinių fermentų tirpalas, skaidantis baltymus audinių pjūvyje ir sudarantis sąlygas geresnei epitopų sąryšai sudaryti. Leidžia sumažinti antikūnų skiedimą 5-10 kartų.</t>
  </si>
  <si>
    <t>Pageidaujama pakuotė ne daugiau nei 30 kg.</t>
  </si>
  <si>
    <t>Atviro (tarptautinio) konkurso sąlygų 2 priedas</t>
  </si>
  <si>
    <t>PERKAMŲ REAGENTŲ HISTOLOGIJAI SĄRAŠAS</t>
  </si>
  <si>
    <t>Atitikimas techninėje specifikacijoje nurodytiems reikalavimams (užpildyti išsamiai, nurodant konkrečius parametrus). Katalogo Nr. ir psl.</t>
  </si>
  <si>
    <r>
      <t xml:space="preserve">Sistemoje turi būti universalus endogeninės peroksidazės ir fosfatazės blokavimo buferis, buferis mažinantis nespecifinį foninį dažymąsi, pelės ir triušio antikūnų reakcijų stiprintojas, polimerinis pelės/triušio antikūnų žymuo su HRP konjugatu, </t>
    </r>
    <r>
      <rPr>
        <b/>
        <sz val="10"/>
        <rFont val="Times New Roman"/>
        <family val="1"/>
        <charset val="186"/>
      </rPr>
      <t>rudas</t>
    </r>
    <r>
      <rPr>
        <sz val="10"/>
        <rFont val="Times New Roman"/>
        <family val="1"/>
        <charset val="186"/>
      </rPr>
      <t xml:space="preserve"> DAB chromogenas, DAB buferis, talpos dažo paruošimui. </t>
    </r>
  </si>
  <si>
    <t xml:space="preserve"> Reagentai ir priemonės turi būti tinkami darbui su atvira, automatizuota audinių patologijos imunohistocheminių tyrimų sistema, kurioje yra naudojami įvairių pH antigenų išlaisvinimo, imunohistocheminės, dvigubo dažymo ir kontrastinės procedūros.  Reagentai ir priedai turi būti pateikti orginaliose reagentų gamintojo fasuotėse,be reagentų naudojimo apribojimo   atviroje patologijos imunohistocheminių tyrimų sistemoje.  Jeigu reagentai ir priedai nebuvo naudojami su ligoninės turima atvira automatizuota audinių patologijos tyrimų sistema, privaloma pateikti visus būtinus reagentus ir papildomus priedus minėtiems tyrimams atlikti tam, kad būtų užtikrinta tyrimo kokybė (reikalaujamas kiekis kokybei įvertinti 100 tyrimų). Privaloma paslauga: reagentų įdiegimui ir kokybės užtikrinimui turi būti suteikiama  nemokamos technologinio aptarnavimo paslaugos, pateikiamas imunohistocheminio, dvigubo dažymo protokolas. </t>
  </si>
  <si>
    <t>Viso 2 pozicija:</t>
  </si>
  <si>
    <t>Viso 1 pozicija:</t>
  </si>
  <si>
    <t>3.3.</t>
  </si>
  <si>
    <t>Viso 3 pozicija:</t>
  </si>
  <si>
    <t>Chromogenas, skirtas naudoti su HRP polimero konjugatu</t>
  </si>
  <si>
    <t>Antikūno signalo intensyvumo stiprintojas, skirtas naudoti su HRP polimero konjugatu</t>
  </si>
  <si>
    <t xml:space="preserve">Viso 20 pozicija: </t>
  </si>
  <si>
    <t>Viso 21 pozicija:</t>
  </si>
  <si>
    <t>Viso 23 pozicija:</t>
  </si>
  <si>
    <t>Pastaba :</t>
  </si>
  <si>
    <t>1. Tiekėjas privalo pateikti gamintojo katalogus (prekių aprašymus) arba internetinę nuorodą į katalogą konkrečiai siūlomai prekei ,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2. Prekių kokybė turi atitikti Europos Sąjungos ar tarptautinius standartus. Pateikiami: CE sertifikatai arba lygiaverčiai dokumentai. Pateikiama skaitmeninė dokumento kopija.                                                                                                                                                                                                                                                                                                          3.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</si>
  <si>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Antikūnas H3.3 G34V, koncentruotas.</t>
  </si>
  <si>
    <t>Antikūnas anti-FGFR3, koncentruotas.</t>
  </si>
  <si>
    <t>Antikūnas InhibinA, paruoštas naudojimui.</t>
  </si>
  <si>
    <t>250 ml 
(1000 testų)</t>
  </si>
  <si>
    <t>50 ml 
(500 testų)</t>
  </si>
  <si>
    <t>100 ml
(500 testų)</t>
  </si>
  <si>
    <t>500 ml</t>
  </si>
  <si>
    <t xml:space="preserve">500 ml 
(400 testų) </t>
  </si>
  <si>
    <t>2,5 L (500 testų)</t>
  </si>
  <si>
    <t>1 vnt.</t>
  </si>
  <si>
    <t>Hämatoxilin, Mayer’s, DCS Innovative Diagnostik-Systeme,
HK100-9K
https://www.dcs-diagnostics.de/home</t>
  </si>
  <si>
    <t>DAB 2 component-Kit, DCS Innovative Diagnostik-Systeme
DC137C100
https://www.dcs-diagnostics.de/home</t>
  </si>
  <si>
    <t>Poly-HRP Super SensitiveTM, Biogenex
QD420-YIK
https://www.dcs-diagnostics.de/home</t>
  </si>
  <si>
    <t>Antibody diluent solution, DCS Innovative Diagnostik-Systeme
AL120R500
https://www.dcs-diagnostics.de/home</t>
  </si>
  <si>
    <t>EDTA-Buffer (pH9), DCS  Innovative Diagnostik-Systeme
EL010C500
https://www.dcs-diagnostics.de/home</t>
  </si>
  <si>
    <t>Citrat-Buffer (pH6), DCS Innovative Diagnostik-Systeme
CL009C500
https://www.dcs-diagnostics.de/home</t>
  </si>
  <si>
    <t>DCS LabLine IHC-Waschpuffer, DCS Innovative Diagnostik-Systeme
WL583C2500
https://www.dcs-diagnostics.de/home</t>
  </si>
  <si>
    <t>Pap Pen, DCS Innovative Diagnostik-Systeme
XT001-PP
https://www.dcs-diagnostics.de/home</t>
  </si>
  <si>
    <t>SuperVision 2
 HRP Kit, DCS Innovative Diagnostik-Systeme
PD000KIT
https://www.dcs-diagnostics.de/home</t>
  </si>
  <si>
    <t>0,1 ml</t>
  </si>
  <si>
    <t>Anti-Histone H3 (mutated K27M) antibody [EPR18340] - ChIP Grade
Abcam
ab190631
https://www.abcam.com</t>
  </si>
  <si>
    <t>Anti-H3.3G34R Mutant rabbit monoclonal antibody [RM240]
RMB-31-1120-00-S-100
ReMabBiosciences
https://www.revmab.com/index.php/product/anti-histone-h3-3-g34r-rabbit-monoclonal-antibody-clone-rm240-histone-h3-3-g34r-mutant/</t>
  </si>
  <si>
    <t>Anti-Histone H3.3 G34V Rabbit Monoclonal Antibody [RM307]NordicBiosite
31-1193-00-S
https://nordicbiosite.com/product/31-1193-00-S/AntiHistone-H33-G34V-Rabbit-Monoclonal-Antibody-RM307</t>
  </si>
  <si>
    <t>0,05 ml</t>
  </si>
  <si>
    <t>Anti-FGFR3 antibody
Abcam
ab10651
https://www.abcam.com</t>
  </si>
  <si>
    <t>6 ml 
(50 testų)</t>
  </si>
  <si>
    <t xml:space="preserve">Epithelial Membrane Antigen (EMA) [E29]
Biocare Medical
API3038AA
https://biocare.net/product/epithelial-membrane-antigen-antigen/
</t>
  </si>
  <si>
    <t>CDX2 [EPR2764Y],
DCS Innovative Diagnostik-Systeme
CI841C01
https://www.dcs-diagnostics.de/home</t>
  </si>
  <si>
    <t>1 ml</t>
  </si>
  <si>
    <t>p40 [BC28],
BiocareMedical
ACI3066C
https://biocare.net/product/p40-antibody/</t>
  </si>
  <si>
    <t>Cytokeratin20 (CK20) [Ks20.8]
Biocare Medical
CM062C
https://biocare.net/product/cytokeratin-20-antibody/</t>
  </si>
  <si>
    <t>Cytokeratin 7 (OV-TL 12/30)
Biocare Medical
CM061C
https://biocare.net/product/ck7-antibody-mouse/</t>
  </si>
  <si>
    <t>1-84082271</t>
  </si>
  <si>
    <t>DAB detekcijos rinkinys yra netiesioginė naujos kartos multimerinė labai jautri, kelių pakopų detekcijos sistema be biotino, nustatanti pelės triušio IgG ir IgM pirminius antikūnus</t>
  </si>
  <si>
    <t>Detektavimo rinkinio sudėtyje yra antikūnų stipriklis, polimerinė krienų peroksidazės sistema ir vizualizuojamas 3,3’-diaminobenzidino tetrahidrochlorido reagentas su stabilizuojančiu buferiu.</t>
  </si>
  <si>
    <t>Reagentai yra pateikiami fasuotėje , kuri neapribotų jų naudojimo automatizuotoje atviroje patologijos imunohistocheminių dažymų sistemoje. Fasuotė :  50 ml (galima atlikti 500 testų.)</t>
  </si>
  <si>
    <r>
      <t>Detekcijos rinkinys yra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</si>
  <si>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Rinkinio sudėtyje yra  substratas ir DAB chromogenas. </t>
  </si>
  <si>
    <t>Fasuotė : 100 ml (galima atlikti 500 testų.)</t>
  </si>
  <si>
    <t>Buferinis baltymų tirpalas yra skirtas skiesti koncentruotus triušio ir pelės antikūnus.</t>
  </si>
  <si>
    <t>Fasuotė: 500 ml.</t>
  </si>
  <si>
    <t>Antigeno išlaisvinimo reagentas yra buferinis tirpalas EDTA pagrindu, kurio pH 9 ± 0,1 . Skirtas aukštesnėse temperatūrose hidrolizuoti kovalentinius ryšius.</t>
  </si>
  <si>
    <t>Fasuotė:  500 ml  (galima atlikti 400 testų.)</t>
  </si>
  <si>
    <t>Antigeno išlaisvinimo reagentas yra citratinis buferis, kurio pH 6,0 ± 0,1. Skirtas aukštesnėse temperatūrose hidrolizuoti kovalentinius ryšius</t>
  </si>
  <si>
    <t>Reakcijos buferio 10x koncentratas yra buferinis tirpalas fosfatinio buferio druskų pagrindu, kurio pH 7,5 ± 0,2. Reagentas yra skirtas plauti objektinius stiklelius ir suteikti stabilią vandeninę aplinką IHC/ISH reakcijoms.</t>
  </si>
  <si>
    <t>Fasuotė: 2,5 l (galima atlikti 500 testų.)</t>
  </si>
  <si>
    <t>Pieštukas yra skirtas imunohistoceminių reagentų sukoncentravimui ant stiklelio. Pieštukas yra atsparus cheminių reagentų poveikiui.</t>
  </si>
  <si>
    <t>Fasuotė 1vnt. (galima atlikti 500 imunohistocheminių reakcijų)</t>
  </si>
  <si>
    <r>
      <t>Krienų peroksidazės detekcijos rinkinys yra netiesioginė polimerinė detekcijos sistema</t>
    </r>
    <r>
      <rPr>
        <sz val="10"/>
        <color theme="1"/>
        <rFont val="Times New Roman"/>
        <family val="1"/>
        <charset val="186"/>
      </rPr>
      <t xml:space="preserve"> be biotino, n</t>
    </r>
    <r>
      <rPr>
        <sz val="10"/>
        <rFont val="Times New Roman"/>
        <family val="1"/>
        <charset val="186"/>
      </rPr>
      <t xml:space="preserve">ustatanti pelės  ir triušio </t>
    </r>
    <r>
      <rPr>
        <sz val="10"/>
        <color theme="1"/>
        <rFont val="Times New Roman"/>
        <family val="1"/>
        <charset val="186"/>
      </rPr>
      <t>pirminius antikūnus.</t>
    </r>
  </si>
  <si>
    <t xml:space="preserve">Detektavimo rinkinio sudėtyje yra pelės/triušio stiprintojas, krienų peroksidazės polimeras, DAB chromogenas ir substratas. </t>
  </si>
  <si>
    <t>Hematoksilino kontrastinio dažo reagentas yra modifikuotas Mayerio hematoksilinas, skirtas dažyti ląstelių branduolius ant objektinių stiklelių.</t>
  </si>
  <si>
    <t>Reagentai yra pateikiami fasuotėje , kuri neapribotą jų naudojimo automatizuotoje atviroje patologijos imunohistocheminių dažymų sistemoje. 
Fasuotė : 250 ml (galima atlikti 1000 testų.)</t>
  </si>
  <si>
    <t>Fasuotė:  0,1ml.</t>
  </si>
  <si>
    <t>Skiedimas: 1:30</t>
  </si>
  <si>
    <t>Skiedimas: 1:100</t>
  </si>
  <si>
    <t>Fasuotė: 0,05ml.</t>
  </si>
  <si>
    <t>Fasuotė: 6 ml (galima atlikti 50 testų)</t>
  </si>
  <si>
    <t>Paruošta naudojimui</t>
  </si>
  <si>
    <t>Klonas: EPR2764Y</t>
  </si>
  <si>
    <t>Fasuotė:  1 ml</t>
  </si>
  <si>
    <t>Paruoštas naudoti.</t>
  </si>
  <si>
    <t>Skiedimas: ne mažiau 1:100</t>
  </si>
  <si>
    <t>Klonas: EPR2764Y arba ZR215</t>
  </si>
  <si>
    <t>7 ml
(50 testų)</t>
  </si>
  <si>
    <t>Androgen Receptor [SP107] 7 ml predilute
CellMarque
200R-18
https://www.cellmarque.com/antibodies/CM/2126/Androgen-Receptor_SP107</t>
  </si>
  <si>
    <t>6 ml
(50 testų)</t>
  </si>
  <si>
    <t>Fasuotė: 7 ml (galima atlikti 50 testų)</t>
  </si>
  <si>
    <t>B- Catenin [14]
BiocareMedical
PM406AA
https://biocare.net/product/beta-catenin-antibody/</t>
  </si>
  <si>
    <t>Siedimas: 1:100</t>
  </si>
  <si>
    <t>Fasuotė:  1ml.</t>
  </si>
  <si>
    <t>Siedimas:  1:100</t>
  </si>
  <si>
    <t>3,8L</t>
  </si>
  <si>
    <t>Shandon Bluing Reagent (HAZ), Epredia, 6769002</t>
  </si>
  <si>
    <t>Shandon Nu-Clear I (HAZ), Epredia, 6769008</t>
  </si>
  <si>
    <t>Acid Fast Bacillus, Blue Secondary Stain Kit (HAZ), Epredia, 87016,
https://epredia.webdamdb.com/bp/#/folder/9281869/119549863</t>
  </si>
  <si>
    <t>rink.</t>
  </si>
  <si>
    <t>Techninė_Informacija
1.1. Hematoksilinas.pdf</t>
  </si>
  <si>
    <t>Techninė_Informacija
1.2. Krienų peroksidazės multipakopinis DAB detektavimo rinkinys.pdf</t>
  </si>
  <si>
    <t>Techninė_Informacija
1.3. Rudo chromogeno DAB ir substrato rinkinys.pdf</t>
  </si>
  <si>
    <t>Techninė_Informacija
1.4. Antikūnų skiediklis.pdf</t>
  </si>
  <si>
    <t>Techninė_Informacija
1.5. Šarminis antigeno išlaisvinimo reagentas. pdf</t>
  </si>
  <si>
    <t>Techninė_Informacija
1.6. Rūgštinis antigeno išlaisvinimo reagentas.pdf</t>
  </si>
  <si>
    <t>Techninė_Informacija
1.7. Praplovimo buferinio tirpalo koncentratas.pdf</t>
  </si>
  <si>
    <t>Techninė_Informacija
1.8. Imunohistochemijos pieštukas.pdf</t>
  </si>
  <si>
    <t>Techninė_Informacija
1.9. Krienų peroksidazės su ruduoju chromogenu detektavimo rinkinys.pdf</t>
  </si>
  <si>
    <t>Techninė_Informacija
4. Antikūnas H3.3 G34R, koncentruotas.pdf</t>
  </si>
  <si>
    <t>Techninė_Informacija
5. Antikūnas H3 K27 me3, koncentruotas.pdf</t>
  </si>
  <si>
    <t>Techninė_Informacija
6. Antikūnas H3.3 G34V, koncentruotas.pdf</t>
  </si>
  <si>
    <t>Techninė_Informacija
7. Antikūnas anti-FGFR3, koncentruotas.pdf</t>
  </si>
  <si>
    <t>Techninė_Informacija
9. Antikūnas EMA, paruoštas naudoti.pdf</t>
  </si>
  <si>
    <t>Techninė_Informacija
10. Antikūnas CDX2, koncentruotas.pdf</t>
  </si>
  <si>
    <t>Techninė_Informacija
11. Antikūnas anti- Androgen Receptor, paruoštas naudoti.pdf</t>
  </si>
  <si>
    <t>Techninė_Informacija
12. Antikūnas Beta Catenin, paruoštas naudoti.pdf</t>
  </si>
  <si>
    <t>Techninė_Informacija
13. Antikūnas p40, koncentruotas.pdf</t>
  </si>
  <si>
    <t>Techninė_Informacija
15. Antikūnas CK7, koncentruotas.pdf</t>
  </si>
  <si>
    <t>Techninė_Informacija
17. Antikūnas anti-Cytokeratin 20, koncentruotas.pdf</t>
  </si>
  <si>
    <t>Techninė_Informacija
21.1_PI_BluingReagent.pdf</t>
  </si>
  <si>
    <t>Techninė_Informacija
21.2_PI_Nuclear_I.pdf</t>
  </si>
  <si>
    <t>Techninė_Informacija
22_PI_87016_EN.pdf</t>
  </si>
  <si>
    <t>5 l</t>
  </si>
  <si>
    <t>O-FIX, TISSUE FIXATIVE,
Leica
3800676
https://shop.leicabiosystems.com/en-de/histology-consumables/reagents-solutions/pid-o-fix-fixatives</t>
  </si>
  <si>
    <t>Fasuotė: 5L.</t>
  </si>
  <si>
    <t xml:space="preserve">Techninė_Informacija
24. Riebių audinių fiksatorius limfmazgiams išryškinti.pdf
</t>
  </si>
  <si>
    <t xml:space="preserve">Rinkinys yra skirtas greitam rūgštiniam
bakterijų dažymui. 
</t>
  </si>
  <si>
    <t>Rinkinį sudaro: 125ml karbolio fuksino tirpalo;  250ml Loeffler metileno mėlio dažo tirpalo; 500ml diferencinio tirpalo.</t>
  </si>
  <si>
    <t>Fasuotė: 3,8 l</t>
  </si>
  <si>
    <t>Fasuotė : 3,8 l.</t>
  </si>
  <si>
    <t xml:space="preserve">Hematoksilino melsvinimo reagentas su sureguliuota pH reikšme.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</si>
</sst>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
  </numFmts>
  <fonts count="27" x14ac:knownFonts="1">
    <font>
      <sz val="11"/>
      <color theme="1"/>
      <name val="Calibri"/>
      <family val="2"/>
      <charset val="186"/>
      <scheme val="minor"/>
    </font>
    <font>
      <sz val="11"/>
      <color theme="1"/>
      <name val="Calibri"/>
      <family val="2"/>
      <charset val="186"/>
      <scheme val="minor"/>
    </font>
    <font>
      <b/>
      <sz val="10"/>
      <name val="Times New Roman"/>
      <family val="1"/>
    </font>
    <font>
      <sz val="10"/>
      <name val="Times New Roman"/>
      <family val="1"/>
    </font>
    <font>
      <sz val="16"/>
      <name val="Times New Roman"/>
      <family val="1"/>
    </font>
    <font>
      <sz val="11"/>
      <name val="Calibri"/>
      <family val="2"/>
      <charset val="186"/>
      <scheme val="minor"/>
    </font>
    <font>
      <sz val="10"/>
      <name val="Arial"/>
      <family val="2"/>
    </font>
    <font>
      <b/>
      <sz val="11"/>
      <color theme="1"/>
      <name val="Calibri"/>
      <family val="2"/>
      <charset val="186"/>
      <scheme val="minor"/>
    </font>
    <font>
      <u/>
      <sz val="11"/>
      <color theme="10"/>
      <name val="Calibri"/>
      <family val="2"/>
      <charset val="186"/>
      <scheme val="minor"/>
    </font>
    <font>
      <sz val="9"/>
      <color theme="1"/>
      <name val="Times New Roman"/>
      <family val="1"/>
      <charset val="186"/>
    </font>
    <font>
      <b/>
      <sz val="9"/>
      <name val="Times New Roman"/>
      <family val="1"/>
    </font>
    <font>
      <sz val="9"/>
      <color indexed="8"/>
      <name val="Times New Roman"/>
      <family val="1"/>
    </font>
    <font>
      <sz val="9"/>
      <name val="Times New Roman"/>
      <family val="1"/>
    </font>
    <font>
      <b/>
      <sz val="9"/>
      <color theme="1"/>
      <name val="Times New Roman"/>
      <family val="1"/>
      <charset val="186"/>
    </font>
    <font>
      <b/>
      <sz val="9"/>
      <name val="Times New Roman"/>
      <family val="1"/>
      <charset val="186"/>
    </font>
    <font>
      <sz val="9"/>
      <name val="Times New Roman"/>
      <family val="1"/>
      <charset val="186"/>
    </font>
    <font>
      <sz val="10"/>
      <color rgb="FF00B0F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b/>
      <sz val="10"/>
      <color indexed="8"/>
      <name val="Times New Roman"/>
      <family val="1"/>
      <charset val="186"/>
    </font>
    <font>
      <sz val="10"/>
      <color indexed="8"/>
      <name val="Times New Roman"/>
      <family val="1"/>
      <charset val="186"/>
    </font>
    <font>
      <sz val="11"/>
      <color theme="1"/>
      <name val="Times New Roman"/>
      <family val="1"/>
      <charset val="186"/>
    </font>
    <font>
      <b/>
      <sz val="12"/>
      <color theme="1"/>
      <name val="Times New Roman"/>
      <family val="1"/>
      <charset val="186"/>
    </font>
    <font>
      <sz val="10"/>
      <color indexed="10"/>
      <name val="Times New Roman"/>
      <family val="1"/>
      <charset val="186"/>
    </font>
    <font>
      <b/>
      <sz val="11"/>
      <color rgb="FFFF0000"/>
      <name val="Calibri"/>
      <family val="2"/>
      <charset val="186"/>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116">
    <xf numFmtId="0" fontId="0" fillId="0" borderId="0" xfId="0"/>
    <xf numFmtId="0" fontId="0" fillId="0" borderId="0" xfId="0" applyAlignment="1">
      <alignment vertical="top"/>
    </xf>
    <xf numFmtId="49" fontId="2" fillId="0" borderId="0" xfId="0" applyNumberFormat="1" applyFont="1" applyAlignment="1">
      <alignment horizontal="left" vertical="top" wrapText="1"/>
    </xf>
    <xf numFmtId="49" fontId="3" fillId="0" borderId="0" xfId="0" applyNumberFormat="1"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5" fillId="0" borderId="0" xfId="0" applyFont="1"/>
    <xf numFmtId="49" fontId="7" fillId="0" borderId="0" xfId="0" applyNumberFormat="1" applyFont="1" applyAlignment="1">
      <alignment vertical="top"/>
    </xf>
    <xf numFmtId="0" fontId="7" fillId="0" borderId="0" xfId="0" applyFont="1"/>
    <xf numFmtId="49" fontId="10"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13" fillId="0" borderId="0" xfId="1" applyFont="1" applyAlignment="1">
      <alignment vertical="top"/>
    </xf>
    <xf numFmtId="0" fontId="7" fillId="0" borderId="0" xfId="0" applyFont="1" applyAlignment="1">
      <alignment vertical="top"/>
    </xf>
    <xf numFmtId="49" fontId="19" fillId="0" borderId="1" xfId="0" applyNumberFormat="1" applyFont="1" applyBorder="1" applyAlignment="1">
      <alignment horizontal="left" vertical="top"/>
    </xf>
    <xf numFmtId="0" fontId="18" fillId="0" borderId="1" xfId="0" applyFont="1" applyBorder="1" applyAlignment="1">
      <alignment horizontal="center" vertical="top"/>
    </xf>
    <xf numFmtId="0" fontId="17" fillId="0" borderId="1" xfId="0" applyFont="1" applyBorder="1" applyAlignment="1">
      <alignment horizontal="center" vertical="top" wrapText="1"/>
    </xf>
    <xf numFmtId="0" fontId="17" fillId="0" borderId="1" xfId="0" applyFont="1" applyBorder="1" applyAlignment="1">
      <alignment vertical="top" wrapText="1"/>
    </xf>
    <xf numFmtId="49" fontId="20"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vertical="top" wrapText="1"/>
    </xf>
    <xf numFmtId="49" fontId="20" fillId="0" borderId="1" xfId="0" applyNumberFormat="1" applyFont="1" applyBorder="1" applyAlignment="1">
      <alignment horizontal="left" vertical="top"/>
    </xf>
    <xf numFmtId="0" fontId="17" fillId="0" borderId="1" xfId="0" applyFont="1" applyBorder="1" applyAlignment="1">
      <alignment horizontal="center" vertical="top"/>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xf>
    <xf numFmtId="0" fontId="17" fillId="0" borderId="1" xfId="1" applyFont="1" applyBorder="1" applyAlignment="1">
      <alignment horizontal="left" vertical="top" wrapText="1"/>
    </xf>
    <xf numFmtId="0" fontId="18" fillId="0" borderId="1" xfId="0" applyFont="1" applyBorder="1" applyAlignment="1">
      <alignment horizontal="left" vertical="top"/>
    </xf>
    <xf numFmtId="0" fontId="17" fillId="0" borderId="1" xfId="0" applyFont="1" applyBorder="1" applyAlignment="1">
      <alignment horizontal="left" vertical="top"/>
    </xf>
    <xf numFmtId="0" fontId="18" fillId="0" borderId="1" xfId="1" applyFont="1" applyBorder="1" applyAlignment="1">
      <alignment vertical="top"/>
    </xf>
    <xf numFmtId="0" fontId="17" fillId="0" borderId="1" xfId="1" applyFont="1" applyBorder="1" applyAlignment="1">
      <alignment vertical="top" wrapText="1"/>
    </xf>
    <xf numFmtId="0" fontId="18" fillId="0" borderId="1" xfId="1" applyFont="1" applyBorder="1" applyAlignment="1">
      <alignment horizontal="center" vertical="top"/>
    </xf>
    <xf numFmtId="0" fontId="21" fillId="0" borderId="1" xfId="1" applyFont="1" applyBorder="1" applyAlignment="1">
      <alignment horizontal="left" vertical="top" wrapText="1"/>
    </xf>
    <xf numFmtId="0" fontId="20" fillId="0" borderId="1" xfId="1" applyFont="1" applyBorder="1" applyAlignment="1">
      <alignment horizontal="left" vertical="top" wrapText="1"/>
    </xf>
    <xf numFmtId="0" fontId="3" fillId="0" borderId="0" xfId="0" applyFont="1" applyAlignment="1">
      <alignment horizontal="left" vertical="top"/>
    </xf>
    <xf numFmtId="0" fontId="22" fillId="0" borderId="1" xfId="1" applyFont="1" applyBorder="1" applyAlignment="1">
      <alignment horizontal="left" vertical="top" wrapText="1"/>
    </xf>
    <xf numFmtId="0" fontId="17" fillId="0" borderId="0" xfId="0" applyFont="1" applyAlignment="1">
      <alignment horizontal="left" vertical="top"/>
    </xf>
    <xf numFmtId="0" fontId="19" fillId="3" borderId="1" xfId="1" applyFont="1" applyFill="1" applyBorder="1" applyAlignment="1">
      <alignment horizontal="left" vertical="top" wrapText="1"/>
    </xf>
    <xf numFmtId="0" fontId="22" fillId="0" borderId="1" xfId="1" applyFont="1" applyBorder="1" applyAlignment="1">
      <alignment horizontal="center" vertical="top"/>
    </xf>
    <xf numFmtId="0" fontId="3" fillId="0" borderId="0" xfId="0" applyFont="1" applyAlignment="1">
      <alignment vertical="top"/>
    </xf>
    <xf numFmtId="0" fontId="22" fillId="0" borderId="1" xfId="1" applyFont="1" applyBorder="1" applyAlignment="1">
      <alignment vertical="top"/>
    </xf>
    <xf numFmtId="0" fontId="22" fillId="0" borderId="1" xfId="1" applyFont="1" applyBorder="1" applyAlignment="1">
      <alignment vertical="top" wrapText="1"/>
    </xf>
    <xf numFmtId="0" fontId="21" fillId="0" borderId="1" xfId="1" applyFont="1" applyBorder="1" applyAlignment="1">
      <alignment horizontal="right" vertical="top" wrapText="1"/>
    </xf>
    <xf numFmtId="0" fontId="19" fillId="3" borderId="1" xfId="0" applyFont="1" applyFill="1" applyBorder="1" applyAlignment="1">
      <alignment horizontal="left" vertical="top"/>
    </xf>
    <xf numFmtId="0" fontId="17" fillId="3" borderId="1" xfId="0" applyFont="1" applyFill="1" applyBorder="1" applyAlignment="1">
      <alignment vertical="top" wrapText="1"/>
    </xf>
    <xf numFmtId="0" fontId="17" fillId="3" borderId="1" xfId="0" applyFont="1" applyFill="1" applyBorder="1" applyAlignment="1">
      <alignment horizontal="left" vertical="top" wrapText="1"/>
    </xf>
    <xf numFmtId="0" fontId="18" fillId="3" borderId="1" xfId="0" applyFont="1" applyFill="1" applyBorder="1" applyAlignment="1">
      <alignment horizontal="center" vertical="top"/>
    </xf>
    <xf numFmtId="0" fontId="0" fillId="3" borderId="0" xfId="0" applyFill="1" applyAlignment="1">
      <alignment vertical="top"/>
    </xf>
    <xf numFmtId="0" fontId="19" fillId="0" borderId="1" xfId="0" applyFont="1" applyBorder="1" applyAlignment="1">
      <alignment horizontal="center" vertical="top"/>
    </xf>
    <xf numFmtId="0" fontId="20" fillId="0" borderId="1" xfId="0" applyFont="1" applyBorder="1" applyAlignment="1">
      <alignment horizontal="center" vertical="top" wrapText="1"/>
    </xf>
    <xf numFmtId="0" fontId="0" fillId="0" borderId="5" xfId="0" applyBorder="1"/>
    <xf numFmtId="0" fontId="23" fillId="0" borderId="0" xfId="0" applyFont="1"/>
    <xf numFmtId="0" fontId="4" fillId="0" borderId="4" xfId="0" applyFont="1" applyBorder="1" applyAlignment="1">
      <alignment vertical="top" wrapText="1"/>
    </xf>
    <xf numFmtId="0" fontId="18" fillId="0" borderId="1" xfId="0" applyFont="1" applyBorder="1" applyAlignment="1">
      <alignment horizontal="right" vertical="top"/>
    </xf>
    <xf numFmtId="0" fontId="22" fillId="0" borderId="1" xfId="1" applyFont="1" applyBorder="1" applyAlignment="1">
      <alignment horizontal="center" vertical="top" wrapText="1"/>
    </xf>
    <xf numFmtId="16" fontId="22" fillId="0" borderId="1" xfId="1" applyNumberFormat="1" applyFont="1" applyBorder="1" applyAlignment="1">
      <alignment vertical="top" wrapText="1"/>
    </xf>
    <xf numFmtId="16" fontId="22" fillId="0" borderId="1" xfId="1" applyNumberFormat="1" applyFont="1" applyBorder="1" applyAlignment="1">
      <alignment horizontal="left" vertical="top" wrapText="1"/>
    </xf>
    <xf numFmtId="0" fontId="9" fillId="0" borderId="1" xfId="0" applyFont="1" applyBorder="1" applyAlignment="1">
      <alignment horizontal="center" vertical="top" wrapText="1"/>
    </xf>
    <xf numFmtId="0" fontId="18" fillId="0" borderId="1" xfId="0" applyFont="1" applyBorder="1" applyAlignment="1">
      <alignment horizontal="right" vertical="top" wrapText="1"/>
    </xf>
    <xf numFmtId="49" fontId="15" fillId="0" borderId="1" xfId="0" applyNumberFormat="1" applyFont="1" applyBorder="1" applyAlignment="1">
      <alignment horizontal="center" vertical="top" wrapText="1"/>
    </xf>
    <xf numFmtId="0" fontId="17" fillId="3" borderId="1" xfId="0" applyFont="1" applyFill="1" applyBorder="1" applyAlignment="1">
      <alignment horizontal="center" vertical="top" wrapText="1"/>
    </xf>
    <xf numFmtId="0" fontId="25" fillId="0" borderId="1" xfId="0" applyFont="1" applyBorder="1" applyAlignment="1">
      <alignment vertical="top" wrapText="1"/>
    </xf>
    <xf numFmtId="0" fontId="18" fillId="0" borderId="1" xfId="0" applyFont="1" applyBorder="1" applyAlignment="1">
      <alignment vertical="top"/>
    </xf>
    <xf numFmtId="0" fontId="18" fillId="3" borderId="1" xfId="0" applyFont="1" applyFill="1" applyBorder="1" applyAlignment="1">
      <alignment vertical="top"/>
    </xf>
    <xf numFmtId="0" fontId="19" fillId="0" borderId="1" xfId="0" applyFont="1" applyBorder="1" applyAlignment="1">
      <alignment vertical="top"/>
    </xf>
    <xf numFmtId="0" fontId="18" fillId="0" borderId="1" xfId="0" applyFont="1" applyBorder="1"/>
    <xf numFmtId="0" fontId="17" fillId="0" borderId="1" xfId="0" applyFont="1" applyBorder="1"/>
    <xf numFmtId="0" fontId="17" fillId="0" borderId="1" xfId="0" applyFont="1" applyBorder="1" applyAlignment="1">
      <alignment vertical="top"/>
    </xf>
    <xf numFmtId="0" fontId="20" fillId="0" borderId="1" xfId="0" applyFont="1" applyBorder="1" applyAlignment="1">
      <alignment horizontal="center" vertical="top"/>
    </xf>
    <xf numFmtId="0" fontId="19" fillId="0" borderId="1" xfId="1" applyFont="1" applyBorder="1" applyAlignment="1">
      <alignment horizontal="left" vertical="top"/>
    </xf>
    <xf numFmtId="0" fontId="20" fillId="0" borderId="1" xfId="0" applyFont="1" applyBorder="1" applyAlignment="1">
      <alignment horizontal="right" vertical="top" wrapText="1"/>
    </xf>
    <xf numFmtId="49" fontId="18" fillId="0" borderId="1" xfId="0" applyNumberFormat="1" applyFont="1" applyBorder="1" applyAlignment="1">
      <alignment horizontal="left" vertical="top"/>
    </xf>
    <xf numFmtId="49" fontId="17" fillId="0" borderId="1" xfId="0" applyNumberFormat="1" applyFont="1" applyBorder="1" applyAlignment="1">
      <alignment horizontal="left" vertical="top" wrapText="1"/>
    </xf>
    <xf numFmtId="49" fontId="17" fillId="0" borderId="1" xfId="0" applyNumberFormat="1" applyFont="1" applyBorder="1" applyAlignment="1">
      <alignment horizontal="left" vertical="top"/>
    </xf>
    <xf numFmtId="0" fontId="14" fillId="0" borderId="0" xfId="1" applyFont="1" applyAlignment="1">
      <alignment vertical="top" wrapText="1"/>
    </xf>
    <xf numFmtId="0" fontId="14" fillId="0" borderId="0" xfId="1" applyFont="1" applyAlignment="1">
      <alignment horizontal="left" vertical="top" wrapText="1"/>
    </xf>
    <xf numFmtId="0" fontId="13" fillId="0" borderId="0" xfId="1" applyFont="1" applyAlignment="1">
      <alignment horizontal="center" vertical="top"/>
    </xf>
    <xf numFmtId="0" fontId="14" fillId="0" borderId="0" xfId="0" applyFont="1" applyAlignment="1">
      <alignment horizontal="center" vertical="top" wrapText="1"/>
    </xf>
    <xf numFmtId="0" fontId="14" fillId="0" borderId="0" xfId="0" applyFont="1" applyAlignment="1">
      <alignment vertical="top" wrapText="1"/>
    </xf>
    <xf numFmtId="0" fontId="18" fillId="0" borderId="0" xfId="0" applyFont="1"/>
    <xf numFmtId="0" fontId="18" fillId="0" borderId="1" xfId="0" applyFont="1" applyBorder="1" applyAlignment="1">
      <alignment horizontal="center" vertical="top" wrapText="1"/>
    </xf>
    <xf numFmtId="0" fontId="18" fillId="3" borderId="1" xfId="0" applyFont="1" applyFill="1" applyBorder="1" applyAlignment="1">
      <alignment horizontal="center" vertical="top" wrapText="1"/>
    </xf>
    <xf numFmtId="2" fontId="17" fillId="0" borderId="1" xfId="0" applyNumberFormat="1" applyFont="1" applyBorder="1" applyAlignment="1">
      <alignment vertical="top" wrapText="1"/>
    </xf>
    <xf numFmtId="4" fontId="17" fillId="3" borderId="1" xfId="0" applyNumberFormat="1" applyFont="1" applyFill="1" applyBorder="1" applyAlignment="1">
      <alignment horizontal="center" vertical="top" wrapText="1"/>
    </xf>
    <xf numFmtId="2" fontId="17" fillId="0" borderId="1" xfId="0" applyNumberFormat="1" applyFont="1" applyBorder="1" applyAlignment="1">
      <alignment horizontal="center" vertical="top" wrapText="1"/>
    </xf>
    <xf numFmtId="0" fontId="0" fillId="0" borderId="1" xfId="0" applyBorder="1" applyAlignment="1">
      <alignment vertical="top"/>
    </xf>
    <xf numFmtId="0" fontId="3" fillId="0" borderId="1" xfId="0" applyFont="1" applyBorder="1" applyAlignment="1">
      <alignment horizontal="left" vertical="top"/>
    </xf>
    <xf numFmtId="0" fontId="3" fillId="0" borderId="1" xfId="0" applyFont="1" applyBorder="1" applyAlignment="1">
      <alignment vertical="top"/>
    </xf>
    <xf numFmtId="2" fontId="19" fillId="0" borderId="1" xfId="0" applyNumberFormat="1" applyFont="1" applyBorder="1" applyAlignment="1">
      <alignment vertical="top" wrapText="1"/>
    </xf>
    <xf numFmtId="0" fontId="8" fillId="0" borderId="0" xfId="3" applyFill="1" applyBorder="1" applyAlignment="1">
      <alignment vertical="top" wrapText="1"/>
    </xf>
    <xf numFmtId="0" fontId="18" fillId="0" borderId="1" xfId="0" applyFont="1" applyBorder="1" applyAlignment="1">
      <alignment horizontal="left" vertical="top" wrapText="1"/>
    </xf>
    <xf numFmtId="0" fontId="22" fillId="0" borderId="1" xfId="0" applyFont="1" applyBorder="1" applyAlignment="1">
      <alignment horizontal="center" vertical="top" wrapText="1"/>
    </xf>
    <xf numFmtId="0" fontId="18" fillId="0" borderId="1" xfId="0" applyFont="1" applyBorder="1" applyAlignment="1">
      <alignment horizontal="center"/>
    </xf>
    <xf numFmtId="2" fontId="18" fillId="0" borderId="0" xfId="0" applyNumberFormat="1" applyFont="1" applyAlignment="1">
      <alignment vertical="top"/>
    </xf>
    <xf numFmtId="2" fontId="20" fillId="0" borderId="1" xfId="0" applyNumberFormat="1" applyFont="1" applyBorder="1" applyAlignment="1">
      <alignment vertical="top" wrapText="1"/>
    </xf>
    <xf numFmtId="2" fontId="17" fillId="0" borderId="1" xfId="0" applyNumberFormat="1" applyFont="1" applyBorder="1" applyAlignment="1">
      <alignment vertical="top"/>
    </xf>
    <xf numFmtId="2" fontId="18" fillId="0" borderId="1" xfId="0" applyNumberFormat="1" applyFont="1" applyBorder="1" applyAlignment="1">
      <alignment vertical="top"/>
    </xf>
    <xf numFmtId="2" fontId="18" fillId="0" borderId="1" xfId="0" applyNumberFormat="1" applyFont="1" applyBorder="1" applyAlignment="1">
      <alignment horizontal="right" vertical="top"/>
    </xf>
    <xf numFmtId="0" fontId="20" fillId="0" borderId="1" xfId="1" applyFont="1" applyBorder="1" applyAlignment="1">
      <alignment vertical="top" wrapText="1"/>
    </xf>
    <xf numFmtId="2" fontId="0" fillId="0" borderId="1" xfId="0" applyNumberFormat="1" applyBorder="1" applyAlignment="1">
      <alignment vertical="top"/>
    </xf>
    <xf numFmtId="0" fontId="7" fillId="0" borderId="1" xfId="0" applyFont="1" applyBorder="1" applyAlignment="1">
      <alignment vertical="top"/>
    </xf>
    <xf numFmtId="0" fontId="26" fillId="0" borderId="1" xfId="0" applyFont="1" applyBorder="1" applyAlignment="1">
      <alignment vertical="top"/>
    </xf>
    <xf numFmtId="164" fontId="0" fillId="0" borderId="0" xfId="0" applyNumberFormat="1"/>
    <xf numFmtId="165" fontId="17" fillId="0" borderId="1" xfId="0" applyNumberFormat="1" applyFont="1" applyBorder="1" applyAlignment="1">
      <alignment vertical="top" wrapText="1"/>
    </xf>
    <xf numFmtId="4" fontId="17"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9" fillId="0" borderId="1" xfId="1" applyFont="1" applyBorder="1" applyAlignment="1">
      <alignment horizontal="left" vertical="top" wrapText="1"/>
    </xf>
    <xf numFmtId="0" fontId="24" fillId="0" borderId="0" xfId="0" applyFont="1" applyAlignment="1">
      <alignment horizontal="center" vertical="top" wrapText="1"/>
    </xf>
    <xf numFmtId="0" fontId="17" fillId="0" borderId="1" xfId="0" applyFont="1" applyBorder="1" applyAlignment="1">
      <alignment horizontal="left" vertical="top" wrapText="1"/>
    </xf>
  </cellXfs>
  <cellStyles count="4">
    <cellStyle name="Hipersaitas" xfId="3" builtinId="8"/>
    <cellStyle name="Įprastas"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94"/>
  <sheetViews>
    <sheetView tabSelected="1" zoomScaleNormal="100" workbookViewId="0">
      <pane xSplit="10" ySplit="6" topLeftCell="K43" activePane="bottomRight" state="frozen"/>
      <selection pane="topRight" activeCell="K1" sqref="K1"/>
      <selection pane="bottomLeft" activeCell="A7" sqref="A7"/>
      <selection pane="bottomRight" activeCell="J46" sqref="J46"/>
    </sheetView>
  </sheetViews>
  <sheetFormatPr defaultRowHeight="15" x14ac:dyDescent="0.25"/>
  <cols>
    <col min="1" max="1" width="4.85546875" style="9" customWidth="1"/>
    <col min="2" max="2" width="18.85546875" customWidth="1"/>
    <col min="3" max="3" width="36.28515625" customWidth="1"/>
    <col min="4" max="4" width="10" customWidth="1"/>
    <col min="5" max="5" width="7.140625" customWidth="1"/>
    <col min="6" max="7" width="8.28515625" style="1" customWidth="1"/>
    <col min="8" max="8" width="7.85546875" style="1" customWidth="1"/>
    <col min="9" max="10" width="10" style="1" customWidth="1"/>
    <col min="11" max="11" width="13.85546875" style="1" customWidth="1"/>
    <col min="12" max="12" width="34.28515625" style="53" customWidth="1"/>
    <col min="14" max="14" width="9.5703125" bestFit="1" customWidth="1"/>
    <col min="15" max="15" width="12.5703125" bestFit="1" customWidth="1"/>
  </cols>
  <sheetData>
    <row r="1" spans="1:12" x14ac:dyDescent="0.25">
      <c r="F1" s="54"/>
      <c r="G1" s="54" t="s">
        <v>271</v>
      </c>
      <c r="H1" s="54"/>
      <c r="I1" s="54"/>
      <c r="J1" s="54"/>
      <c r="L1"/>
    </row>
    <row r="2" spans="1:12" x14ac:dyDescent="0.25">
      <c r="G2" s="1" t="s">
        <v>319</v>
      </c>
      <c r="L2"/>
    </row>
    <row r="3" spans="1:12" s="1" customFormat="1" ht="23.25" customHeight="1" x14ac:dyDescent="0.25">
      <c r="A3" s="8"/>
      <c r="B3" s="114" t="s">
        <v>272</v>
      </c>
      <c r="C3" s="114"/>
      <c r="D3" s="114"/>
      <c r="E3" s="114"/>
    </row>
    <row r="4" spans="1:12" ht="20.25" x14ac:dyDescent="0.25">
      <c r="A4" s="2"/>
      <c r="B4" s="3"/>
      <c r="C4" s="4"/>
      <c r="D4" s="5"/>
      <c r="E4" s="5"/>
      <c r="F4" s="4"/>
      <c r="G4" s="4"/>
      <c r="H4" s="4"/>
      <c r="I4" s="4"/>
      <c r="J4" s="4"/>
      <c r="K4" s="55"/>
      <c r="L4"/>
    </row>
    <row r="5" spans="1:12" ht="125.25" customHeight="1" x14ac:dyDescent="0.25">
      <c r="A5" s="62" t="s">
        <v>0</v>
      </c>
      <c r="B5" s="11" t="s">
        <v>1</v>
      </c>
      <c r="C5" s="11" t="s">
        <v>2</v>
      </c>
      <c r="D5" s="12" t="s">
        <v>257</v>
      </c>
      <c r="E5" s="13" t="s">
        <v>3</v>
      </c>
      <c r="F5" s="13" t="s">
        <v>30</v>
      </c>
      <c r="G5" s="13" t="s">
        <v>4</v>
      </c>
      <c r="H5" s="13" t="s">
        <v>5</v>
      </c>
      <c r="I5" s="13" t="s">
        <v>258</v>
      </c>
      <c r="J5" s="13" t="s">
        <v>259</v>
      </c>
      <c r="K5" s="13" t="s">
        <v>31</v>
      </c>
      <c r="L5" s="60" t="s">
        <v>273</v>
      </c>
    </row>
    <row r="6" spans="1:12" x14ac:dyDescent="0.25">
      <c r="A6" s="10" t="s">
        <v>6</v>
      </c>
      <c r="B6" s="14" t="s">
        <v>7</v>
      </c>
      <c r="C6" s="12">
        <v>3</v>
      </c>
      <c r="D6" s="94">
        <v>4</v>
      </c>
      <c r="E6" s="19">
        <v>5</v>
      </c>
      <c r="F6" s="19">
        <v>6</v>
      </c>
      <c r="G6" s="19">
        <v>7</v>
      </c>
      <c r="H6" s="19">
        <v>8</v>
      </c>
      <c r="I6" s="19">
        <v>9</v>
      </c>
      <c r="J6" s="19">
        <v>10</v>
      </c>
      <c r="K6" s="19">
        <v>11</v>
      </c>
      <c r="L6" s="95">
        <v>12</v>
      </c>
    </row>
    <row r="7" spans="1:12" s="1" customFormat="1" ht="15" customHeight="1" x14ac:dyDescent="0.25">
      <c r="A7" s="30"/>
      <c r="B7" s="108" t="s">
        <v>207</v>
      </c>
      <c r="C7" s="115"/>
      <c r="D7" s="18"/>
      <c r="E7" s="19"/>
      <c r="F7" s="20"/>
      <c r="G7" s="20"/>
      <c r="H7" s="20"/>
      <c r="I7" s="20"/>
      <c r="J7" s="20"/>
      <c r="K7" s="20"/>
      <c r="L7" s="65"/>
    </row>
    <row r="8" spans="1:12" s="1" customFormat="1" ht="25.5" x14ac:dyDescent="0.25">
      <c r="A8" s="28"/>
      <c r="B8" s="22" t="s">
        <v>8</v>
      </c>
      <c r="C8" s="22" t="s">
        <v>208</v>
      </c>
      <c r="D8" s="18"/>
      <c r="E8" s="19"/>
      <c r="F8" s="20"/>
      <c r="G8" s="20"/>
      <c r="H8" s="20"/>
      <c r="I8" s="20"/>
      <c r="J8" s="20"/>
      <c r="K8" s="20"/>
      <c r="L8" s="65"/>
    </row>
    <row r="9" spans="1:12" s="50" customFormat="1" x14ac:dyDescent="0.25">
      <c r="A9" s="46"/>
      <c r="B9" s="47" t="s">
        <v>9</v>
      </c>
      <c r="C9" s="48" t="s">
        <v>209</v>
      </c>
      <c r="D9" s="49"/>
      <c r="E9" s="63"/>
      <c r="F9" s="47"/>
      <c r="G9" s="47"/>
      <c r="H9" s="47"/>
      <c r="I9" s="47"/>
      <c r="J9" s="47"/>
      <c r="K9" s="47"/>
      <c r="L9" s="66"/>
    </row>
    <row r="10" spans="1:12" s="1" customFormat="1" ht="41.25" customHeight="1" x14ac:dyDescent="0.25">
      <c r="A10" s="28"/>
      <c r="B10" s="22" t="s">
        <v>210</v>
      </c>
      <c r="C10" s="22" t="s">
        <v>211</v>
      </c>
      <c r="D10" s="18"/>
      <c r="E10" s="19"/>
      <c r="F10" s="20"/>
      <c r="G10" s="20"/>
      <c r="H10" s="20"/>
      <c r="I10" s="20"/>
      <c r="J10" s="20"/>
      <c r="K10" s="20"/>
      <c r="L10" s="65"/>
    </row>
    <row r="11" spans="1:12" s="1" customFormat="1" ht="63.75" x14ac:dyDescent="0.25">
      <c r="A11" s="17"/>
      <c r="B11" s="22" t="s">
        <v>34</v>
      </c>
      <c r="C11" s="20" t="s">
        <v>35</v>
      </c>
      <c r="D11" s="18"/>
      <c r="E11" s="19"/>
      <c r="F11" s="20"/>
      <c r="G11" s="20"/>
      <c r="H11" s="20"/>
      <c r="I11" s="20"/>
      <c r="J11" s="20"/>
      <c r="K11" s="20"/>
      <c r="L11" s="65"/>
    </row>
    <row r="12" spans="1:12" s="16" customFormat="1" ht="19.5" customHeight="1" x14ac:dyDescent="0.25">
      <c r="A12" s="28"/>
      <c r="B12" s="109" t="s">
        <v>212</v>
      </c>
      <c r="C12" s="110"/>
      <c r="D12" s="51"/>
      <c r="E12" s="52"/>
      <c r="F12" s="26"/>
      <c r="G12" s="26"/>
      <c r="H12" s="26"/>
      <c r="I12" s="26"/>
      <c r="J12" s="26"/>
      <c r="K12" s="26"/>
      <c r="L12" s="67"/>
    </row>
    <row r="13" spans="1:12" ht="30.75" customHeight="1" x14ac:dyDescent="0.25">
      <c r="A13" s="28"/>
      <c r="B13" s="108" t="s">
        <v>213</v>
      </c>
      <c r="C13" s="115"/>
      <c r="D13" s="18"/>
      <c r="E13" s="19"/>
      <c r="F13" s="20"/>
      <c r="G13" s="20"/>
      <c r="H13" s="20"/>
      <c r="I13" s="20"/>
      <c r="J13" s="20"/>
      <c r="K13" s="20"/>
      <c r="L13" s="68"/>
    </row>
    <row r="14" spans="1:12" s="1" customFormat="1" ht="165.75" x14ac:dyDescent="0.25">
      <c r="A14" s="17"/>
      <c r="B14" s="22" t="s">
        <v>32</v>
      </c>
      <c r="C14" s="20" t="s">
        <v>33</v>
      </c>
      <c r="D14" s="18"/>
      <c r="E14" s="19"/>
      <c r="F14" s="20"/>
      <c r="G14" s="20"/>
      <c r="H14" s="20"/>
      <c r="I14" s="20"/>
      <c r="J14" s="20"/>
      <c r="K14" s="20"/>
      <c r="L14" s="65"/>
    </row>
    <row r="15" spans="1:12" s="7" customFormat="1" ht="285.75" customHeight="1" x14ac:dyDescent="0.25">
      <c r="A15" s="28"/>
      <c r="B15" s="22" t="s">
        <v>36</v>
      </c>
      <c r="C15" s="20" t="s">
        <v>275</v>
      </c>
      <c r="D15" s="18"/>
      <c r="E15" s="19"/>
      <c r="F15" s="20"/>
      <c r="G15" s="20"/>
      <c r="H15" s="20"/>
      <c r="I15" s="20"/>
      <c r="J15" s="20"/>
      <c r="K15" s="20"/>
      <c r="L15" s="69"/>
    </row>
    <row r="16" spans="1:12" s="6" customFormat="1" ht="57" customHeight="1" x14ac:dyDescent="0.25">
      <c r="A16" s="21" t="s">
        <v>13</v>
      </c>
      <c r="B16" s="108" t="s">
        <v>39</v>
      </c>
      <c r="C16" s="108"/>
      <c r="D16" s="25"/>
      <c r="E16" s="19"/>
      <c r="F16" s="20"/>
      <c r="G16" s="20"/>
      <c r="H16" s="20"/>
      <c r="I16" s="20"/>
      <c r="J16" s="20"/>
      <c r="K16" s="20"/>
      <c r="L16" s="70"/>
    </row>
    <row r="17" spans="1:15" s="1" customFormat="1" ht="127.5" customHeight="1" x14ac:dyDescent="0.25">
      <c r="A17" s="74" t="s">
        <v>23</v>
      </c>
      <c r="B17" s="108" t="s">
        <v>15</v>
      </c>
      <c r="C17" s="108"/>
      <c r="D17" s="18" t="s">
        <v>122</v>
      </c>
      <c r="E17" s="83" t="s">
        <v>290</v>
      </c>
      <c r="F17" s="85">
        <v>185</v>
      </c>
      <c r="G17" s="20">
        <v>21</v>
      </c>
      <c r="H17" s="20">
        <v>223.85</v>
      </c>
      <c r="I17" s="85">
        <f>F17*7</f>
        <v>1295</v>
      </c>
      <c r="J17" s="20">
        <f>H17*7</f>
        <v>1566.95</v>
      </c>
      <c r="K17" s="86" t="s">
        <v>297</v>
      </c>
      <c r="L17" s="23" t="s">
        <v>363</v>
      </c>
    </row>
    <row r="18" spans="1:15" s="1" customFormat="1" ht="54" customHeight="1" x14ac:dyDescent="0.25">
      <c r="A18" s="74"/>
      <c r="B18" s="22" t="s">
        <v>10</v>
      </c>
      <c r="C18" s="20" t="s">
        <v>16</v>
      </c>
      <c r="D18" s="18"/>
      <c r="E18" s="18"/>
      <c r="F18" s="85"/>
      <c r="G18" s="20"/>
      <c r="H18" s="20"/>
      <c r="I18" s="85"/>
      <c r="J18" s="20"/>
      <c r="K18" s="20"/>
      <c r="L18" s="20" t="s">
        <v>337</v>
      </c>
    </row>
    <row r="19" spans="1:15" s="1" customFormat="1" ht="63.75" x14ac:dyDescent="0.25">
      <c r="A19" s="74"/>
      <c r="B19" s="22" t="s">
        <v>11</v>
      </c>
      <c r="C19" s="23" t="s">
        <v>41</v>
      </c>
      <c r="D19" s="18"/>
      <c r="E19" s="18"/>
      <c r="F19" s="85"/>
      <c r="G19" s="20"/>
      <c r="H19" s="20"/>
      <c r="I19" s="85"/>
      <c r="J19" s="20"/>
      <c r="K19" s="20"/>
      <c r="L19" s="23" t="s">
        <v>338</v>
      </c>
    </row>
    <row r="20" spans="1:15" s="1" customFormat="1" ht="114.75" customHeight="1" x14ac:dyDescent="0.25">
      <c r="A20" s="74" t="s">
        <v>24</v>
      </c>
      <c r="B20" s="108" t="s">
        <v>21</v>
      </c>
      <c r="C20" s="108"/>
      <c r="D20" s="18" t="s">
        <v>126</v>
      </c>
      <c r="E20" s="83" t="s">
        <v>291</v>
      </c>
      <c r="F20" s="85">
        <v>2490</v>
      </c>
      <c r="G20" s="20">
        <v>21</v>
      </c>
      <c r="H20" s="85">
        <v>3012.9</v>
      </c>
      <c r="I20" s="85">
        <f>F20*8</f>
        <v>19920</v>
      </c>
      <c r="J20" s="20">
        <f>H20*8</f>
        <v>24103.200000000001</v>
      </c>
      <c r="K20" s="86" t="s">
        <v>299</v>
      </c>
      <c r="L20" s="23" t="s">
        <v>364</v>
      </c>
    </row>
    <row r="21" spans="1:15" s="1" customFormat="1" ht="65.25" customHeight="1" x14ac:dyDescent="0.25">
      <c r="A21" s="74"/>
      <c r="B21" s="22" t="s">
        <v>10</v>
      </c>
      <c r="C21" s="23" t="s">
        <v>20</v>
      </c>
      <c r="D21" s="18"/>
      <c r="E21" s="18"/>
      <c r="F21" s="85"/>
      <c r="G21" s="20"/>
      <c r="H21" s="85"/>
      <c r="I21" s="85"/>
      <c r="J21" s="20"/>
      <c r="K21" s="20"/>
      <c r="L21" s="23" t="s">
        <v>320</v>
      </c>
    </row>
    <row r="22" spans="1:15" s="1" customFormat="1" ht="76.900000000000006" customHeight="1" x14ac:dyDescent="0.25">
      <c r="A22" s="74"/>
      <c r="B22" s="22" t="s">
        <v>17</v>
      </c>
      <c r="C22" s="20" t="s">
        <v>27</v>
      </c>
      <c r="D22" s="18"/>
      <c r="E22" s="18"/>
      <c r="F22" s="85"/>
      <c r="G22" s="20"/>
      <c r="H22" s="85"/>
      <c r="I22" s="85"/>
      <c r="J22" s="20"/>
      <c r="K22" s="20"/>
      <c r="L22" s="20" t="s">
        <v>321</v>
      </c>
    </row>
    <row r="23" spans="1:15" s="1" customFormat="1" ht="87.75" customHeight="1" x14ac:dyDescent="0.25">
      <c r="A23" s="74"/>
      <c r="B23" s="22" t="s">
        <v>11</v>
      </c>
      <c r="C23" s="20" t="s">
        <v>40</v>
      </c>
      <c r="D23" s="18"/>
      <c r="E23" s="18"/>
      <c r="F23" s="85"/>
      <c r="G23" s="20"/>
      <c r="H23" s="85"/>
      <c r="I23" s="85"/>
      <c r="J23" s="20"/>
      <c r="K23" s="20"/>
      <c r="L23" s="20" t="s">
        <v>322</v>
      </c>
    </row>
    <row r="24" spans="1:15" s="1" customFormat="1" ht="140.25" customHeight="1" x14ac:dyDescent="0.25">
      <c r="A24" s="74" t="s">
        <v>25</v>
      </c>
      <c r="B24" s="108" t="s">
        <v>48</v>
      </c>
      <c r="C24" s="108"/>
      <c r="D24" s="18" t="s">
        <v>120</v>
      </c>
      <c r="E24" s="83" t="s">
        <v>292</v>
      </c>
      <c r="F24" s="87">
        <v>127</v>
      </c>
      <c r="G24" s="19">
        <v>21</v>
      </c>
      <c r="H24" s="85">
        <v>153.66999999999999</v>
      </c>
      <c r="I24" s="85">
        <f t="shared" ref="I24:I34" si="0">F24*3</f>
        <v>381</v>
      </c>
      <c r="J24" s="20">
        <f t="shared" ref="J24:J34" si="1">H24*3</f>
        <v>461.01</v>
      </c>
      <c r="K24" s="86" t="s">
        <v>298</v>
      </c>
      <c r="L24" s="23" t="s">
        <v>365</v>
      </c>
    </row>
    <row r="25" spans="1:15" s="1" customFormat="1" ht="51" x14ac:dyDescent="0.25">
      <c r="A25" s="75"/>
      <c r="B25" s="22" t="s">
        <v>10</v>
      </c>
      <c r="C25" s="20" t="s">
        <v>49</v>
      </c>
      <c r="D25" s="18"/>
      <c r="E25" s="18"/>
      <c r="F25" s="87"/>
      <c r="G25" s="19"/>
      <c r="H25" s="85"/>
      <c r="I25" s="85"/>
      <c r="J25" s="20"/>
      <c r="K25" s="65"/>
      <c r="L25" s="20" t="s">
        <v>323</v>
      </c>
    </row>
    <row r="26" spans="1:15" s="1" customFormat="1" ht="30" customHeight="1" x14ac:dyDescent="0.25">
      <c r="A26" s="74"/>
      <c r="B26" s="22" t="s">
        <v>17</v>
      </c>
      <c r="C26" s="20" t="s">
        <v>50</v>
      </c>
      <c r="D26" s="18"/>
      <c r="E26" s="18"/>
      <c r="F26" s="87"/>
      <c r="G26" s="19"/>
      <c r="H26" s="85"/>
      <c r="I26" s="85"/>
      <c r="J26" s="20"/>
      <c r="K26" s="65"/>
      <c r="L26" s="20" t="s">
        <v>324</v>
      </c>
    </row>
    <row r="27" spans="1:15" s="1" customFormat="1" ht="25.5" x14ac:dyDescent="0.25">
      <c r="A27" s="74"/>
      <c r="B27" s="22" t="s">
        <v>11</v>
      </c>
      <c r="C27" s="23" t="s">
        <v>51</v>
      </c>
      <c r="D27" s="18"/>
      <c r="E27" s="18"/>
      <c r="F27" s="87"/>
      <c r="G27" s="19"/>
      <c r="H27" s="85"/>
      <c r="I27" s="85"/>
      <c r="J27" s="20"/>
      <c r="K27" s="65"/>
      <c r="L27" s="23" t="s">
        <v>325</v>
      </c>
    </row>
    <row r="28" spans="1:15" s="1" customFormat="1" ht="140.25" customHeight="1" x14ac:dyDescent="0.25">
      <c r="A28" s="76" t="s">
        <v>86</v>
      </c>
      <c r="B28" s="108" t="s">
        <v>56</v>
      </c>
      <c r="C28" s="108"/>
      <c r="D28" s="18" t="s">
        <v>121</v>
      </c>
      <c r="E28" s="18" t="s">
        <v>293</v>
      </c>
      <c r="F28" s="87">
        <v>383</v>
      </c>
      <c r="G28" s="19">
        <v>21</v>
      </c>
      <c r="H28" s="85">
        <v>463.43</v>
      </c>
      <c r="I28" s="85">
        <f>F28*15</f>
        <v>5745</v>
      </c>
      <c r="J28" s="20">
        <f>H28*15</f>
        <v>6951.45</v>
      </c>
      <c r="K28" s="86" t="s">
        <v>300</v>
      </c>
      <c r="L28" s="23" t="s">
        <v>366</v>
      </c>
    </row>
    <row r="29" spans="1:15" s="1" customFormat="1" ht="38.25" x14ac:dyDescent="0.25">
      <c r="A29" s="76"/>
      <c r="B29" s="22" t="s">
        <v>10</v>
      </c>
      <c r="C29" s="20" t="s">
        <v>57</v>
      </c>
      <c r="D29" s="18"/>
      <c r="E29" s="18"/>
      <c r="F29" s="87"/>
      <c r="G29" s="19"/>
      <c r="H29" s="85"/>
      <c r="I29" s="85"/>
      <c r="J29" s="20"/>
      <c r="K29" s="70"/>
      <c r="L29" s="20" t="s">
        <v>326</v>
      </c>
    </row>
    <row r="30" spans="1:15" s="1" customFormat="1" ht="24" customHeight="1" x14ac:dyDescent="0.25">
      <c r="A30" s="76"/>
      <c r="B30" s="22" t="s">
        <v>11</v>
      </c>
      <c r="C30" s="20" t="s">
        <v>58</v>
      </c>
      <c r="D30" s="18"/>
      <c r="E30" s="18"/>
      <c r="F30" s="87"/>
      <c r="G30" s="19"/>
      <c r="H30" s="85"/>
      <c r="I30" s="85"/>
      <c r="J30" s="20"/>
      <c r="K30" s="70"/>
      <c r="L30" s="20" t="s">
        <v>327</v>
      </c>
    </row>
    <row r="31" spans="1:15" ht="127.5" customHeight="1" x14ac:dyDescent="0.25">
      <c r="A31" s="74" t="s">
        <v>87</v>
      </c>
      <c r="B31" s="108" t="s">
        <v>59</v>
      </c>
      <c r="C31" s="108"/>
      <c r="D31" s="18" t="s">
        <v>122</v>
      </c>
      <c r="E31" s="83" t="s">
        <v>294</v>
      </c>
      <c r="F31" s="87">
        <v>159</v>
      </c>
      <c r="G31" s="19">
        <v>21</v>
      </c>
      <c r="H31" s="85">
        <v>192.39</v>
      </c>
      <c r="I31" s="85">
        <v>2782.5</v>
      </c>
      <c r="J31" s="106">
        <f>I31*1.21</f>
        <v>3366.8249999999998</v>
      </c>
      <c r="K31" s="107" t="s">
        <v>301</v>
      </c>
      <c r="L31" s="23" t="s">
        <v>367</v>
      </c>
      <c r="N31" s="105"/>
      <c r="O31" s="105"/>
    </row>
    <row r="32" spans="1:15" s="1" customFormat="1" ht="63.75" x14ac:dyDescent="0.25">
      <c r="A32" s="74"/>
      <c r="B32" s="22" t="s">
        <v>10</v>
      </c>
      <c r="C32" s="20" t="s">
        <v>60</v>
      </c>
      <c r="D32" s="18"/>
      <c r="E32" s="18"/>
      <c r="F32" s="87"/>
      <c r="G32" s="19"/>
      <c r="H32" s="85"/>
      <c r="I32" s="85"/>
      <c r="J32" s="20"/>
      <c r="K32" s="65"/>
      <c r="L32" s="20" t="s">
        <v>328</v>
      </c>
    </row>
    <row r="33" spans="1:12" s="1" customFormat="1" ht="25.5" x14ac:dyDescent="0.25">
      <c r="A33" s="74"/>
      <c r="B33" s="22" t="s">
        <v>11</v>
      </c>
      <c r="C33" s="20" t="s">
        <v>61</v>
      </c>
      <c r="D33" s="18"/>
      <c r="E33" s="18"/>
      <c r="F33" s="87"/>
      <c r="G33" s="19"/>
      <c r="H33" s="85"/>
      <c r="I33" s="85"/>
      <c r="J33" s="20"/>
      <c r="K33" s="65"/>
      <c r="L33" s="20" t="s">
        <v>329</v>
      </c>
    </row>
    <row r="34" spans="1:12" s="1" customFormat="1" ht="127.5" customHeight="1" x14ac:dyDescent="0.25">
      <c r="A34" s="74" t="s">
        <v>88</v>
      </c>
      <c r="B34" s="108" t="s">
        <v>62</v>
      </c>
      <c r="C34" s="108"/>
      <c r="D34" s="18" t="s">
        <v>120</v>
      </c>
      <c r="E34" s="83" t="s">
        <v>294</v>
      </c>
      <c r="F34" s="87">
        <v>159</v>
      </c>
      <c r="G34" s="19">
        <v>21</v>
      </c>
      <c r="H34" s="85">
        <v>192.39</v>
      </c>
      <c r="I34" s="85">
        <f t="shared" si="0"/>
        <v>477</v>
      </c>
      <c r="J34" s="20">
        <f t="shared" si="1"/>
        <v>577.16999999999996</v>
      </c>
      <c r="K34" s="86" t="s">
        <v>302</v>
      </c>
      <c r="L34" s="23" t="s">
        <v>368</v>
      </c>
    </row>
    <row r="35" spans="1:12" s="1" customFormat="1" ht="51" x14ac:dyDescent="0.25">
      <c r="A35" s="74"/>
      <c r="B35" s="22" t="s">
        <v>10</v>
      </c>
      <c r="C35" s="20" t="s">
        <v>63</v>
      </c>
      <c r="D35" s="18"/>
      <c r="E35" s="18"/>
      <c r="F35" s="87"/>
      <c r="G35" s="19"/>
      <c r="H35" s="85"/>
      <c r="I35" s="85"/>
      <c r="J35" s="20"/>
      <c r="K35" s="65"/>
      <c r="L35" s="20" t="s">
        <v>330</v>
      </c>
    </row>
    <row r="36" spans="1:12" s="1" customFormat="1" ht="25.5" x14ac:dyDescent="0.25">
      <c r="A36" s="74"/>
      <c r="B36" s="22" t="s">
        <v>11</v>
      </c>
      <c r="C36" s="20" t="s">
        <v>61</v>
      </c>
      <c r="D36" s="18"/>
      <c r="E36" s="18"/>
      <c r="F36" s="87"/>
      <c r="G36" s="19"/>
      <c r="H36" s="85"/>
      <c r="I36" s="85"/>
      <c r="J36" s="20"/>
      <c r="K36" s="65"/>
      <c r="L36" s="20" t="s">
        <v>329</v>
      </c>
    </row>
    <row r="37" spans="1:12" s="1" customFormat="1" ht="153" customHeight="1" x14ac:dyDescent="0.25">
      <c r="A37" s="74" t="s">
        <v>89</v>
      </c>
      <c r="B37" s="108" t="s">
        <v>64</v>
      </c>
      <c r="C37" s="108"/>
      <c r="D37" s="18" t="s">
        <v>129</v>
      </c>
      <c r="E37" s="84" t="s">
        <v>295</v>
      </c>
      <c r="F37" s="87">
        <v>147</v>
      </c>
      <c r="G37" s="19">
        <v>21</v>
      </c>
      <c r="H37" s="85">
        <v>177.87</v>
      </c>
      <c r="I37" s="85">
        <f>F37*16</f>
        <v>2352</v>
      </c>
      <c r="J37" s="20">
        <f>H37*16</f>
        <v>2845.92</v>
      </c>
      <c r="K37" s="86" t="s">
        <v>303</v>
      </c>
      <c r="L37" s="23" t="s">
        <v>369</v>
      </c>
    </row>
    <row r="38" spans="1:12" s="1" customFormat="1" ht="83.45" customHeight="1" x14ac:dyDescent="0.25">
      <c r="A38" s="74"/>
      <c r="B38" s="22" t="s">
        <v>10</v>
      </c>
      <c r="C38" s="20" t="s">
        <v>65</v>
      </c>
      <c r="D38" s="18"/>
      <c r="E38" s="18"/>
      <c r="F38" s="87"/>
      <c r="G38" s="19"/>
      <c r="H38" s="85"/>
      <c r="I38" s="85"/>
      <c r="J38" s="20"/>
      <c r="K38" s="65"/>
      <c r="L38" s="20" t="s">
        <v>331</v>
      </c>
    </row>
    <row r="39" spans="1:12" s="1" customFormat="1" ht="25.5" x14ac:dyDescent="0.25">
      <c r="A39" s="74"/>
      <c r="B39" s="22" t="s">
        <v>11</v>
      </c>
      <c r="C39" s="20" t="s">
        <v>66</v>
      </c>
      <c r="D39" s="18"/>
      <c r="E39" s="18"/>
      <c r="F39" s="87"/>
      <c r="G39" s="19"/>
      <c r="H39" s="85"/>
      <c r="I39" s="85"/>
      <c r="J39" s="20"/>
      <c r="K39" s="65"/>
      <c r="L39" s="20" t="s">
        <v>332</v>
      </c>
    </row>
    <row r="40" spans="1:12" s="6" customFormat="1" ht="114.75" customHeight="1" x14ac:dyDescent="0.25">
      <c r="A40" s="76" t="s">
        <v>90</v>
      </c>
      <c r="B40" s="108" t="s">
        <v>18</v>
      </c>
      <c r="C40" s="108"/>
      <c r="D40" s="18" t="s">
        <v>128</v>
      </c>
      <c r="E40" s="18" t="s">
        <v>296</v>
      </c>
      <c r="F40" s="87">
        <v>253</v>
      </c>
      <c r="G40" s="19">
        <v>21</v>
      </c>
      <c r="H40" s="85">
        <v>306.13</v>
      </c>
      <c r="I40" s="85">
        <f>F40*12</f>
        <v>3036</v>
      </c>
      <c r="J40" s="20">
        <f>H40*12</f>
        <v>3673.56</v>
      </c>
      <c r="K40" s="86" t="s">
        <v>304</v>
      </c>
      <c r="L40" s="20" t="s">
        <v>370</v>
      </c>
    </row>
    <row r="41" spans="1:12" s="6" customFormat="1" ht="51" x14ac:dyDescent="0.25">
      <c r="A41" s="76"/>
      <c r="B41" s="22" t="s">
        <v>10</v>
      </c>
      <c r="C41" s="20" t="s">
        <v>117</v>
      </c>
      <c r="D41" s="18"/>
      <c r="E41" s="18"/>
      <c r="F41" s="87"/>
      <c r="G41" s="19"/>
      <c r="H41" s="85"/>
      <c r="I41" s="85"/>
      <c r="J41" s="20"/>
      <c r="K41" s="70"/>
      <c r="L41" s="20" t="s">
        <v>333</v>
      </c>
    </row>
    <row r="42" spans="1:12" s="6" customFormat="1" ht="43.9" customHeight="1" x14ac:dyDescent="0.25">
      <c r="A42" s="76"/>
      <c r="B42" s="22" t="s">
        <v>11</v>
      </c>
      <c r="C42" s="20" t="s">
        <v>22</v>
      </c>
      <c r="D42" s="18"/>
      <c r="E42" s="18"/>
      <c r="F42" s="87"/>
      <c r="G42" s="19"/>
      <c r="H42" s="85"/>
      <c r="I42" s="85"/>
      <c r="J42" s="20"/>
      <c r="K42" s="70"/>
      <c r="L42" s="20" t="s">
        <v>334</v>
      </c>
    </row>
    <row r="43" spans="1:12" s="1" customFormat="1" ht="127.5" customHeight="1" x14ac:dyDescent="0.25">
      <c r="A43" s="74" t="s">
        <v>118</v>
      </c>
      <c r="B43" s="108" t="s">
        <v>52</v>
      </c>
      <c r="C43" s="108"/>
      <c r="D43" s="18" t="s">
        <v>125</v>
      </c>
      <c r="E43" s="83" t="s">
        <v>292</v>
      </c>
      <c r="F43" s="87">
        <v>2211</v>
      </c>
      <c r="G43" s="19">
        <v>21</v>
      </c>
      <c r="H43" s="85">
        <v>2675.31</v>
      </c>
      <c r="I43" s="85">
        <f>F43*6</f>
        <v>13266</v>
      </c>
      <c r="J43" s="85">
        <f>H43*6</f>
        <v>16051.86</v>
      </c>
      <c r="K43" s="83" t="s">
        <v>305</v>
      </c>
      <c r="L43" s="23" t="s">
        <v>371</v>
      </c>
    </row>
    <row r="44" spans="1:12" s="1" customFormat="1" ht="51" x14ac:dyDescent="0.25">
      <c r="A44" s="74"/>
      <c r="B44" s="22" t="s">
        <v>10</v>
      </c>
      <c r="C44" s="20" t="s">
        <v>53</v>
      </c>
      <c r="D44" s="18"/>
      <c r="E44" s="18"/>
      <c r="F44" s="19"/>
      <c r="G44" s="19"/>
      <c r="H44" s="85"/>
      <c r="I44" s="96"/>
      <c r="J44" s="96"/>
      <c r="K44" s="65"/>
      <c r="L44" s="20" t="s">
        <v>335</v>
      </c>
    </row>
    <row r="45" spans="1:12" s="1" customFormat="1" ht="51" x14ac:dyDescent="0.25">
      <c r="A45" s="74"/>
      <c r="B45" s="22" t="s">
        <v>17</v>
      </c>
      <c r="C45" s="20" t="s">
        <v>54</v>
      </c>
      <c r="D45" s="18"/>
      <c r="E45" s="18"/>
      <c r="F45" s="19"/>
      <c r="G45" s="19"/>
      <c r="H45" s="85"/>
      <c r="I45" s="85"/>
      <c r="J45" s="85"/>
      <c r="K45" s="65"/>
      <c r="L45" s="20" t="s">
        <v>336</v>
      </c>
    </row>
    <row r="46" spans="1:12" s="1" customFormat="1" ht="28.9" customHeight="1" x14ac:dyDescent="0.25">
      <c r="A46" s="74"/>
      <c r="B46" s="22" t="s">
        <v>11</v>
      </c>
      <c r="C46" s="20" t="s">
        <v>55</v>
      </c>
      <c r="D46" s="18"/>
      <c r="E46" s="18"/>
      <c r="F46" s="19"/>
      <c r="G46" s="19"/>
      <c r="H46" s="85"/>
      <c r="I46" s="85"/>
      <c r="J46" s="85"/>
      <c r="K46" s="65"/>
      <c r="L46" s="20" t="s">
        <v>325</v>
      </c>
    </row>
    <row r="47" spans="1:12" s="16" customFormat="1" ht="19.899999999999999" customHeight="1" x14ac:dyDescent="0.25">
      <c r="A47" s="24"/>
      <c r="B47" s="27"/>
      <c r="C47" s="73" t="s">
        <v>277</v>
      </c>
      <c r="D47" s="71"/>
      <c r="E47" s="71"/>
      <c r="F47" s="26"/>
      <c r="G47" s="26"/>
      <c r="H47" s="97"/>
      <c r="I47" s="91">
        <f>SUM(I17:I43)</f>
        <v>49254.5</v>
      </c>
      <c r="J47" s="91">
        <f>SUM(J17:J43)</f>
        <v>59597.944999999992</v>
      </c>
      <c r="K47" s="26"/>
      <c r="L47" s="67"/>
    </row>
    <row r="48" spans="1:12" s="6" customFormat="1" ht="62.25" customHeight="1" x14ac:dyDescent="0.2">
      <c r="A48" s="21" t="s">
        <v>12</v>
      </c>
      <c r="B48" s="108" t="s">
        <v>79</v>
      </c>
      <c r="C48" s="108"/>
      <c r="D48" s="25"/>
      <c r="E48" s="19"/>
      <c r="F48" s="20"/>
      <c r="G48" s="20"/>
      <c r="H48" s="85"/>
      <c r="I48" s="85"/>
      <c r="J48" s="85"/>
      <c r="K48" s="69"/>
      <c r="L48" s="70"/>
    </row>
    <row r="49" spans="1:12" s="6" customFormat="1" ht="15.6" customHeight="1" x14ac:dyDescent="0.25">
      <c r="A49" s="74" t="s">
        <v>91</v>
      </c>
      <c r="B49" s="108" t="s">
        <v>67</v>
      </c>
      <c r="C49" s="108"/>
      <c r="D49" s="18" t="s">
        <v>119</v>
      </c>
      <c r="E49" s="18"/>
      <c r="F49" s="19"/>
      <c r="G49" s="19"/>
      <c r="H49" s="85"/>
      <c r="I49" s="85"/>
      <c r="J49" s="98"/>
      <c r="K49" s="20"/>
      <c r="L49" s="70"/>
    </row>
    <row r="50" spans="1:12" s="1" customFormat="1" ht="67.900000000000006" customHeight="1" x14ac:dyDescent="0.25">
      <c r="A50" s="74"/>
      <c r="B50" s="22" t="s">
        <v>10</v>
      </c>
      <c r="C50" s="20" t="s">
        <v>68</v>
      </c>
      <c r="D50" s="18"/>
      <c r="E50" s="18"/>
      <c r="F50" s="19"/>
      <c r="G50" s="19"/>
      <c r="H50" s="85"/>
      <c r="I50" s="85"/>
      <c r="J50" s="99"/>
      <c r="K50" s="20"/>
      <c r="L50" s="65"/>
    </row>
    <row r="51" spans="1:12" s="6" customFormat="1" ht="31.15" customHeight="1" x14ac:dyDescent="0.25">
      <c r="A51" s="74"/>
      <c r="B51" s="22" t="s">
        <v>11</v>
      </c>
      <c r="C51" s="20" t="s">
        <v>69</v>
      </c>
      <c r="D51" s="18"/>
      <c r="E51" s="18"/>
      <c r="F51" s="19"/>
      <c r="G51" s="19"/>
      <c r="H51" s="85"/>
      <c r="I51" s="85"/>
      <c r="J51" s="98"/>
      <c r="K51" s="20"/>
      <c r="L51" s="70"/>
    </row>
    <row r="52" spans="1:12" s="6" customFormat="1" ht="14.45" customHeight="1" x14ac:dyDescent="0.25">
      <c r="A52" s="74" t="s">
        <v>92</v>
      </c>
      <c r="B52" s="108" t="s">
        <v>70</v>
      </c>
      <c r="C52" s="108"/>
      <c r="D52" s="18" t="s">
        <v>120</v>
      </c>
      <c r="E52" s="18"/>
      <c r="F52" s="19"/>
      <c r="G52" s="19"/>
      <c r="H52" s="85"/>
      <c r="I52" s="85"/>
      <c r="J52" s="98"/>
      <c r="K52" s="20"/>
      <c r="L52" s="70"/>
    </row>
    <row r="53" spans="1:12" s="6" customFormat="1" ht="69.599999999999994" customHeight="1" x14ac:dyDescent="0.25">
      <c r="A53" s="74"/>
      <c r="B53" s="22" t="s">
        <v>10</v>
      </c>
      <c r="C53" s="20" t="s">
        <v>71</v>
      </c>
      <c r="D53" s="18"/>
      <c r="E53" s="18"/>
      <c r="F53" s="19"/>
      <c r="G53" s="19"/>
      <c r="H53" s="85"/>
      <c r="I53" s="85"/>
      <c r="J53" s="98"/>
      <c r="K53" s="20"/>
      <c r="L53" s="70"/>
    </row>
    <row r="54" spans="1:12" s="1" customFormat="1" ht="30.6" customHeight="1" x14ac:dyDescent="0.25">
      <c r="A54" s="74"/>
      <c r="B54" s="22" t="s">
        <v>11</v>
      </c>
      <c r="C54" s="20" t="s">
        <v>69</v>
      </c>
      <c r="D54" s="18"/>
      <c r="E54" s="18"/>
      <c r="F54" s="19"/>
      <c r="G54" s="19"/>
      <c r="H54" s="85"/>
      <c r="I54" s="85"/>
      <c r="J54" s="99"/>
      <c r="K54" s="20"/>
      <c r="L54" s="65"/>
    </row>
    <row r="55" spans="1:12" s="6" customFormat="1" ht="19.899999999999999" customHeight="1" x14ac:dyDescent="0.25">
      <c r="A55" s="74" t="s">
        <v>93</v>
      </c>
      <c r="B55" s="108" t="s">
        <v>64</v>
      </c>
      <c r="C55" s="108"/>
      <c r="D55" s="18" t="s">
        <v>119</v>
      </c>
      <c r="E55" s="18"/>
      <c r="F55" s="19"/>
      <c r="G55" s="19"/>
      <c r="H55" s="85"/>
      <c r="I55" s="85"/>
      <c r="J55" s="98"/>
      <c r="K55" s="20"/>
      <c r="L55" s="70"/>
    </row>
    <row r="56" spans="1:12" s="6" customFormat="1" ht="17.45" customHeight="1" x14ac:dyDescent="0.25">
      <c r="A56" s="74"/>
      <c r="B56" s="22" t="s">
        <v>10</v>
      </c>
      <c r="C56" s="20" t="s">
        <v>72</v>
      </c>
      <c r="D56" s="18"/>
      <c r="E56" s="18"/>
      <c r="F56" s="19"/>
      <c r="G56" s="19"/>
      <c r="H56" s="85"/>
      <c r="I56" s="85"/>
      <c r="J56" s="98"/>
      <c r="K56" s="20"/>
      <c r="L56" s="70"/>
    </row>
    <row r="57" spans="1:12" s="6" customFormat="1" ht="21.6" customHeight="1" x14ac:dyDescent="0.25">
      <c r="A57" s="74"/>
      <c r="B57" s="22" t="s">
        <v>11</v>
      </c>
      <c r="C57" s="20" t="s">
        <v>73</v>
      </c>
      <c r="D57" s="18"/>
      <c r="E57" s="18"/>
      <c r="F57" s="19"/>
      <c r="G57" s="19"/>
      <c r="H57" s="85"/>
      <c r="I57" s="85"/>
      <c r="J57" s="98"/>
      <c r="K57" s="20"/>
      <c r="L57" s="70"/>
    </row>
    <row r="58" spans="1:12" s="1" customFormat="1" ht="19.899999999999999" customHeight="1" x14ac:dyDescent="0.25">
      <c r="A58" s="74" t="s">
        <v>94</v>
      </c>
      <c r="B58" s="108" t="s">
        <v>74</v>
      </c>
      <c r="C58" s="108"/>
      <c r="D58" s="18" t="s">
        <v>120</v>
      </c>
      <c r="E58" s="18"/>
      <c r="F58" s="19"/>
      <c r="G58" s="19"/>
      <c r="H58" s="85"/>
      <c r="I58" s="85"/>
      <c r="J58" s="99"/>
      <c r="K58" s="20"/>
      <c r="L58" s="65"/>
    </row>
    <row r="59" spans="1:12" s="6" customFormat="1" ht="73.150000000000006" customHeight="1" x14ac:dyDescent="0.25">
      <c r="A59" s="74"/>
      <c r="B59" s="22" t="s">
        <v>10</v>
      </c>
      <c r="C59" s="20" t="s">
        <v>269</v>
      </c>
      <c r="D59" s="18"/>
      <c r="E59" s="18"/>
      <c r="F59" s="19"/>
      <c r="G59" s="19"/>
      <c r="H59" s="85"/>
      <c r="I59" s="85"/>
      <c r="J59" s="98"/>
      <c r="K59" s="20"/>
      <c r="L59" s="70"/>
    </row>
    <row r="60" spans="1:12" s="6" customFormat="1" ht="18.600000000000001" customHeight="1" x14ac:dyDescent="0.25">
      <c r="A60" s="74"/>
      <c r="B60" s="22" t="s">
        <v>11</v>
      </c>
      <c r="C60" s="20" t="s">
        <v>75</v>
      </c>
      <c r="D60" s="18"/>
      <c r="E60" s="18"/>
      <c r="F60" s="19"/>
      <c r="G60" s="19"/>
      <c r="H60" s="85"/>
      <c r="I60" s="85"/>
      <c r="J60" s="98"/>
      <c r="K60" s="20"/>
      <c r="L60" s="70"/>
    </row>
    <row r="61" spans="1:12" s="6" customFormat="1" x14ac:dyDescent="0.25">
      <c r="A61" s="74" t="s">
        <v>95</v>
      </c>
      <c r="B61" s="108" t="s">
        <v>76</v>
      </c>
      <c r="C61" s="108"/>
      <c r="D61" s="18" t="s">
        <v>124</v>
      </c>
      <c r="E61" s="18"/>
      <c r="F61" s="19"/>
      <c r="G61" s="19"/>
      <c r="H61" s="85"/>
      <c r="I61" s="85"/>
      <c r="J61" s="98"/>
      <c r="K61" s="20"/>
      <c r="L61" s="70"/>
    </row>
    <row r="62" spans="1:12" s="6" customFormat="1" ht="46.15" customHeight="1" x14ac:dyDescent="0.25">
      <c r="A62" s="74"/>
      <c r="B62" s="22" t="s">
        <v>10</v>
      </c>
      <c r="C62" s="22" t="s">
        <v>77</v>
      </c>
      <c r="D62" s="18"/>
      <c r="E62" s="18"/>
      <c r="F62" s="19"/>
      <c r="G62" s="19"/>
      <c r="H62" s="85"/>
      <c r="I62" s="85"/>
      <c r="J62" s="98"/>
      <c r="K62" s="20"/>
      <c r="L62" s="70"/>
    </row>
    <row r="63" spans="1:12" s="1" customFormat="1" ht="33.6" customHeight="1" x14ac:dyDescent="0.25">
      <c r="A63" s="74"/>
      <c r="B63" s="22" t="s">
        <v>11</v>
      </c>
      <c r="C63" s="20" t="s">
        <v>78</v>
      </c>
      <c r="D63" s="18"/>
      <c r="E63" s="18"/>
      <c r="F63" s="19"/>
      <c r="G63" s="19"/>
      <c r="H63" s="85"/>
      <c r="I63" s="85"/>
      <c r="J63" s="99"/>
      <c r="K63" s="20"/>
      <c r="L63" s="65"/>
    </row>
    <row r="64" spans="1:12" s="1" customFormat="1" ht="19.899999999999999" customHeight="1" x14ac:dyDescent="0.25">
      <c r="A64" s="74" t="s">
        <v>96</v>
      </c>
      <c r="B64" s="108" t="s">
        <v>80</v>
      </c>
      <c r="C64" s="108"/>
      <c r="D64" s="18" t="s">
        <v>123</v>
      </c>
      <c r="E64" s="18"/>
      <c r="F64" s="19"/>
      <c r="G64" s="19"/>
      <c r="H64" s="85"/>
      <c r="I64" s="85"/>
      <c r="J64" s="99"/>
      <c r="K64" s="20"/>
      <c r="L64" s="65"/>
    </row>
    <row r="65" spans="1:12" s="6" customFormat="1" ht="45.6" customHeight="1" x14ac:dyDescent="0.25">
      <c r="A65" s="74"/>
      <c r="B65" s="22" t="s">
        <v>10</v>
      </c>
      <c r="C65" s="20" t="s">
        <v>81</v>
      </c>
      <c r="D65" s="18"/>
      <c r="E65" s="18"/>
      <c r="F65" s="19"/>
      <c r="G65" s="19"/>
      <c r="H65" s="85"/>
      <c r="I65" s="85"/>
      <c r="J65" s="98"/>
      <c r="K65" s="20"/>
      <c r="L65" s="70"/>
    </row>
    <row r="66" spans="1:12" s="1" customFormat="1" ht="19.899999999999999" customHeight="1" x14ac:dyDescent="0.25">
      <c r="A66" s="74"/>
      <c r="B66" s="22" t="s">
        <v>11</v>
      </c>
      <c r="C66" s="20" t="s">
        <v>82</v>
      </c>
      <c r="D66" s="18"/>
      <c r="E66" s="18"/>
      <c r="F66" s="19"/>
      <c r="G66" s="19"/>
      <c r="H66" s="85"/>
      <c r="I66" s="85"/>
      <c r="J66" s="99"/>
      <c r="K66" s="20"/>
      <c r="L66" s="65"/>
    </row>
    <row r="67" spans="1:12" x14ac:dyDescent="0.25">
      <c r="A67" s="74" t="s">
        <v>102</v>
      </c>
      <c r="B67" s="108" t="s">
        <v>83</v>
      </c>
      <c r="C67" s="108"/>
      <c r="D67" s="18" t="s">
        <v>120</v>
      </c>
      <c r="E67" s="18"/>
      <c r="F67" s="19"/>
      <c r="G67" s="19"/>
      <c r="H67" s="85"/>
      <c r="I67" s="85"/>
      <c r="J67" s="99"/>
      <c r="K67" s="20"/>
      <c r="L67" s="68"/>
    </row>
    <row r="68" spans="1:12" x14ac:dyDescent="0.25">
      <c r="A68" s="76"/>
      <c r="B68" s="22" t="s">
        <v>10</v>
      </c>
      <c r="C68" s="22" t="s">
        <v>83</v>
      </c>
      <c r="D68" s="18"/>
      <c r="E68" s="18"/>
      <c r="F68" s="19"/>
      <c r="G68" s="19"/>
      <c r="H68" s="85"/>
      <c r="I68" s="85"/>
      <c r="J68" s="99"/>
      <c r="K68" s="20"/>
      <c r="L68" s="68"/>
    </row>
    <row r="69" spans="1:12" ht="38.25" x14ac:dyDescent="0.25">
      <c r="A69" s="76"/>
      <c r="B69" s="22" t="s">
        <v>17</v>
      </c>
      <c r="C69" s="20" t="s">
        <v>84</v>
      </c>
      <c r="D69" s="18"/>
      <c r="E69" s="18"/>
      <c r="F69" s="19"/>
      <c r="G69" s="19"/>
      <c r="H69" s="85"/>
      <c r="I69" s="85"/>
      <c r="J69" s="99"/>
      <c r="K69" s="20"/>
      <c r="L69" s="68"/>
    </row>
    <row r="70" spans="1:12" ht="18" customHeight="1" x14ac:dyDescent="0.25">
      <c r="A70" s="76"/>
      <c r="B70" s="22" t="s">
        <v>11</v>
      </c>
      <c r="C70" s="20" t="s">
        <v>85</v>
      </c>
      <c r="D70" s="18"/>
      <c r="E70" s="18"/>
      <c r="F70" s="19"/>
      <c r="G70" s="19"/>
      <c r="H70" s="85"/>
      <c r="I70" s="85"/>
      <c r="J70" s="99"/>
      <c r="K70" s="20"/>
      <c r="L70" s="68"/>
    </row>
    <row r="71" spans="1:12" s="6" customFormat="1" ht="19.899999999999999" customHeight="1" x14ac:dyDescent="0.25">
      <c r="A71" s="74" t="s">
        <v>97</v>
      </c>
      <c r="B71" s="108" t="s">
        <v>98</v>
      </c>
      <c r="C71" s="108"/>
      <c r="D71" s="18" t="s">
        <v>120</v>
      </c>
      <c r="E71" s="18"/>
      <c r="F71" s="19"/>
      <c r="G71" s="19"/>
      <c r="H71" s="85"/>
      <c r="I71" s="85"/>
      <c r="J71" s="98"/>
      <c r="K71" s="20"/>
      <c r="L71" s="70"/>
    </row>
    <row r="72" spans="1:12" s="6" customFormat="1" ht="68.45" customHeight="1" x14ac:dyDescent="0.25">
      <c r="A72" s="76"/>
      <c r="B72" s="22" t="s">
        <v>10</v>
      </c>
      <c r="C72" s="22" t="s">
        <v>99</v>
      </c>
      <c r="D72" s="18"/>
      <c r="E72" s="18"/>
      <c r="F72" s="19"/>
      <c r="G72" s="19"/>
      <c r="H72" s="85"/>
      <c r="I72" s="85"/>
      <c r="J72" s="98"/>
      <c r="K72" s="20"/>
      <c r="L72" s="70"/>
    </row>
    <row r="73" spans="1:12" s="1" customFormat="1" ht="33.6" customHeight="1" x14ac:dyDescent="0.25">
      <c r="A73" s="76"/>
      <c r="B73" s="22" t="s">
        <v>17</v>
      </c>
      <c r="C73" s="22" t="s">
        <v>100</v>
      </c>
      <c r="D73" s="18"/>
      <c r="E73" s="18"/>
      <c r="F73" s="19"/>
      <c r="G73" s="19"/>
      <c r="H73" s="85"/>
      <c r="I73" s="85"/>
      <c r="J73" s="99"/>
      <c r="K73" s="20"/>
      <c r="L73" s="65"/>
    </row>
    <row r="74" spans="1:12" s="6" customFormat="1" ht="42" customHeight="1" x14ac:dyDescent="0.25">
      <c r="A74" s="76"/>
      <c r="B74" s="22" t="s">
        <v>11</v>
      </c>
      <c r="C74" s="22" t="s">
        <v>101</v>
      </c>
      <c r="D74" s="18"/>
      <c r="E74" s="18"/>
      <c r="F74" s="19"/>
      <c r="G74" s="19"/>
      <c r="H74" s="85"/>
      <c r="I74" s="85"/>
      <c r="J74" s="98"/>
      <c r="K74" s="20"/>
      <c r="L74" s="70"/>
    </row>
    <row r="75" spans="1:12" s="6" customFormat="1" ht="30.6" customHeight="1" x14ac:dyDescent="0.25">
      <c r="A75" s="74" t="s">
        <v>116</v>
      </c>
      <c r="B75" s="108" t="s">
        <v>113</v>
      </c>
      <c r="C75" s="108"/>
      <c r="D75" s="18" t="s">
        <v>127</v>
      </c>
      <c r="E75" s="18"/>
      <c r="F75" s="19"/>
      <c r="G75" s="19"/>
      <c r="H75" s="85"/>
      <c r="I75" s="85"/>
      <c r="J75" s="98"/>
      <c r="K75" s="20"/>
      <c r="L75" s="70"/>
    </row>
    <row r="76" spans="1:12" s="6" customFormat="1" ht="63.75" x14ac:dyDescent="0.25">
      <c r="A76" s="74"/>
      <c r="B76" s="22" t="s">
        <v>10</v>
      </c>
      <c r="C76" s="20" t="s">
        <v>114</v>
      </c>
      <c r="D76" s="18"/>
      <c r="E76" s="18"/>
      <c r="F76" s="19"/>
      <c r="G76" s="19"/>
      <c r="H76" s="85"/>
      <c r="I76" s="85"/>
      <c r="J76" s="98"/>
      <c r="K76" s="20"/>
      <c r="L76" s="70"/>
    </row>
    <row r="77" spans="1:12" s="1" customFormat="1" ht="19.899999999999999" customHeight="1" x14ac:dyDescent="0.25">
      <c r="A77" s="74"/>
      <c r="B77" s="22" t="s">
        <v>11</v>
      </c>
      <c r="C77" s="20" t="s">
        <v>115</v>
      </c>
      <c r="D77" s="18"/>
      <c r="E77" s="18"/>
      <c r="F77" s="19"/>
      <c r="G77" s="19"/>
      <c r="H77" s="85"/>
      <c r="I77" s="85"/>
      <c r="J77" s="99"/>
      <c r="K77" s="20"/>
      <c r="L77" s="65"/>
    </row>
    <row r="78" spans="1:12" s="6" customFormat="1" ht="52.5" customHeight="1" x14ac:dyDescent="0.25">
      <c r="A78" s="74" t="s">
        <v>267</v>
      </c>
      <c r="B78" s="108" t="s">
        <v>42</v>
      </c>
      <c r="C78" s="108"/>
      <c r="D78" s="18" t="s">
        <v>119</v>
      </c>
      <c r="E78" s="18"/>
      <c r="F78" s="20"/>
      <c r="G78" s="20"/>
      <c r="H78" s="85"/>
      <c r="I78" s="85"/>
      <c r="J78" s="98"/>
      <c r="K78" s="20"/>
      <c r="L78" s="70"/>
    </row>
    <row r="79" spans="1:12" s="6" customFormat="1" ht="52.9" customHeight="1" x14ac:dyDescent="0.25">
      <c r="A79" s="74"/>
      <c r="B79" s="22" t="s">
        <v>10</v>
      </c>
      <c r="C79" s="22" t="s">
        <v>19</v>
      </c>
      <c r="D79" s="18"/>
      <c r="E79" s="18"/>
      <c r="F79" s="20"/>
      <c r="G79" s="20"/>
      <c r="H79" s="85"/>
      <c r="I79" s="85"/>
      <c r="J79" s="98"/>
      <c r="K79" s="20"/>
      <c r="L79" s="70"/>
    </row>
    <row r="80" spans="1:12" s="6" customFormat="1" ht="102" x14ac:dyDescent="0.25">
      <c r="A80" s="74"/>
      <c r="B80" s="22" t="s">
        <v>17</v>
      </c>
      <c r="C80" s="20" t="s">
        <v>274</v>
      </c>
      <c r="D80" s="18"/>
      <c r="E80" s="18"/>
      <c r="F80" s="20"/>
      <c r="G80" s="20"/>
      <c r="H80" s="85"/>
      <c r="I80" s="85"/>
      <c r="J80" s="98"/>
      <c r="K80" s="20"/>
      <c r="L80" s="70"/>
    </row>
    <row r="81" spans="1:12" s="1" customFormat="1" ht="69.75" customHeight="1" x14ac:dyDescent="0.25">
      <c r="A81" s="74"/>
      <c r="B81" s="22" t="s">
        <v>11</v>
      </c>
      <c r="C81" s="20" t="s">
        <v>38</v>
      </c>
      <c r="D81" s="18"/>
      <c r="E81" s="18"/>
      <c r="F81" s="20"/>
      <c r="G81" s="20"/>
      <c r="H81" s="85"/>
      <c r="I81" s="85"/>
      <c r="J81" s="99"/>
      <c r="K81" s="20"/>
      <c r="L81" s="65"/>
    </row>
    <row r="82" spans="1:12" x14ac:dyDescent="0.25">
      <c r="A82" s="24"/>
      <c r="B82" s="22"/>
      <c r="C82" s="73" t="s">
        <v>276</v>
      </c>
      <c r="D82" s="25"/>
      <c r="E82" s="25"/>
      <c r="F82" s="19"/>
      <c r="G82" s="19"/>
      <c r="H82" s="85"/>
      <c r="I82" s="85"/>
      <c r="J82" s="99"/>
      <c r="K82" s="20"/>
      <c r="L82" s="68"/>
    </row>
    <row r="83" spans="1:12" s="6" customFormat="1" ht="66.75" customHeight="1" x14ac:dyDescent="0.25">
      <c r="A83" s="21" t="s">
        <v>14</v>
      </c>
      <c r="B83" s="108" t="s">
        <v>130</v>
      </c>
      <c r="C83" s="108"/>
      <c r="D83" s="25"/>
      <c r="E83" s="19"/>
      <c r="F83" s="20"/>
      <c r="G83" s="20"/>
      <c r="H83" s="85"/>
      <c r="I83" s="85"/>
      <c r="J83" s="98"/>
      <c r="K83" s="20"/>
      <c r="L83" s="70"/>
    </row>
    <row r="84" spans="1:12" s="6" customFormat="1" ht="54.75" customHeight="1" x14ac:dyDescent="0.25">
      <c r="A84" s="74" t="s">
        <v>107</v>
      </c>
      <c r="B84" s="108" t="s">
        <v>131</v>
      </c>
      <c r="C84" s="108"/>
      <c r="D84" s="18" t="s">
        <v>122</v>
      </c>
      <c r="E84" s="18"/>
      <c r="F84" s="20"/>
      <c r="G84" s="20"/>
      <c r="H84" s="85"/>
      <c r="I84" s="85"/>
      <c r="J84" s="98"/>
      <c r="K84" s="20"/>
      <c r="L84" s="70"/>
    </row>
    <row r="85" spans="1:12" s="6" customFormat="1" ht="52.9" customHeight="1" x14ac:dyDescent="0.25">
      <c r="A85" s="17"/>
      <c r="B85" s="22" t="s">
        <v>10</v>
      </c>
      <c r="C85" s="22" t="s">
        <v>29</v>
      </c>
      <c r="D85" s="18"/>
      <c r="E85" s="18"/>
      <c r="F85" s="20"/>
      <c r="G85" s="20"/>
      <c r="H85" s="85"/>
      <c r="I85" s="85"/>
      <c r="J85" s="98"/>
      <c r="K85" s="20"/>
      <c r="L85" s="70"/>
    </row>
    <row r="86" spans="1:12" s="6" customFormat="1" ht="114.75" x14ac:dyDescent="0.25">
      <c r="A86" s="17"/>
      <c r="B86" s="22" t="s">
        <v>17</v>
      </c>
      <c r="C86" s="20" t="s">
        <v>108</v>
      </c>
      <c r="D86" s="18"/>
      <c r="E86" s="18"/>
      <c r="F86" s="20"/>
      <c r="G86" s="20"/>
      <c r="H86" s="85"/>
      <c r="I86" s="85"/>
      <c r="J86" s="98"/>
      <c r="K86" s="20"/>
      <c r="L86" s="70"/>
    </row>
    <row r="87" spans="1:12" s="6" customFormat="1" ht="51" x14ac:dyDescent="0.25">
      <c r="A87" s="17"/>
      <c r="B87" s="22" t="s">
        <v>26</v>
      </c>
      <c r="C87" s="20" t="s">
        <v>28</v>
      </c>
      <c r="D87" s="18"/>
      <c r="E87" s="18"/>
      <c r="F87" s="20"/>
      <c r="G87" s="20"/>
      <c r="H87" s="85"/>
      <c r="I87" s="85"/>
      <c r="J87" s="98"/>
      <c r="K87" s="20"/>
      <c r="L87" s="70"/>
    </row>
    <row r="88" spans="1:12" s="1" customFormat="1" ht="69.75" customHeight="1" x14ac:dyDescent="0.25">
      <c r="A88" s="17"/>
      <c r="B88" s="22" t="s">
        <v>11</v>
      </c>
      <c r="C88" s="20" t="s">
        <v>37</v>
      </c>
      <c r="D88" s="18"/>
      <c r="E88" s="18"/>
      <c r="F88" s="20"/>
      <c r="G88" s="20"/>
      <c r="H88" s="85"/>
      <c r="I88" s="85"/>
      <c r="J88" s="99"/>
      <c r="K88" s="20"/>
      <c r="L88" s="65"/>
    </row>
    <row r="89" spans="1:12" s="6" customFormat="1" ht="19.899999999999999" customHeight="1" x14ac:dyDescent="0.25">
      <c r="A89" s="17" t="s">
        <v>106</v>
      </c>
      <c r="B89" s="108" t="s">
        <v>280</v>
      </c>
      <c r="C89" s="108"/>
      <c r="D89" s="18" t="s">
        <v>120</v>
      </c>
      <c r="E89" s="18"/>
      <c r="F89" s="19"/>
      <c r="G89" s="19"/>
      <c r="H89" s="85"/>
      <c r="I89" s="85"/>
      <c r="J89" s="98"/>
      <c r="K89" s="20"/>
      <c r="L89" s="70"/>
    </row>
    <row r="90" spans="1:12" s="6" customFormat="1" ht="42.75" customHeight="1" x14ac:dyDescent="0.25">
      <c r="A90" s="24"/>
      <c r="B90" s="22" t="s">
        <v>10</v>
      </c>
      <c r="C90" s="22" t="s">
        <v>103</v>
      </c>
      <c r="D90" s="18"/>
      <c r="E90" s="18"/>
      <c r="F90" s="19"/>
      <c r="G90" s="19"/>
      <c r="H90" s="85"/>
      <c r="I90" s="85"/>
      <c r="J90" s="98"/>
      <c r="K90" s="20"/>
      <c r="L90" s="70"/>
    </row>
    <row r="91" spans="1:12" s="1" customFormat="1" ht="18.75" customHeight="1" x14ac:dyDescent="0.25">
      <c r="A91" s="24"/>
      <c r="B91" s="22" t="s">
        <v>17</v>
      </c>
      <c r="C91" s="22" t="s">
        <v>104</v>
      </c>
      <c r="D91" s="18"/>
      <c r="E91" s="18"/>
      <c r="F91" s="19"/>
      <c r="G91" s="19"/>
      <c r="H91" s="85"/>
      <c r="I91" s="85"/>
      <c r="J91" s="99"/>
      <c r="K91" s="20"/>
      <c r="L91" s="65"/>
    </row>
    <row r="92" spans="1:12" s="6" customFormat="1" ht="30.75" customHeight="1" x14ac:dyDescent="0.25">
      <c r="A92" s="24"/>
      <c r="B92" s="22" t="s">
        <v>11</v>
      </c>
      <c r="C92" s="22" t="s">
        <v>105</v>
      </c>
      <c r="D92" s="18"/>
      <c r="E92" s="18"/>
      <c r="F92" s="19"/>
      <c r="G92" s="19"/>
      <c r="H92" s="85"/>
      <c r="I92" s="85"/>
      <c r="J92" s="98"/>
      <c r="K92" s="20"/>
      <c r="L92" s="70"/>
    </row>
    <row r="93" spans="1:12" s="6" customFormat="1" ht="33" customHeight="1" x14ac:dyDescent="0.25">
      <c r="A93" s="17" t="s">
        <v>278</v>
      </c>
      <c r="B93" s="108" t="s">
        <v>281</v>
      </c>
      <c r="C93" s="108"/>
      <c r="D93" s="18" t="s">
        <v>120</v>
      </c>
      <c r="E93" s="18"/>
      <c r="F93" s="19"/>
      <c r="G93" s="19"/>
      <c r="H93" s="85"/>
      <c r="I93" s="85"/>
      <c r="J93" s="98"/>
      <c r="K93" s="20"/>
      <c r="L93" s="70"/>
    </row>
    <row r="94" spans="1:12" s="6" customFormat="1" ht="51.75" customHeight="1" x14ac:dyDescent="0.25">
      <c r="A94" s="24"/>
      <c r="B94" s="22" t="s">
        <v>10</v>
      </c>
      <c r="C94" s="22" t="s">
        <v>109</v>
      </c>
      <c r="D94" s="18"/>
      <c r="E94" s="18"/>
      <c r="F94" s="19"/>
      <c r="G94" s="19"/>
      <c r="H94" s="85"/>
      <c r="I94" s="85"/>
      <c r="J94" s="98"/>
      <c r="K94" s="20"/>
      <c r="L94" s="70"/>
    </row>
    <row r="95" spans="1:12" s="6" customFormat="1" ht="30.75" customHeight="1" x14ac:dyDescent="0.25">
      <c r="A95" s="24"/>
      <c r="B95" s="22" t="s">
        <v>11</v>
      </c>
      <c r="C95" s="22" t="s">
        <v>105</v>
      </c>
      <c r="D95" s="18"/>
      <c r="E95" s="18"/>
      <c r="F95" s="19"/>
      <c r="G95" s="19"/>
      <c r="H95" s="85"/>
      <c r="I95" s="85"/>
      <c r="J95" s="98"/>
      <c r="K95" s="20"/>
      <c r="L95" s="70"/>
    </row>
    <row r="96" spans="1:12" x14ac:dyDescent="0.25">
      <c r="A96" s="24"/>
      <c r="B96" s="22"/>
      <c r="C96" s="73" t="s">
        <v>279</v>
      </c>
      <c r="D96" s="25"/>
      <c r="E96" s="25"/>
      <c r="F96" s="19"/>
      <c r="G96" s="19"/>
      <c r="H96" s="85"/>
      <c r="I96" s="85"/>
      <c r="J96" s="99"/>
      <c r="K96" s="20"/>
      <c r="L96" s="68"/>
    </row>
    <row r="97" spans="1:12" s="1" customFormat="1" ht="19.899999999999999" customHeight="1" x14ac:dyDescent="0.25">
      <c r="A97" s="21"/>
      <c r="B97" s="108" t="s">
        <v>199</v>
      </c>
      <c r="C97" s="108"/>
      <c r="D97" s="18"/>
      <c r="E97" s="19"/>
      <c r="F97" s="20"/>
      <c r="G97" s="20"/>
      <c r="H97" s="85"/>
      <c r="I97" s="85"/>
      <c r="J97" s="99"/>
      <c r="K97" s="20"/>
      <c r="L97" s="65"/>
    </row>
    <row r="98" spans="1:12" s="1" customFormat="1" ht="221.25" customHeight="1" x14ac:dyDescent="0.25">
      <c r="A98" s="28"/>
      <c r="B98" s="22" t="s">
        <v>200</v>
      </c>
      <c r="C98" s="22" t="s">
        <v>265</v>
      </c>
      <c r="D98" s="18"/>
      <c r="E98" s="19"/>
      <c r="F98" s="20"/>
      <c r="G98" s="20"/>
      <c r="H98" s="85"/>
      <c r="I98" s="85"/>
      <c r="J98" s="99"/>
      <c r="K98" s="20"/>
      <c r="L98" s="65"/>
    </row>
    <row r="99" spans="1:12" s="1" customFormat="1" ht="267.75" customHeight="1" x14ac:dyDescent="0.25">
      <c r="A99" s="72" t="s">
        <v>134</v>
      </c>
      <c r="B99" s="36" t="s">
        <v>135</v>
      </c>
      <c r="C99" s="29"/>
      <c r="D99" s="34" t="s">
        <v>140</v>
      </c>
      <c r="E99" s="19" t="s">
        <v>306</v>
      </c>
      <c r="F99" s="20">
        <v>763</v>
      </c>
      <c r="G99" s="20">
        <v>21</v>
      </c>
      <c r="H99" s="85">
        <f>F99*1.21</f>
        <v>923.23</v>
      </c>
      <c r="I99" s="85">
        <f>F99*2</f>
        <v>1526</v>
      </c>
      <c r="J99" s="99">
        <f>H99*2</f>
        <v>1846.46</v>
      </c>
      <c r="K99" s="20" t="s">
        <v>308</v>
      </c>
      <c r="L99" s="23" t="s">
        <v>372</v>
      </c>
    </row>
    <row r="100" spans="1:12" s="1" customFormat="1" x14ac:dyDescent="0.25">
      <c r="A100" s="32"/>
      <c r="B100" s="33" t="s">
        <v>43</v>
      </c>
      <c r="C100" s="29" t="s">
        <v>44</v>
      </c>
      <c r="D100" s="34"/>
      <c r="E100" s="19"/>
      <c r="F100" s="20"/>
      <c r="G100" s="20"/>
      <c r="H100" s="85"/>
      <c r="I100" s="85"/>
      <c r="J100" s="99"/>
      <c r="K100" s="20"/>
      <c r="L100" s="29" t="s">
        <v>44</v>
      </c>
    </row>
    <row r="101" spans="1:12" s="1" customFormat="1" x14ac:dyDescent="0.25">
      <c r="A101" s="32"/>
      <c r="B101" s="33"/>
      <c r="C101" s="29" t="s">
        <v>45</v>
      </c>
      <c r="D101" s="34"/>
      <c r="E101" s="19"/>
      <c r="F101" s="20"/>
      <c r="G101" s="20"/>
      <c r="H101" s="85"/>
      <c r="I101" s="85"/>
      <c r="J101" s="99"/>
      <c r="K101" s="20"/>
      <c r="L101" s="29" t="s">
        <v>45</v>
      </c>
    </row>
    <row r="102" spans="1:12" s="1" customFormat="1" x14ac:dyDescent="0.25">
      <c r="A102" s="32"/>
      <c r="B102" s="33"/>
      <c r="C102" s="29" t="s">
        <v>133</v>
      </c>
      <c r="D102" s="34"/>
      <c r="E102" s="19"/>
      <c r="F102" s="20"/>
      <c r="G102" s="20"/>
      <c r="H102" s="85"/>
      <c r="I102" s="85"/>
      <c r="J102" s="99"/>
      <c r="K102" s="20"/>
      <c r="L102" s="29" t="s">
        <v>133</v>
      </c>
    </row>
    <row r="103" spans="1:12" s="1" customFormat="1" x14ac:dyDescent="0.25">
      <c r="A103" s="32"/>
      <c r="B103" s="33"/>
      <c r="C103" s="29" t="s">
        <v>46</v>
      </c>
      <c r="D103" s="34"/>
      <c r="E103" s="19"/>
      <c r="F103" s="20"/>
      <c r="G103" s="20"/>
      <c r="H103" s="85"/>
      <c r="I103" s="85"/>
      <c r="J103" s="99"/>
      <c r="K103" s="20"/>
      <c r="L103" s="29" t="s">
        <v>46</v>
      </c>
    </row>
    <row r="104" spans="1:12" s="1" customFormat="1" x14ac:dyDescent="0.25">
      <c r="A104" s="32"/>
      <c r="B104" s="33"/>
      <c r="C104" s="29" t="s">
        <v>136</v>
      </c>
      <c r="D104" s="34"/>
      <c r="E104" s="19"/>
      <c r="F104" s="20"/>
      <c r="G104" s="20"/>
      <c r="H104" s="85"/>
      <c r="I104" s="85"/>
      <c r="J104" s="99"/>
      <c r="K104" s="20"/>
      <c r="L104" s="29" t="s">
        <v>136</v>
      </c>
    </row>
    <row r="105" spans="1:12" s="1" customFormat="1" x14ac:dyDescent="0.25">
      <c r="A105" s="32"/>
      <c r="B105" s="33"/>
      <c r="C105" s="29" t="s">
        <v>111</v>
      </c>
      <c r="D105" s="34"/>
      <c r="E105" s="19"/>
      <c r="F105" s="20"/>
      <c r="G105" s="20"/>
      <c r="H105" s="85"/>
      <c r="I105" s="85"/>
      <c r="J105" s="99"/>
      <c r="K105" s="20"/>
      <c r="L105" s="29" t="s">
        <v>341</v>
      </c>
    </row>
    <row r="106" spans="1:12" s="1" customFormat="1" x14ac:dyDescent="0.25">
      <c r="A106" s="32"/>
      <c r="B106" s="33"/>
      <c r="C106" s="29" t="s">
        <v>112</v>
      </c>
      <c r="D106" s="34"/>
      <c r="E106" s="19"/>
      <c r="F106" s="20"/>
      <c r="G106" s="20"/>
      <c r="H106" s="85"/>
      <c r="I106" s="85"/>
      <c r="J106" s="99"/>
      <c r="K106" s="20"/>
      <c r="L106" s="29" t="s">
        <v>339</v>
      </c>
    </row>
    <row r="107" spans="1:12" s="1" customFormat="1" ht="127.5" customHeight="1" x14ac:dyDescent="0.25">
      <c r="A107" s="72" t="s">
        <v>47</v>
      </c>
      <c r="B107" s="36" t="s">
        <v>268</v>
      </c>
      <c r="C107" s="29"/>
      <c r="D107" s="34" t="s">
        <v>140</v>
      </c>
      <c r="E107" s="19" t="s">
        <v>306</v>
      </c>
      <c r="F107" s="20">
        <v>650</v>
      </c>
      <c r="G107" s="20">
        <v>21</v>
      </c>
      <c r="H107" s="85">
        <f>F107*1.21</f>
        <v>786.5</v>
      </c>
      <c r="I107" s="85">
        <f>F107*2</f>
        <v>1300</v>
      </c>
      <c r="J107" s="99">
        <f>H107*2</f>
        <v>1573</v>
      </c>
      <c r="K107" s="20" t="s">
        <v>307</v>
      </c>
      <c r="L107" s="23" t="s">
        <v>373</v>
      </c>
    </row>
    <row r="108" spans="1:12" s="1" customFormat="1" x14ac:dyDescent="0.25">
      <c r="A108" s="32"/>
      <c r="B108" s="33" t="s">
        <v>43</v>
      </c>
      <c r="C108" s="29" t="s">
        <v>44</v>
      </c>
      <c r="D108" s="34"/>
      <c r="E108" s="19"/>
      <c r="F108" s="20"/>
      <c r="G108" s="20"/>
      <c r="H108" s="85"/>
      <c r="I108" s="85"/>
      <c r="J108" s="99"/>
      <c r="K108" s="20"/>
      <c r="L108" s="29" t="s">
        <v>44</v>
      </c>
    </row>
    <row r="109" spans="1:12" s="1" customFormat="1" x14ac:dyDescent="0.25">
      <c r="A109" s="32"/>
      <c r="B109" s="33"/>
      <c r="C109" s="29" t="s">
        <v>45</v>
      </c>
      <c r="D109" s="34"/>
      <c r="E109" s="19"/>
      <c r="F109" s="20"/>
      <c r="G109" s="20"/>
      <c r="H109" s="85"/>
      <c r="I109" s="85"/>
      <c r="J109" s="99"/>
      <c r="K109" s="20"/>
      <c r="L109" s="29" t="s">
        <v>45</v>
      </c>
    </row>
    <row r="110" spans="1:12" s="1" customFormat="1" x14ac:dyDescent="0.25">
      <c r="A110" s="32"/>
      <c r="B110" s="33"/>
      <c r="C110" s="29" t="s">
        <v>133</v>
      </c>
      <c r="D110" s="34"/>
      <c r="E110" s="19"/>
      <c r="F110" s="20"/>
      <c r="G110" s="20"/>
      <c r="H110" s="85"/>
      <c r="I110" s="85"/>
      <c r="J110" s="99"/>
      <c r="K110" s="20"/>
      <c r="L110" s="29" t="s">
        <v>133</v>
      </c>
    </row>
    <row r="111" spans="1:12" s="1" customFormat="1" x14ac:dyDescent="0.25">
      <c r="A111" s="32"/>
      <c r="B111" s="33"/>
      <c r="C111" s="29" t="s">
        <v>46</v>
      </c>
      <c r="D111" s="34"/>
      <c r="E111" s="19"/>
      <c r="F111" s="20"/>
      <c r="G111" s="20"/>
      <c r="H111" s="85"/>
      <c r="I111" s="85"/>
      <c r="J111" s="99"/>
      <c r="K111" s="20"/>
      <c r="L111" s="29" t="s">
        <v>46</v>
      </c>
    </row>
    <row r="112" spans="1:12" s="1" customFormat="1" x14ac:dyDescent="0.25">
      <c r="A112" s="32"/>
      <c r="B112" s="33"/>
      <c r="C112" s="29" t="s">
        <v>110</v>
      </c>
      <c r="D112" s="34"/>
      <c r="E112" s="19"/>
      <c r="F112" s="20"/>
      <c r="G112" s="20"/>
      <c r="H112" s="85"/>
      <c r="I112" s="85"/>
      <c r="J112" s="99"/>
      <c r="K112" s="20"/>
      <c r="L112" s="29" t="s">
        <v>110</v>
      </c>
    </row>
    <row r="113" spans="1:12" s="1" customFormat="1" x14ac:dyDescent="0.25">
      <c r="A113" s="32"/>
      <c r="B113" s="33"/>
      <c r="C113" s="29" t="s">
        <v>111</v>
      </c>
      <c r="D113" s="34"/>
      <c r="E113" s="19"/>
      <c r="F113" s="20"/>
      <c r="G113" s="20"/>
      <c r="H113" s="85"/>
      <c r="I113" s="85"/>
      <c r="J113" s="99"/>
      <c r="K113" s="20"/>
      <c r="L113" s="29" t="s">
        <v>340</v>
      </c>
    </row>
    <row r="114" spans="1:12" s="1" customFormat="1" x14ac:dyDescent="0.25">
      <c r="A114" s="32"/>
      <c r="B114" s="33"/>
      <c r="C114" s="29" t="s">
        <v>112</v>
      </c>
      <c r="D114" s="34"/>
      <c r="E114" s="19"/>
      <c r="F114" s="20"/>
      <c r="G114" s="20"/>
      <c r="H114" s="85"/>
      <c r="I114" s="85"/>
      <c r="J114" s="99"/>
      <c r="K114" s="20"/>
      <c r="L114" s="29" t="s">
        <v>339</v>
      </c>
    </row>
    <row r="115" spans="1:12" s="1" customFormat="1" ht="229.5" customHeight="1" x14ac:dyDescent="0.25">
      <c r="A115" s="72" t="s">
        <v>141</v>
      </c>
      <c r="B115" s="36" t="s">
        <v>287</v>
      </c>
      <c r="C115" s="29"/>
      <c r="D115" s="34" t="s">
        <v>140</v>
      </c>
      <c r="E115" s="19" t="s">
        <v>306</v>
      </c>
      <c r="F115" s="20">
        <v>890</v>
      </c>
      <c r="G115" s="20">
        <v>21</v>
      </c>
      <c r="H115" s="85">
        <f>F115*1.21</f>
        <v>1076.8999999999999</v>
      </c>
      <c r="I115" s="85">
        <f>F115*2</f>
        <v>1780</v>
      </c>
      <c r="J115" s="99">
        <f>H115*2</f>
        <v>2153.7999999999997</v>
      </c>
      <c r="K115" s="20" t="s">
        <v>309</v>
      </c>
      <c r="L115" s="23" t="s">
        <v>374</v>
      </c>
    </row>
    <row r="116" spans="1:12" s="1" customFormat="1" x14ac:dyDescent="0.25">
      <c r="A116" s="32"/>
      <c r="B116" s="33" t="s">
        <v>43</v>
      </c>
      <c r="C116" s="29" t="s">
        <v>44</v>
      </c>
      <c r="D116" s="34"/>
      <c r="E116" s="19"/>
      <c r="F116" s="20"/>
      <c r="G116" s="20"/>
      <c r="H116" s="85"/>
      <c r="I116" s="85"/>
      <c r="J116" s="99"/>
      <c r="K116" s="20"/>
      <c r="L116" s="29" t="s">
        <v>44</v>
      </c>
    </row>
    <row r="117" spans="1:12" s="1" customFormat="1" x14ac:dyDescent="0.25">
      <c r="A117" s="32"/>
      <c r="B117" s="33"/>
      <c r="C117" s="29" t="s">
        <v>45</v>
      </c>
      <c r="D117" s="34"/>
      <c r="E117" s="19"/>
      <c r="F117" s="20"/>
      <c r="G117" s="20"/>
      <c r="H117" s="85"/>
      <c r="I117" s="85"/>
      <c r="J117" s="99"/>
      <c r="K117" s="20"/>
      <c r="L117" s="29" t="s">
        <v>45</v>
      </c>
    </row>
    <row r="118" spans="1:12" s="1" customFormat="1" x14ac:dyDescent="0.25">
      <c r="A118" s="32"/>
      <c r="B118" s="33"/>
      <c r="C118" s="29" t="s">
        <v>133</v>
      </c>
      <c r="D118" s="34"/>
      <c r="E118" s="19"/>
      <c r="F118" s="20"/>
      <c r="G118" s="20"/>
      <c r="H118" s="85"/>
      <c r="I118" s="85"/>
      <c r="J118" s="99"/>
      <c r="K118" s="20"/>
      <c r="L118" s="29" t="s">
        <v>133</v>
      </c>
    </row>
    <row r="119" spans="1:12" s="1" customFormat="1" x14ac:dyDescent="0.25">
      <c r="A119" s="32"/>
      <c r="B119" s="33"/>
      <c r="C119" s="29" t="s">
        <v>46</v>
      </c>
      <c r="D119" s="34"/>
      <c r="E119" s="19"/>
      <c r="F119" s="20"/>
      <c r="G119" s="20"/>
      <c r="H119" s="85"/>
      <c r="I119" s="85"/>
      <c r="J119" s="99"/>
      <c r="K119" s="20"/>
      <c r="L119" s="29" t="s">
        <v>46</v>
      </c>
    </row>
    <row r="120" spans="1:12" s="1" customFormat="1" x14ac:dyDescent="0.25">
      <c r="A120" s="32"/>
      <c r="B120" s="33"/>
      <c r="C120" s="29" t="s">
        <v>137</v>
      </c>
      <c r="D120" s="34"/>
      <c r="E120" s="19"/>
      <c r="F120" s="20"/>
      <c r="G120" s="20"/>
      <c r="H120" s="85"/>
      <c r="I120" s="85"/>
      <c r="J120" s="99"/>
      <c r="K120" s="20"/>
      <c r="L120" s="29" t="s">
        <v>137</v>
      </c>
    </row>
    <row r="121" spans="1:12" s="1" customFormat="1" x14ac:dyDescent="0.25">
      <c r="A121" s="32"/>
      <c r="B121" s="33"/>
      <c r="C121" s="29" t="s">
        <v>111</v>
      </c>
      <c r="D121" s="34"/>
      <c r="E121" s="19"/>
      <c r="F121" s="20"/>
      <c r="G121" s="20"/>
      <c r="H121" s="85"/>
      <c r="I121" s="85"/>
      <c r="J121" s="99"/>
      <c r="K121" s="20"/>
      <c r="L121" s="29" t="s">
        <v>341</v>
      </c>
    </row>
    <row r="122" spans="1:12" s="1" customFormat="1" x14ac:dyDescent="0.25">
      <c r="A122" s="32"/>
      <c r="B122" s="33"/>
      <c r="C122" s="29" t="s">
        <v>112</v>
      </c>
      <c r="D122" s="34"/>
      <c r="E122" s="19"/>
      <c r="F122" s="20"/>
      <c r="G122" s="20"/>
      <c r="H122" s="85"/>
      <c r="I122" s="85"/>
      <c r="J122" s="99"/>
      <c r="K122" s="20"/>
      <c r="L122" s="29" t="s">
        <v>339</v>
      </c>
    </row>
    <row r="123" spans="1:12" s="1" customFormat="1" ht="76.5" x14ac:dyDescent="0.25">
      <c r="A123" s="72" t="s">
        <v>142</v>
      </c>
      <c r="B123" s="36" t="s">
        <v>288</v>
      </c>
      <c r="C123" s="29"/>
      <c r="D123" s="34" t="s">
        <v>140</v>
      </c>
      <c r="E123" s="19" t="s">
        <v>310</v>
      </c>
      <c r="F123" s="19">
        <v>650</v>
      </c>
      <c r="G123" s="20">
        <v>21</v>
      </c>
      <c r="H123" s="85">
        <f>F123*1.21</f>
        <v>786.5</v>
      </c>
      <c r="I123" s="85">
        <f>F123*4</f>
        <v>2600</v>
      </c>
      <c r="J123" s="85">
        <f>H123*4</f>
        <v>3146</v>
      </c>
      <c r="K123" s="20" t="s">
        <v>311</v>
      </c>
      <c r="L123" s="23" t="s">
        <v>375</v>
      </c>
    </row>
    <row r="124" spans="1:12" s="1" customFormat="1" x14ac:dyDescent="0.25">
      <c r="A124" s="32"/>
      <c r="B124" s="33" t="s">
        <v>43</v>
      </c>
      <c r="C124" s="29" t="s">
        <v>44</v>
      </c>
      <c r="D124" s="34"/>
      <c r="E124" s="19"/>
      <c r="F124" s="20"/>
      <c r="G124" s="20"/>
      <c r="H124" s="85"/>
      <c r="I124" s="85"/>
      <c r="J124" s="99"/>
      <c r="K124" s="20"/>
      <c r="L124" s="29" t="s">
        <v>44</v>
      </c>
    </row>
    <row r="125" spans="1:12" s="1" customFormat="1" x14ac:dyDescent="0.25">
      <c r="A125" s="32"/>
      <c r="B125" s="33"/>
      <c r="C125" s="29" t="s">
        <v>45</v>
      </c>
      <c r="D125" s="34"/>
      <c r="E125" s="19"/>
      <c r="F125" s="20"/>
      <c r="G125" s="20"/>
      <c r="H125" s="85"/>
      <c r="I125" s="85"/>
      <c r="J125" s="99"/>
      <c r="K125" s="20"/>
      <c r="L125" s="29" t="s">
        <v>45</v>
      </c>
    </row>
    <row r="126" spans="1:12" s="1" customFormat="1" x14ac:dyDescent="0.25">
      <c r="A126" s="32"/>
      <c r="B126" s="33"/>
      <c r="C126" s="29" t="s">
        <v>133</v>
      </c>
      <c r="D126" s="34"/>
      <c r="E126" s="19"/>
      <c r="F126" s="20"/>
      <c r="G126" s="20"/>
      <c r="H126" s="85"/>
      <c r="I126" s="85"/>
      <c r="J126" s="99"/>
      <c r="K126" s="20"/>
      <c r="L126" s="29" t="s">
        <v>133</v>
      </c>
    </row>
    <row r="127" spans="1:12" s="1" customFormat="1" x14ac:dyDescent="0.25">
      <c r="A127" s="32"/>
      <c r="B127" s="33"/>
      <c r="C127" s="29" t="s">
        <v>138</v>
      </c>
      <c r="D127" s="34"/>
      <c r="E127" s="19"/>
      <c r="F127" s="20"/>
      <c r="G127" s="20"/>
      <c r="H127" s="85"/>
      <c r="I127" s="85"/>
      <c r="J127" s="99"/>
      <c r="K127" s="20"/>
      <c r="L127" s="29" t="s">
        <v>138</v>
      </c>
    </row>
    <row r="128" spans="1:12" s="1" customFormat="1" x14ac:dyDescent="0.25">
      <c r="A128" s="32"/>
      <c r="B128" s="33"/>
      <c r="C128" s="29" t="s">
        <v>111</v>
      </c>
      <c r="D128" s="34"/>
      <c r="E128" s="19"/>
      <c r="F128" s="20"/>
      <c r="G128" s="20"/>
      <c r="H128" s="85"/>
      <c r="I128" s="85"/>
      <c r="J128" s="99"/>
      <c r="K128" s="20"/>
      <c r="L128" s="29" t="s">
        <v>341</v>
      </c>
    </row>
    <row r="129" spans="1:12" s="1" customFormat="1" x14ac:dyDescent="0.25">
      <c r="A129" s="32"/>
      <c r="B129" s="33"/>
      <c r="C129" s="29" t="s">
        <v>139</v>
      </c>
      <c r="D129" s="34"/>
      <c r="E129" s="19"/>
      <c r="F129" s="20"/>
      <c r="G129" s="20"/>
      <c r="H129" s="85"/>
      <c r="I129" s="85"/>
      <c r="J129" s="99"/>
      <c r="K129" s="20"/>
      <c r="L129" s="29" t="s">
        <v>342</v>
      </c>
    </row>
    <row r="130" spans="1:12" s="1" customFormat="1" ht="25.5" x14ac:dyDescent="0.25">
      <c r="A130" s="28" t="s">
        <v>147</v>
      </c>
      <c r="B130" s="26" t="s">
        <v>289</v>
      </c>
      <c r="C130" s="27"/>
      <c r="D130" s="18" t="s">
        <v>153</v>
      </c>
      <c r="E130" s="19"/>
      <c r="F130" s="20"/>
      <c r="G130" s="20"/>
      <c r="H130" s="85"/>
      <c r="I130" s="85"/>
      <c r="J130" s="99"/>
      <c r="K130" s="20"/>
      <c r="L130" s="65"/>
    </row>
    <row r="131" spans="1:12" s="1" customFormat="1" x14ac:dyDescent="0.25">
      <c r="A131" s="28"/>
      <c r="B131" s="20" t="s">
        <v>43</v>
      </c>
      <c r="C131" s="22" t="s">
        <v>44</v>
      </c>
      <c r="D131" s="18"/>
      <c r="E131" s="19"/>
      <c r="F131" s="20"/>
      <c r="G131" s="20"/>
      <c r="H131" s="85"/>
      <c r="I131" s="85"/>
      <c r="J131" s="99"/>
      <c r="K131" s="20"/>
      <c r="L131" s="65"/>
    </row>
    <row r="132" spans="1:12" s="1" customFormat="1" x14ac:dyDescent="0.25">
      <c r="A132" s="28"/>
      <c r="B132" s="20"/>
      <c r="C132" s="22" t="s">
        <v>45</v>
      </c>
      <c r="D132" s="18"/>
      <c r="E132" s="19"/>
      <c r="F132" s="20"/>
      <c r="G132" s="20"/>
      <c r="H132" s="85"/>
      <c r="I132" s="85"/>
      <c r="J132" s="99"/>
      <c r="K132" s="20"/>
      <c r="L132" s="65"/>
    </row>
    <row r="133" spans="1:12" s="1" customFormat="1" x14ac:dyDescent="0.25">
      <c r="A133" s="28"/>
      <c r="B133" s="20"/>
      <c r="C133" s="22" t="s">
        <v>133</v>
      </c>
      <c r="D133" s="18"/>
      <c r="E133" s="19"/>
      <c r="F133" s="20"/>
      <c r="G133" s="20"/>
      <c r="H133" s="85"/>
      <c r="I133" s="85"/>
      <c r="J133" s="99"/>
      <c r="K133" s="20"/>
      <c r="L133" s="65"/>
    </row>
    <row r="134" spans="1:12" s="1" customFormat="1" x14ac:dyDescent="0.25">
      <c r="A134" s="28"/>
      <c r="B134" s="20"/>
      <c r="C134" s="22" t="s">
        <v>143</v>
      </c>
      <c r="D134" s="18"/>
      <c r="E134" s="19"/>
      <c r="F134" s="20"/>
      <c r="G134" s="20"/>
      <c r="H134" s="85"/>
      <c r="I134" s="85"/>
      <c r="J134" s="99"/>
      <c r="K134" s="20"/>
      <c r="L134" s="65"/>
    </row>
    <row r="135" spans="1:12" s="1" customFormat="1" x14ac:dyDescent="0.25">
      <c r="A135" s="28"/>
      <c r="B135" s="20"/>
      <c r="C135" s="22" t="s">
        <v>144</v>
      </c>
      <c r="D135" s="18"/>
      <c r="E135" s="19"/>
      <c r="F135" s="20"/>
      <c r="G135" s="20"/>
      <c r="H135" s="85"/>
      <c r="I135" s="85"/>
      <c r="J135" s="99"/>
      <c r="K135" s="20"/>
      <c r="L135" s="65"/>
    </row>
    <row r="136" spans="1:12" s="1" customFormat="1" x14ac:dyDescent="0.25">
      <c r="A136" s="28"/>
      <c r="B136" s="20"/>
      <c r="C136" s="22" t="s">
        <v>145</v>
      </c>
      <c r="D136" s="18"/>
      <c r="E136" s="19"/>
      <c r="F136" s="20"/>
      <c r="G136" s="20"/>
      <c r="H136" s="85"/>
      <c r="I136" s="85"/>
      <c r="J136" s="99"/>
      <c r="K136" s="20"/>
      <c r="L136" s="65"/>
    </row>
    <row r="137" spans="1:12" s="1" customFormat="1" x14ac:dyDescent="0.25">
      <c r="A137" s="28"/>
      <c r="B137" s="20"/>
      <c r="C137" s="22" t="s">
        <v>146</v>
      </c>
      <c r="D137" s="18"/>
      <c r="E137" s="19"/>
      <c r="F137" s="20"/>
      <c r="G137" s="20"/>
      <c r="H137" s="85"/>
      <c r="I137" s="85"/>
      <c r="J137" s="99"/>
      <c r="K137" s="20"/>
      <c r="L137" s="65"/>
    </row>
    <row r="138" spans="1:12" s="1" customFormat="1" ht="178.5" customHeight="1" x14ac:dyDescent="0.25">
      <c r="A138" s="28" t="s">
        <v>152</v>
      </c>
      <c r="B138" s="26" t="s">
        <v>148</v>
      </c>
      <c r="C138" s="27"/>
      <c r="D138" s="18" t="s">
        <v>154</v>
      </c>
      <c r="E138" s="19" t="s">
        <v>312</v>
      </c>
      <c r="F138" s="20">
        <v>246</v>
      </c>
      <c r="G138" s="20">
        <v>5</v>
      </c>
      <c r="H138" s="85">
        <f>F138*1.05</f>
        <v>258.3</v>
      </c>
      <c r="I138" s="85">
        <f>F138*3</f>
        <v>738</v>
      </c>
      <c r="J138" s="99">
        <f>H138*3</f>
        <v>774.90000000000009</v>
      </c>
      <c r="K138" s="20" t="s">
        <v>313</v>
      </c>
      <c r="L138" s="23" t="s">
        <v>376</v>
      </c>
    </row>
    <row r="139" spans="1:12" s="1" customFormat="1" x14ac:dyDescent="0.25">
      <c r="A139" s="30"/>
      <c r="B139" s="20" t="s">
        <v>43</v>
      </c>
      <c r="C139" s="22" t="s">
        <v>44</v>
      </c>
      <c r="D139" s="18"/>
      <c r="E139" s="19"/>
      <c r="F139" s="20"/>
      <c r="G139" s="20"/>
      <c r="H139" s="85"/>
      <c r="I139" s="85"/>
      <c r="J139" s="99"/>
      <c r="K139" s="20"/>
      <c r="L139" s="22" t="s">
        <v>44</v>
      </c>
    </row>
    <row r="140" spans="1:12" s="1" customFormat="1" x14ac:dyDescent="0.25">
      <c r="A140" s="30"/>
      <c r="B140" s="20"/>
      <c r="C140" s="22" t="s">
        <v>45</v>
      </c>
      <c r="D140" s="18"/>
      <c r="E140" s="19"/>
      <c r="F140" s="20"/>
      <c r="G140" s="20"/>
      <c r="H140" s="85"/>
      <c r="I140" s="85"/>
      <c r="J140" s="99"/>
      <c r="K140" s="20"/>
      <c r="L140" s="22" t="s">
        <v>45</v>
      </c>
    </row>
    <row r="141" spans="1:12" s="1" customFormat="1" x14ac:dyDescent="0.25">
      <c r="A141" s="30"/>
      <c r="B141" s="20"/>
      <c r="C141" s="22" t="s">
        <v>132</v>
      </c>
      <c r="D141" s="18"/>
      <c r="E141" s="19"/>
      <c r="F141" s="20"/>
      <c r="G141" s="20"/>
      <c r="H141" s="85"/>
      <c r="I141" s="85"/>
      <c r="J141" s="99"/>
      <c r="K141" s="20"/>
      <c r="L141" s="22" t="s">
        <v>132</v>
      </c>
    </row>
    <row r="142" spans="1:12" s="1" customFormat="1" x14ac:dyDescent="0.25">
      <c r="A142" s="30"/>
      <c r="B142" s="20"/>
      <c r="C142" s="22" t="s">
        <v>46</v>
      </c>
      <c r="D142" s="18"/>
      <c r="E142" s="19"/>
      <c r="F142" s="20"/>
      <c r="G142" s="20"/>
      <c r="H142" s="85"/>
      <c r="I142" s="85"/>
      <c r="J142" s="99"/>
      <c r="K142" s="20"/>
      <c r="L142" s="22" t="s">
        <v>46</v>
      </c>
    </row>
    <row r="143" spans="1:12" s="1" customFormat="1" x14ac:dyDescent="0.25">
      <c r="A143" s="30"/>
      <c r="B143" s="20"/>
      <c r="C143" s="22" t="s">
        <v>150</v>
      </c>
      <c r="D143" s="18"/>
      <c r="E143" s="19"/>
      <c r="F143" s="20"/>
      <c r="G143" s="20"/>
      <c r="H143" s="85"/>
      <c r="I143" s="85"/>
      <c r="J143" s="99"/>
      <c r="K143" s="20"/>
      <c r="L143" s="22" t="s">
        <v>150</v>
      </c>
    </row>
    <row r="144" spans="1:12" s="1" customFormat="1" ht="16.5" customHeight="1" x14ac:dyDescent="0.25">
      <c r="A144" s="30"/>
      <c r="B144" s="20"/>
      <c r="C144" s="29" t="s">
        <v>151</v>
      </c>
      <c r="D144" s="18"/>
      <c r="E144" s="19"/>
      <c r="F144" s="20"/>
      <c r="G144" s="20"/>
      <c r="H144" s="85"/>
      <c r="I144" s="85"/>
      <c r="J144" s="99"/>
      <c r="K144" s="20"/>
      <c r="L144" s="29" t="s">
        <v>344</v>
      </c>
    </row>
    <row r="145" spans="1:12" s="1" customFormat="1" x14ac:dyDescent="0.25">
      <c r="A145" s="30"/>
      <c r="B145" s="20"/>
      <c r="C145" s="29" t="s">
        <v>146</v>
      </c>
      <c r="D145" s="18"/>
      <c r="E145" s="19"/>
      <c r="F145" s="20"/>
      <c r="G145" s="20"/>
      <c r="H145" s="85"/>
      <c r="I145" s="85"/>
      <c r="J145" s="99"/>
      <c r="K145" s="20"/>
      <c r="L145" s="29" t="s">
        <v>343</v>
      </c>
    </row>
    <row r="146" spans="1:12" s="1" customFormat="1" ht="140.25" customHeight="1" x14ac:dyDescent="0.25">
      <c r="A146" s="28" t="s">
        <v>160</v>
      </c>
      <c r="B146" s="26" t="s">
        <v>175</v>
      </c>
      <c r="C146" s="27"/>
      <c r="D146" s="18" t="s">
        <v>176</v>
      </c>
      <c r="E146" s="19" t="s">
        <v>315</v>
      </c>
      <c r="F146" s="20">
        <v>682</v>
      </c>
      <c r="G146" s="20">
        <v>21</v>
      </c>
      <c r="H146" s="85">
        <f>F146*1.21</f>
        <v>825.22</v>
      </c>
      <c r="I146" s="85">
        <f>F146*2</f>
        <v>1364</v>
      </c>
      <c r="J146" s="99">
        <f>H146*2</f>
        <v>1650.44</v>
      </c>
      <c r="K146" s="20" t="s">
        <v>314</v>
      </c>
      <c r="L146" s="23" t="s">
        <v>377</v>
      </c>
    </row>
    <row r="147" spans="1:12" s="1" customFormat="1" x14ac:dyDescent="0.25">
      <c r="A147" s="28"/>
      <c r="B147" s="20" t="s">
        <v>43</v>
      </c>
      <c r="C147" s="22" t="s">
        <v>44</v>
      </c>
      <c r="D147" s="18"/>
      <c r="E147" s="19"/>
      <c r="F147" s="20"/>
      <c r="G147" s="20"/>
      <c r="H147" s="85"/>
      <c r="I147" s="85"/>
      <c r="J147" s="99"/>
      <c r="K147" s="20"/>
      <c r="L147" s="22" t="s">
        <v>44</v>
      </c>
    </row>
    <row r="148" spans="1:12" s="1" customFormat="1" x14ac:dyDescent="0.25">
      <c r="A148" s="28"/>
      <c r="B148" s="20"/>
      <c r="C148" s="22" t="s">
        <v>45</v>
      </c>
      <c r="D148" s="18"/>
      <c r="E148" s="19"/>
      <c r="F148" s="20"/>
      <c r="G148" s="20"/>
      <c r="H148" s="85"/>
      <c r="I148" s="85"/>
      <c r="J148" s="99"/>
      <c r="K148" s="20"/>
      <c r="L148" s="22" t="s">
        <v>45</v>
      </c>
    </row>
    <row r="149" spans="1:12" s="1" customFormat="1" x14ac:dyDescent="0.25">
      <c r="A149" s="28"/>
      <c r="B149" s="20"/>
      <c r="C149" s="22" t="s">
        <v>133</v>
      </c>
      <c r="D149" s="18"/>
      <c r="E149" s="19"/>
      <c r="F149" s="20"/>
      <c r="G149" s="20"/>
      <c r="H149" s="85"/>
      <c r="I149" s="85"/>
      <c r="J149" s="99"/>
      <c r="K149" s="20"/>
      <c r="L149" s="22" t="s">
        <v>133</v>
      </c>
    </row>
    <row r="150" spans="1:12" s="1" customFormat="1" x14ac:dyDescent="0.25">
      <c r="A150" s="28"/>
      <c r="B150" s="20"/>
      <c r="C150" s="22" t="s">
        <v>46</v>
      </c>
      <c r="D150" s="18"/>
      <c r="E150" s="19"/>
      <c r="F150" s="20"/>
      <c r="G150" s="20"/>
      <c r="H150" s="85"/>
      <c r="I150" s="85"/>
      <c r="J150" s="99"/>
      <c r="K150" s="20"/>
      <c r="L150" s="22" t="s">
        <v>46</v>
      </c>
    </row>
    <row r="151" spans="1:12" s="1" customFormat="1" x14ac:dyDescent="0.25">
      <c r="A151" s="28"/>
      <c r="B151" s="20"/>
      <c r="C151" s="93" t="s">
        <v>349</v>
      </c>
      <c r="D151" s="18"/>
      <c r="E151" s="19"/>
      <c r="F151" s="20"/>
      <c r="G151" s="20"/>
      <c r="H151" s="85"/>
      <c r="I151" s="85"/>
      <c r="J151" s="99"/>
      <c r="K151" s="20"/>
      <c r="L151" s="93" t="s">
        <v>345</v>
      </c>
    </row>
    <row r="152" spans="1:12" s="1" customFormat="1" x14ac:dyDescent="0.25">
      <c r="A152" s="28"/>
      <c r="B152" s="20"/>
      <c r="C152" s="93" t="s">
        <v>177</v>
      </c>
      <c r="D152" s="18"/>
      <c r="E152" s="19"/>
      <c r="F152" s="20"/>
      <c r="G152" s="20"/>
      <c r="H152" s="85"/>
      <c r="I152" s="85"/>
      <c r="J152" s="99"/>
      <c r="K152" s="20"/>
      <c r="L152" s="22" t="s">
        <v>348</v>
      </c>
    </row>
    <row r="153" spans="1:12" s="1" customFormat="1" x14ac:dyDescent="0.25">
      <c r="A153" s="28"/>
      <c r="B153" s="20"/>
      <c r="C153" s="93" t="s">
        <v>178</v>
      </c>
      <c r="D153" s="18"/>
      <c r="E153" s="19"/>
      <c r="F153" s="20"/>
      <c r="G153" s="20"/>
      <c r="H153" s="85"/>
      <c r="I153" s="85"/>
      <c r="J153" s="99"/>
      <c r="K153" s="20"/>
      <c r="L153" s="22" t="s">
        <v>346</v>
      </c>
    </row>
    <row r="154" spans="1:12" s="1" customFormat="1" ht="165.75" customHeight="1" x14ac:dyDescent="0.25">
      <c r="A154" s="28" t="s">
        <v>164</v>
      </c>
      <c r="B154" s="26" t="s">
        <v>155</v>
      </c>
      <c r="C154" s="27"/>
      <c r="D154" s="18" t="s">
        <v>149</v>
      </c>
      <c r="E154" s="19" t="s">
        <v>350</v>
      </c>
      <c r="F154" s="20">
        <v>825</v>
      </c>
      <c r="G154" s="20">
        <v>21</v>
      </c>
      <c r="H154" s="85">
        <f>F154*1.21</f>
        <v>998.25</v>
      </c>
      <c r="I154" s="85">
        <f>F154*2</f>
        <v>1650</v>
      </c>
      <c r="J154" s="99">
        <f>H154*2</f>
        <v>1996.5</v>
      </c>
      <c r="K154" s="20" t="s">
        <v>351</v>
      </c>
      <c r="L154" s="23" t="s">
        <v>378</v>
      </c>
    </row>
    <row r="155" spans="1:12" s="1" customFormat="1" x14ac:dyDescent="0.25">
      <c r="A155" s="30"/>
      <c r="B155" s="20" t="s">
        <v>43</v>
      </c>
      <c r="C155" s="22" t="s">
        <v>44</v>
      </c>
      <c r="D155" s="18"/>
      <c r="E155" s="19"/>
      <c r="F155" s="20"/>
      <c r="G155" s="20"/>
      <c r="H155" s="85"/>
      <c r="I155" s="85"/>
      <c r="J155" s="99"/>
      <c r="K155" s="20"/>
      <c r="L155" s="22" t="s">
        <v>44</v>
      </c>
    </row>
    <row r="156" spans="1:12" s="1" customFormat="1" x14ac:dyDescent="0.25">
      <c r="A156" s="30"/>
      <c r="B156" s="20"/>
      <c r="C156" s="22" t="s">
        <v>45</v>
      </c>
      <c r="D156" s="18"/>
      <c r="E156" s="19"/>
      <c r="F156" s="20"/>
      <c r="G156" s="20"/>
      <c r="H156" s="85"/>
      <c r="I156" s="85"/>
      <c r="J156" s="99"/>
      <c r="K156" s="20"/>
      <c r="L156" s="22" t="s">
        <v>45</v>
      </c>
    </row>
    <row r="157" spans="1:12" s="1" customFormat="1" x14ac:dyDescent="0.25">
      <c r="A157" s="30"/>
      <c r="B157" s="20"/>
      <c r="C157" s="22" t="s">
        <v>133</v>
      </c>
      <c r="D157" s="18"/>
      <c r="E157" s="19"/>
      <c r="F157" s="20"/>
      <c r="G157" s="20"/>
      <c r="H157" s="85"/>
      <c r="I157" s="85"/>
      <c r="J157" s="99"/>
      <c r="K157" s="20"/>
      <c r="L157" s="22" t="s">
        <v>133</v>
      </c>
    </row>
    <row r="158" spans="1:12" s="1" customFormat="1" x14ac:dyDescent="0.25">
      <c r="A158" s="30"/>
      <c r="B158" s="20"/>
      <c r="C158" s="22" t="s">
        <v>156</v>
      </c>
      <c r="D158" s="18"/>
      <c r="E158" s="19"/>
      <c r="F158" s="20"/>
      <c r="G158" s="20"/>
      <c r="H158" s="85"/>
      <c r="I158" s="85"/>
      <c r="J158" s="99"/>
      <c r="K158" s="20"/>
      <c r="L158" s="22" t="s">
        <v>156</v>
      </c>
    </row>
    <row r="159" spans="1:12" s="1" customFormat="1" x14ac:dyDescent="0.25">
      <c r="A159" s="30"/>
      <c r="B159" s="20"/>
      <c r="C159" s="22" t="s">
        <v>157</v>
      </c>
      <c r="D159" s="18"/>
      <c r="E159" s="19"/>
      <c r="F159" s="20"/>
      <c r="G159" s="20"/>
      <c r="H159" s="85"/>
      <c r="I159" s="85"/>
      <c r="J159" s="99"/>
      <c r="K159" s="20"/>
      <c r="L159" s="22" t="s">
        <v>157</v>
      </c>
    </row>
    <row r="160" spans="1:12" s="1" customFormat="1" x14ac:dyDescent="0.25">
      <c r="A160" s="30"/>
      <c r="B160" s="20"/>
      <c r="C160" s="22" t="s">
        <v>158</v>
      </c>
      <c r="D160" s="18"/>
      <c r="E160" s="19"/>
      <c r="F160" s="20"/>
      <c r="G160" s="20"/>
      <c r="H160" s="85"/>
      <c r="I160" s="85"/>
      <c r="J160" s="99"/>
      <c r="K160" s="20"/>
      <c r="L160" s="22" t="s">
        <v>347</v>
      </c>
    </row>
    <row r="161" spans="1:12" s="1" customFormat="1" x14ac:dyDescent="0.25">
      <c r="A161" s="30"/>
      <c r="B161" s="20"/>
      <c r="C161" s="22" t="s">
        <v>159</v>
      </c>
      <c r="D161" s="18"/>
      <c r="E161" s="19"/>
      <c r="F161" s="20"/>
      <c r="G161" s="20"/>
      <c r="H161" s="85"/>
      <c r="I161" s="85"/>
      <c r="J161" s="99"/>
      <c r="K161" s="20"/>
      <c r="L161" s="29" t="s">
        <v>353</v>
      </c>
    </row>
    <row r="162" spans="1:12" s="1" customFormat="1" ht="89.25" x14ac:dyDescent="0.25">
      <c r="A162" s="28" t="s">
        <v>174</v>
      </c>
      <c r="B162" s="27" t="s">
        <v>165</v>
      </c>
      <c r="C162" s="27"/>
      <c r="D162" s="18" t="s">
        <v>149</v>
      </c>
      <c r="E162" s="19" t="s">
        <v>352</v>
      </c>
      <c r="F162" s="56">
        <v>191</v>
      </c>
      <c r="G162" s="56">
        <v>5</v>
      </c>
      <c r="H162" s="100">
        <f>F162*1.05</f>
        <v>200.55</v>
      </c>
      <c r="I162" s="100">
        <f>F162*2</f>
        <v>382</v>
      </c>
      <c r="J162" s="99">
        <f>H162*2</f>
        <v>401.1</v>
      </c>
      <c r="K162" s="20" t="s">
        <v>354</v>
      </c>
      <c r="L162" s="93" t="s">
        <v>379</v>
      </c>
    </row>
    <row r="163" spans="1:12" s="1" customFormat="1" x14ac:dyDescent="0.25">
      <c r="A163" s="28"/>
      <c r="B163" s="20" t="s">
        <v>43</v>
      </c>
      <c r="C163" s="22" t="s">
        <v>166</v>
      </c>
      <c r="D163" s="18"/>
      <c r="E163" s="56"/>
      <c r="F163" s="56"/>
      <c r="G163" s="56"/>
      <c r="H163" s="100"/>
      <c r="I163" s="100"/>
      <c r="J163" s="99"/>
      <c r="K163" s="20"/>
      <c r="L163" s="22" t="s">
        <v>166</v>
      </c>
    </row>
    <row r="164" spans="1:12" s="1" customFormat="1" x14ac:dyDescent="0.25">
      <c r="A164" s="28"/>
      <c r="B164" s="20"/>
      <c r="C164" s="22" t="s">
        <v>45</v>
      </c>
      <c r="D164" s="18"/>
      <c r="E164" s="56"/>
      <c r="F164" s="56"/>
      <c r="G164" s="56"/>
      <c r="H164" s="100"/>
      <c r="I164" s="100"/>
      <c r="J164" s="99"/>
      <c r="K164" s="20"/>
      <c r="L164" s="22" t="s">
        <v>45</v>
      </c>
    </row>
    <row r="165" spans="1:12" s="1" customFormat="1" x14ac:dyDescent="0.25">
      <c r="A165" s="28"/>
      <c r="B165" s="20"/>
      <c r="C165" s="22" t="s">
        <v>132</v>
      </c>
      <c r="D165" s="18"/>
      <c r="E165" s="56"/>
      <c r="F165" s="56"/>
      <c r="G165" s="56"/>
      <c r="H165" s="100"/>
      <c r="I165" s="100"/>
      <c r="J165" s="99"/>
      <c r="K165" s="20"/>
      <c r="L165" s="22" t="s">
        <v>132</v>
      </c>
    </row>
    <row r="166" spans="1:12" s="1" customFormat="1" x14ac:dyDescent="0.25">
      <c r="A166" s="28"/>
      <c r="B166" s="20"/>
      <c r="C166" s="22" t="s">
        <v>46</v>
      </c>
      <c r="D166" s="18"/>
      <c r="E166" s="56"/>
      <c r="F166" s="56"/>
      <c r="G166" s="56"/>
      <c r="H166" s="100"/>
      <c r="I166" s="100"/>
      <c r="J166" s="99"/>
      <c r="K166" s="20"/>
      <c r="L166" s="22" t="s">
        <v>46</v>
      </c>
    </row>
    <row r="167" spans="1:12" s="1" customFormat="1" x14ac:dyDescent="0.25">
      <c r="A167" s="28"/>
      <c r="B167" s="20"/>
      <c r="C167" s="22" t="s">
        <v>167</v>
      </c>
      <c r="D167" s="18"/>
      <c r="E167" s="56"/>
      <c r="F167" s="56"/>
      <c r="G167" s="56"/>
      <c r="H167" s="100"/>
      <c r="I167" s="100"/>
      <c r="J167" s="99"/>
      <c r="K167" s="20"/>
      <c r="L167" s="22" t="s">
        <v>167</v>
      </c>
    </row>
    <row r="168" spans="1:12" s="1" customFormat="1" ht="25.5" x14ac:dyDescent="0.25">
      <c r="A168" s="28"/>
      <c r="B168" s="20"/>
      <c r="C168" s="29" t="s">
        <v>151</v>
      </c>
      <c r="D168" s="18"/>
      <c r="E168" s="56"/>
      <c r="F168" s="56"/>
      <c r="G168" s="56"/>
      <c r="H168" s="100"/>
      <c r="I168" s="100"/>
      <c r="J168" s="99"/>
      <c r="K168" s="20"/>
      <c r="L168" s="29" t="s">
        <v>344</v>
      </c>
    </row>
    <row r="169" spans="1:12" s="1" customFormat="1" x14ac:dyDescent="0.25">
      <c r="A169" s="28"/>
      <c r="B169" s="20"/>
      <c r="C169" s="29" t="s">
        <v>146</v>
      </c>
      <c r="D169" s="18"/>
      <c r="E169" s="56"/>
      <c r="F169" s="56"/>
      <c r="G169" s="56"/>
      <c r="H169" s="100"/>
      <c r="I169" s="100"/>
      <c r="J169" s="99"/>
      <c r="K169" s="20"/>
      <c r="L169" s="29" t="s">
        <v>343</v>
      </c>
    </row>
    <row r="170" spans="1:12" s="1" customFormat="1" ht="89.25" customHeight="1" x14ac:dyDescent="0.25">
      <c r="A170" s="28" t="s">
        <v>179</v>
      </c>
      <c r="B170" s="26" t="s">
        <v>169</v>
      </c>
      <c r="C170" s="22"/>
      <c r="D170" s="18" t="s">
        <v>173</v>
      </c>
      <c r="E170" s="19" t="s">
        <v>315</v>
      </c>
      <c r="F170" s="20">
        <v>1350</v>
      </c>
      <c r="G170" s="20">
        <v>5</v>
      </c>
      <c r="H170" s="85">
        <f>F170*1.05</f>
        <v>1417.5</v>
      </c>
      <c r="I170" s="85">
        <f>F170*2</f>
        <v>2700</v>
      </c>
      <c r="J170" s="99">
        <f>H170*2</f>
        <v>2835</v>
      </c>
      <c r="K170" s="20" t="s">
        <v>316</v>
      </c>
      <c r="L170" s="23" t="s">
        <v>380</v>
      </c>
    </row>
    <row r="171" spans="1:12" s="1" customFormat="1" x14ac:dyDescent="0.25">
      <c r="A171" s="32"/>
      <c r="B171" s="33" t="s">
        <v>43</v>
      </c>
      <c r="C171" s="29" t="s">
        <v>44</v>
      </c>
      <c r="D171" s="34"/>
      <c r="E171" s="19"/>
      <c r="F171" s="20"/>
      <c r="G171" s="20"/>
      <c r="H171" s="85"/>
      <c r="I171" s="85"/>
      <c r="J171" s="99"/>
      <c r="K171" s="20"/>
      <c r="L171" s="29" t="s">
        <v>44</v>
      </c>
    </row>
    <row r="172" spans="1:12" s="1" customFormat="1" x14ac:dyDescent="0.25">
      <c r="A172" s="32"/>
      <c r="B172" s="33"/>
      <c r="C172" s="29" t="s">
        <v>45</v>
      </c>
      <c r="D172" s="34"/>
      <c r="E172" s="19"/>
      <c r="F172" s="20"/>
      <c r="G172" s="20"/>
      <c r="H172" s="85"/>
      <c r="I172" s="85"/>
      <c r="J172" s="99"/>
      <c r="K172" s="20"/>
      <c r="L172" s="29" t="s">
        <v>45</v>
      </c>
    </row>
    <row r="173" spans="1:12" s="1" customFormat="1" x14ac:dyDescent="0.25">
      <c r="A173" s="32"/>
      <c r="B173" s="33"/>
      <c r="C173" s="29" t="s">
        <v>132</v>
      </c>
      <c r="D173" s="34"/>
      <c r="E173" s="19"/>
      <c r="F173" s="20"/>
      <c r="G173" s="20"/>
      <c r="H173" s="85"/>
      <c r="I173" s="85"/>
      <c r="J173" s="99"/>
      <c r="K173" s="20"/>
      <c r="L173" s="29" t="s">
        <v>132</v>
      </c>
    </row>
    <row r="174" spans="1:12" s="1" customFormat="1" x14ac:dyDescent="0.25">
      <c r="A174" s="32"/>
      <c r="B174" s="33"/>
      <c r="C174" s="29" t="s">
        <v>46</v>
      </c>
      <c r="D174" s="34"/>
      <c r="E174" s="19"/>
      <c r="F174" s="20"/>
      <c r="G174" s="20"/>
      <c r="H174" s="85"/>
      <c r="I174" s="85"/>
      <c r="J174" s="99"/>
      <c r="K174" s="20"/>
      <c r="L174" s="29" t="s">
        <v>46</v>
      </c>
    </row>
    <row r="175" spans="1:12" s="1" customFormat="1" x14ac:dyDescent="0.25">
      <c r="A175" s="32"/>
      <c r="B175" s="33"/>
      <c r="C175" s="29" t="s">
        <v>170</v>
      </c>
      <c r="D175" s="34"/>
      <c r="E175" s="19"/>
      <c r="F175" s="20"/>
      <c r="G175" s="20"/>
      <c r="H175" s="85"/>
      <c r="I175" s="85"/>
      <c r="J175" s="99"/>
      <c r="K175" s="20"/>
      <c r="L175" s="29" t="s">
        <v>170</v>
      </c>
    </row>
    <row r="176" spans="1:12" s="1" customFormat="1" x14ac:dyDescent="0.25">
      <c r="A176" s="32"/>
      <c r="B176" s="33"/>
      <c r="C176" s="29" t="s">
        <v>171</v>
      </c>
      <c r="D176" s="34"/>
      <c r="E176" s="19"/>
      <c r="F176" s="20"/>
      <c r="G176" s="20"/>
      <c r="H176" s="85"/>
      <c r="I176" s="85"/>
      <c r="J176" s="99"/>
      <c r="K176" s="20"/>
      <c r="L176" s="29" t="s">
        <v>355</v>
      </c>
    </row>
    <row r="177" spans="1:12" s="1" customFormat="1" x14ac:dyDescent="0.25">
      <c r="A177" s="32"/>
      <c r="B177" s="33"/>
      <c r="C177" s="29" t="s">
        <v>172</v>
      </c>
      <c r="D177" s="34"/>
      <c r="E177" s="19"/>
      <c r="F177" s="20"/>
      <c r="G177" s="20"/>
      <c r="H177" s="85"/>
      <c r="I177" s="85"/>
      <c r="J177" s="99"/>
      <c r="K177" s="20"/>
      <c r="L177" s="29" t="s">
        <v>356</v>
      </c>
    </row>
    <row r="178" spans="1:12" s="1" customFormat="1" ht="25.5" x14ac:dyDescent="0.25">
      <c r="A178" s="28" t="s">
        <v>180</v>
      </c>
      <c r="B178" s="26" t="s">
        <v>161</v>
      </c>
      <c r="C178" s="27"/>
      <c r="D178" s="18" t="s">
        <v>154</v>
      </c>
      <c r="E178" s="19"/>
      <c r="F178" s="56"/>
      <c r="G178" s="56"/>
      <c r="H178" s="100"/>
      <c r="I178" s="100"/>
      <c r="J178" s="99"/>
      <c r="K178" s="20"/>
      <c r="L178" s="61"/>
    </row>
    <row r="179" spans="1:12" s="1" customFormat="1" x14ac:dyDescent="0.25">
      <c r="A179" s="28"/>
      <c r="B179" s="20" t="s">
        <v>43</v>
      </c>
      <c r="C179" s="22" t="s">
        <v>44</v>
      </c>
      <c r="D179" s="18"/>
      <c r="E179" s="56"/>
      <c r="F179" s="56"/>
      <c r="G179" s="56"/>
      <c r="H179" s="100"/>
      <c r="I179" s="100"/>
      <c r="J179" s="99"/>
      <c r="K179" s="20"/>
      <c r="L179" s="22"/>
    </row>
    <row r="180" spans="1:12" s="1" customFormat="1" x14ac:dyDescent="0.25">
      <c r="A180" s="28"/>
      <c r="B180" s="20"/>
      <c r="C180" s="22" t="s">
        <v>45</v>
      </c>
      <c r="D180" s="18"/>
      <c r="E180" s="56"/>
      <c r="F180" s="56"/>
      <c r="G180" s="56"/>
      <c r="H180" s="100"/>
      <c r="I180" s="100"/>
      <c r="J180" s="99"/>
      <c r="K180" s="20"/>
      <c r="L180" s="22"/>
    </row>
    <row r="181" spans="1:12" s="1" customFormat="1" x14ac:dyDescent="0.25">
      <c r="A181" s="28"/>
      <c r="B181" s="20"/>
      <c r="C181" s="22" t="s">
        <v>162</v>
      </c>
      <c r="D181" s="18"/>
      <c r="E181" s="56"/>
      <c r="F181" s="56"/>
      <c r="G181" s="56"/>
      <c r="H181" s="100"/>
      <c r="I181" s="100"/>
      <c r="J181" s="99"/>
      <c r="K181" s="20"/>
      <c r="L181" s="22"/>
    </row>
    <row r="182" spans="1:12" s="1" customFormat="1" x14ac:dyDescent="0.25">
      <c r="A182" s="28"/>
      <c r="B182" s="20"/>
      <c r="C182" s="22" t="s">
        <v>46</v>
      </c>
      <c r="D182" s="18"/>
      <c r="E182" s="56"/>
      <c r="F182" s="56"/>
      <c r="G182" s="56"/>
      <c r="H182" s="100"/>
      <c r="I182" s="100"/>
      <c r="J182" s="99"/>
      <c r="K182" s="20"/>
      <c r="L182" s="22"/>
    </row>
    <row r="183" spans="1:12" s="1" customFormat="1" x14ac:dyDescent="0.25">
      <c r="A183" s="28"/>
      <c r="B183" s="20"/>
      <c r="C183" s="22" t="s">
        <v>163</v>
      </c>
      <c r="D183" s="18"/>
      <c r="E183" s="56"/>
      <c r="F183" s="56"/>
      <c r="G183" s="56"/>
      <c r="H183" s="100"/>
      <c r="I183" s="100"/>
      <c r="J183" s="99"/>
      <c r="K183" s="20"/>
      <c r="L183" s="22"/>
    </row>
    <row r="184" spans="1:12" s="1" customFormat="1" ht="25.5" x14ac:dyDescent="0.25">
      <c r="A184" s="28"/>
      <c r="B184" s="20"/>
      <c r="C184" s="29" t="s">
        <v>151</v>
      </c>
      <c r="D184" s="18"/>
      <c r="E184" s="56"/>
      <c r="F184" s="56"/>
      <c r="G184" s="56"/>
      <c r="H184" s="100"/>
      <c r="I184" s="100"/>
      <c r="J184" s="99"/>
      <c r="K184" s="20"/>
      <c r="L184" s="29"/>
    </row>
    <row r="185" spans="1:12" s="1" customFormat="1" x14ac:dyDescent="0.25">
      <c r="A185" s="28"/>
      <c r="B185" s="20"/>
      <c r="C185" s="29" t="s">
        <v>146</v>
      </c>
      <c r="D185" s="18"/>
      <c r="E185" s="56"/>
      <c r="F185" s="56"/>
      <c r="G185" s="56"/>
      <c r="H185" s="100"/>
      <c r="I185" s="100"/>
      <c r="J185" s="99"/>
      <c r="K185" s="20"/>
      <c r="L185" s="29"/>
    </row>
    <row r="186" spans="1:12" s="1" customFormat="1" ht="114.75" customHeight="1" x14ac:dyDescent="0.25">
      <c r="A186" s="28" t="s">
        <v>181</v>
      </c>
      <c r="B186" s="26" t="s">
        <v>182</v>
      </c>
      <c r="C186" s="27"/>
      <c r="D186" s="18" t="s">
        <v>187</v>
      </c>
      <c r="E186" s="19" t="s">
        <v>315</v>
      </c>
      <c r="F186" s="20">
        <v>643</v>
      </c>
      <c r="G186" s="20">
        <v>5</v>
      </c>
      <c r="H186" s="85">
        <f>F186*1.05</f>
        <v>675.15</v>
      </c>
      <c r="I186" s="85">
        <f>F186*3</f>
        <v>1929</v>
      </c>
      <c r="J186" s="99">
        <f>H186*3</f>
        <v>2025.4499999999998</v>
      </c>
      <c r="K186" s="23" t="s">
        <v>318</v>
      </c>
      <c r="L186" s="23" t="s">
        <v>381</v>
      </c>
    </row>
    <row r="187" spans="1:12" s="1" customFormat="1" x14ac:dyDescent="0.25">
      <c r="A187" s="28"/>
      <c r="B187" s="20" t="s">
        <v>43</v>
      </c>
      <c r="C187" s="22" t="s">
        <v>44</v>
      </c>
      <c r="D187" s="18"/>
      <c r="E187" s="19"/>
      <c r="F187" s="20"/>
      <c r="G187" s="20"/>
      <c r="H187" s="85"/>
      <c r="I187" s="85"/>
      <c r="J187" s="99"/>
      <c r="K187" s="20"/>
      <c r="L187" s="22" t="s">
        <v>44</v>
      </c>
    </row>
    <row r="188" spans="1:12" s="1" customFormat="1" x14ac:dyDescent="0.25">
      <c r="A188" s="28"/>
      <c r="B188" s="20"/>
      <c r="C188" s="22" t="s">
        <v>45</v>
      </c>
      <c r="D188" s="18"/>
      <c r="E188" s="19"/>
      <c r="F188" s="20"/>
      <c r="G188" s="20"/>
      <c r="H188" s="85"/>
      <c r="I188" s="85"/>
      <c r="J188" s="99"/>
      <c r="K188" s="20"/>
      <c r="L188" s="22" t="s">
        <v>45</v>
      </c>
    </row>
    <row r="189" spans="1:12" s="1" customFormat="1" x14ac:dyDescent="0.25">
      <c r="A189" s="28"/>
      <c r="B189" s="20"/>
      <c r="C189" s="22" t="s">
        <v>132</v>
      </c>
      <c r="D189" s="18"/>
      <c r="E189" s="19"/>
      <c r="F189" s="20"/>
      <c r="G189" s="20"/>
      <c r="H189" s="85"/>
      <c r="I189" s="85"/>
      <c r="J189" s="99"/>
      <c r="K189" s="20"/>
      <c r="L189" s="22" t="s">
        <v>132</v>
      </c>
    </row>
    <row r="190" spans="1:12" s="1" customFormat="1" x14ac:dyDescent="0.25">
      <c r="A190" s="28"/>
      <c r="B190" s="20"/>
      <c r="C190" s="22" t="s">
        <v>46</v>
      </c>
      <c r="D190" s="18"/>
      <c r="E190" s="19"/>
      <c r="F190" s="20"/>
      <c r="G190" s="20"/>
      <c r="H190" s="85"/>
      <c r="I190" s="85"/>
      <c r="J190" s="99"/>
      <c r="K190" s="20"/>
      <c r="L190" s="22" t="s">
        <v>46</v>
      </c>
    </row>
    <row r="191" spans="1:12" s="1" customFormat="1" x14ac:dyDescent="0.25">
      <c r="A191" s="28"/>
      <c r="B191" s="20"/>
      <c r="C191" s="22" t="s">
        <v>184</v>
      </c>
      <c r="D191" s="18"/>
      <c r="E191" s="19"/>
      <c r="F191" s="20"/>
      <c r="G191" s="20"/>
      <c r="H191" s="85"/>
      <c r="I191" s="85"/>
      <c r="J191" s="99"/>
      <c r="K191" s="20"/>
      <c r="L191" s="22" t="s">
        <v>184</v>
      </c>
    </row>
    <row r="192" spans="1:12" s="1" customFormat="1" x14ac:dyDescent="0.25">
      <c r="A192" s="28"/>
      <c r="B192" s="20"/>
      <c r="C192" s="22" t="s">
        <v>185</v>
      </c>
      <c r="D192" s="18"/>
      <c r="E192" s="19"/>
      <c r="F192" s="20"/>
      <c r="G192" s="20"/>
      <c r="H192" s="85"/>
      <c r="I192" s="85"/>
      <c r="J192" s="99"/>
      <c r="K192" s="20"/>
      <c r="L192" s="22" t="s">
        <v>357</v>
      </c>
    </row>
    <row r="193" spans="1:13" s="1" customFormat="1" x14ac:dyDescent="0.25">
      <c r="A193" s="28"/>
      <c r="B193" s="20"/>
      <c r="C193" s="22" t="s">
        <v>186</v>
      </c>
      <c r="D193" s="18"/>
      <c r="E193" s="19"/>
      <c r="F193" s="20"/>
      <c r="G193" s="20"/>
      <c r="H193" s="85"/>
      <c r="I193" s="85"/>
      <c r="J193" s="99"/>
      <c r="K193" s="20"/>
      <c r="L193" s="22" t="s">
        <v>346</v>
      </c>
    </row>
    <row r="194" spans="1:13" s="1" customFormat="1" ht="25.5" x14ac:dyDescent="0.25">
      <c r="A194" s="28" t="s">
        <v>193</v>
      </c>
      <c r="B194" s="27" t="s">
        <v>188</v>
      </c>
      <c r="C194" s="27"/>
      <c r="D194" s="18" t="s">
        <v>192</v>
      </c>
      <c r="E194" s="19"/>
      <c r="F194" s="20"/>
      <c r="G194" s="20"/>
      <c r="H194" s="85"/>
      <c r="I194" s="85"/>
      <c r="J194" s="99"/>
      <c r="K194" s="20"/>
      <c r="L194" s="65"/>
    </row>
    <row r="195" spans="1:13" s="1" customFormat="1" x14ac:dyDescent="0.25">
      <c r="A195" s="28"/>
      <c r="B195" s="20" t="s">
        <v>43</v>
      </c>
      <c r="C195" s="22" t="s">
        <v>44</v>
      </c>
      <c r="D195" s="18"/>
      <c r="E195" s="19"/>
      <c r="F195" s="20"/>
      <c r="G195" s="20"/>
      <c r="H195" s="85"/>
      <c r="I195" s="85"/>
      <c r="J195" s="99"/>
      <c r="K195" s="20"/>
      <c r="L195" s="65"/>
    </row>
    <row r="196" spans="1:13" s="1" customFormat="1" x14ac:dyDescent="0.25">
      <c r="A196" s="28"/>
      <c r="B196" s="20"/>
      <c r="C196" s="22" t="s">
        <v>45</v>
      </c>
      <c r="D196" s="18"/>
      <c r="E196" s="19"/>
      <c r="F196" s="20"/>
      <c r="G196" s="20"/>
      <c r="H196" s="85"/>
      <c r="I196" s="85"/>
      <c r="J196" s="99"/>
      <c r="K196" s="20"/>
      <c r="L196" s="65"/>
    </row>
    <row r="197" spans="1:13" s="1" customFormat="1" x14ac:dyDescent="0.25">
      <c r="A197" s="28"/>
      <c r="B197" s="20"/>
      <c r="C197" s="22" t="s">
        <v>132</v>
      </c>
      <c r="D197" s="18"/>
      <c r="E197" s="19"/>
      <c r="F197" s="20"/>
      <c r="G197" s="20"/>
      <c r="H197" s="85"/>
      <c r="I197" s="85"/>
      <c r="J197" s="99"/>
      <c r="K197" s="20"/>
      <c r="L197" s="65"/>
    </row>
    <row r="198" spans="1:13" s="1" customFormat="1" x14ac:dyDescent="0.25">
      <c r="A198" s="28"/>
      <c r="B198" s="20"/>
      <c r="C198" s="22" t="s">
        <v>46</v>
      </c>
      <c r="D198" s="18"/>
      <c r="E198" s="19"/>
      <c r="F198" s="20"/>
      <c r="G198" s="20"/>
      <c r="H198" s="85"/>
      <c r="I198" s="85"/>
      <c r="J198" s="99"/>
      <c r="K198" s="20"/>
      <c r="L198" s="65"/>
    </row>
    <row r="199" spans="1:13" s="1" customFormat="1" x14ac:dyDescent="0.25">
      <c r="A199" s="28"/>
      <c r="B199" s="20"/>
      <c r="C199" s="22" t="s">
        <v>189</v>
      </c>
      <c r="D199" s="18"/>
      <c r="E199" s="19"/>
      <c r="F199" s="20"/>
      <c r="G199" s="20"/>
      <c r="H199" s="85"/>
      <c r="I199" s="85"/>
      <c r="J199" s="99"/>
      <c r="K199" s="20"/>
      <c r="L199" s="65"/>
    </row>
    <row r="200" spans="1:13" s="1" customFormat="1" x14ac:dyDescent="0.25">
      <c r="A200" s="28"/>
      <c r="B200" s="20"/>
      <c r="C200" s="22" t="s">
        <v>190</v>
      </c>
      <c r="D200" s="18"/>
      <c r="E200" s="19"/>
      <c r="F200" s="20"/>
      <c r="G200" s="20"/>
      <c r="H200" s="85"/>
      <c r="I200" s="85"/>
      <c r="J200" s="99"/>
      <c r="K200" s="20"/>
      <c r="L200" s="65"/>
    </row>
    <row r="201" spans="1:13" s="1" customFormat="1" x14ac:dyDescent="0.25">
      <c r="A201" s="28"/>
      <c r="B201" s="20"/>
      <c r="C201" s="22" t="s">
        <v>191</v>
      </c>
      <c r="D201" s="18"/>
      <c r="E201" s="19"/>
      <c r="F201" s="20"/>
      <c r="G201" s="20"/>
      <c r="H201" s="85"/>
      <c r="I201" s="85"/>
      <c r="J201" s="99"/>
      <c r="K201" s="20"/>
      <c r="L201" s="65"/>
    </row>
    <row r="202" spans="1:13" s="1" customFormat="1" ht="127.5" customHeight="1" x14ac:dyDescent="0.25">
      <c r="A202" s="28" t="s">
        <v>196</v>
      </c>
      <c r="B202" s="26" t="s">
        <v>194</v>
      </c>
      <c r="C202" s="27"/>
      <c r="D202" s="18" t="s">
        <v>183</v>
      </c>
      <c r="E202" s="19" t="s">
        <v>315</v>
      </c>
      <c r="F202" s="20">
        <v>1820</v>
      </c>
      <c r="G202" s="20">
        <v>5</v>
      </c>
      <c r="H202" s="85">
        <f>F202*1.05</f>
        <v>1911</v>
      </c>
      <c r="I202" s="85">
        <f>F202*2</f>
        <v>3640</v>
      </c>
      <c r="J202" s="99">
        <f>H202*2</f>
        <v>3822</v>
      </c>
      <c r="K202" s="20" t="s">
        <v>317</v>
      </c>
      <c r="L202" s="23" t="s">
        <v>382</v>
      </c>
      <c r="M202" s="92"/>
    </row>
    <row r="203" spans="1:13" s="1" customFormat="1" x14ac:dyDescent="0.25">
      <c r="A203" s="28"/>
      <c r="B203" s="20" t="s">
        <v>43</v>
      </c>
      <c r="C203" s="22" t="s">
        <v>44</v>
      </c>
      <c r="D203" s="18"/>
      <c r="E203" s="19"/>
      <c r="F203" s="20"/>
      <c r="G203" s="20"/>
      <c r="H203" s="20"/>
      <c r="I203" s="26"/>
      <c r="J203" s="103"/>
      <c r="K203" s="20"/>
      <c r="L203" s="22" t="s">
        <v>44</v>
      </c>
    </row>
    <row r="204" spans="1:13" s="1" customFormat="1" x14ac:dyDescent="0.25">
      <c r="A204" s="28"/>
      <c r="B204" s="20"/>
      <c r="C204" s="22" t="s">
        <v>45</v>
      </c>
      <c r="D204" s="18"/>
      <c r="E204" s="19"/>
      <c r="F204" s="20"/>
      <c r="G204" s="20"/>
      <c r="H204" s="20"/>
      <c r="I204" s="97"/>
      <c r="J204" s="104"/>
      <c r="K204" s="20"/>
      <c r="L204" s="22" t="s">
        <v>45</v>
      </c>
    </row>
    <row r="205" spans="1:13" s="1" customFormat="1" x14ac:dyDescent="0.25">
      <c r="A205" s="28"/>
      <c r="B205" s="20"/>
      <c r="C205" s="22" t="s">
        <v>132</v>
      </c>
      <c r="D205" s="18"/>
      <c r="E205" s="19"/>
      <c r="F205" s="20"/>
      <c r="G205" s="20"/>
      <c r="H205" s="20"/>
      <c r="I205" s="20"/>
      <c r="J205" s="88"/>
      <c r="K205" s="20"/>
      <c r="L205" s="22" t="s">
        <v>132</v>
      </c>
    </row>
    <row r="206" spans="1:13" s="1" customFormat="1" x14ac:dyDescent="0.25">
      <c r="A206" s="28"/>
      <c r="B206" s="20"/>
      <c r="C206" s="22" t="s">
        <v>46</v>
      </c>
      <c r="D206" s="18"/>
      <c r="E206" s="19"/>
      <c r="F206" s="20"/>
      <c r="G206" s="20"/>
      <c r="H206" s="20"/>
      <c r="I206" s="20"/>
      <c r="J206" s="88"/>
      <c r="K206" s="20"/>
      <c r="L206" s="22" t="s">
        <v>46</v>
      </c>
    </row>
    <row r="207" spans="1:13" s="1" customFormat="1" x14ac:dyDescent="0.25">
      <c r="A207" s="28"/>
      <c r="B207" s="20"/>
      <c r="C207" s="22" t="s">
        <v>195</v>
      </c>
      <c r="D207" s="18"/>
      <c r="E207" s="19"/>
      <c r="F207" s="20"/>
      <c r="G207" s="20"/>
      <c r="H207" s="20"/>
      <c r="I207" s="20"/>
      <c r="J207" s="88"/>
      <c r="K207" s="20"/>
      <c r="L207" s="22" t="s">
        <v>195</v>
      </c>
    </row>
    <row r="208" spans="1:13" s="1" customFormat="1" x14ac:dyDescent="0.25">
      <c r="A208" s="28"/>
      <c r="B208" s="20"/>
      <c r="C208" s="22" t="s">
        <v>171</v>
      </c>
      <c r="D208" s="18"/>
      <c r="E208" s="19"/>
      <c r="F208" s="20"/>
      <c r="G208" s="20"/>
      <c r="H208" s="20"/>
      <c r="I208" s="20"/>
      <c r="J208" s="88"/>
      <c r="K208" s="20"/>
      <c r="L208" s="22" t="s">
        <v>357</v>
      </c>
    </row>
    <row r="209" spans="1:12" s="1" customFormat="1" x14ac:dyDescent="0.25">
      <c r="A209" s="28"/>
      <c r="B209" s="20"/>
      <c r="C209" s="22" t="s">
        <v>186</v>
      </c>
      <c r="D209" s="18"/>
      <c r="E209" s="19"/>
      <c r="F209" s="20"/>
      <c r="G209" s="20"/>
      <c r="H209" s="20"/>
      <c r="I209" s="20"/>
      <c r="J209" s="88"/>
      <c r="K209" s="20"/>
      <c r="L209" s="22" t="s">
        <v>346</v>
      </c>
    </row>
    <row r="210" spans="1:12" x14ac:dyDescent="0.25">
      <c r="A210" s="17"/>
      <c r="B210" s="108" t="s">
        <v>217</v>
      </c>
      <c r="C210" s="108"/>
      <c r="D210" s="18"/>
      <c r="E210" s="18"/>
      <c r="F210" s="19"/>
      <c r="G210" s="19"/>
      <c r="H210" s="20"/>
      <c r="I210" s="20"/>
      <c r="J210" s="88"/>
      <c r="K210" s="20"/>
      <c r="L210" s="68"/>
    </row>
    <row r="211" spans="1:12" s="37" customFormat="1" ht="70.900000000000006" customHeight="1" x14ac:dyDescent="0.25">
      <c r="A211" s="35" t="s">
        <v>168</v>
      </c>
      <c r="B211" s="36" t="s">
        <v>197</v>
      </c>
      <c r="C211" s="36"/>
      <c r="D211" s="25" t="s">
        <v>262</v>
      </c>
      <c r="E211" s="22"/>
      <c r="F211" s="22"/>
      <c r="G211" s="22"/>
      <c r="H211" s="22"/>
      <c r="I211" s="22"/>
      <c r="J211" s="89"/>
      <c r="K211" s="20"/>
      <c r="L211" s="22"/>
    </row>
    <row r="212" spans="1:12" s="39" customFormat="1" ht="251.25" customHeight="1" x14ac:dyDescent="0.25">
      <c r="A212" s="38"/>
      <c r="B212" s="29" t="s">
        <v>43</v>
      </c>
      <c r="C212" s="29" t="s">
        <v>198</v>
      </c>
      <c r="D212" s="31"/>
      <c r="E212" s="22"/>
      <c r="F212" s="22"/>
      <c r="G212" s="22"/>
      <c r="H212" s="22"/>
      <c r="I212" s="22"/>
      <c r="J212" s="31"/>
      <c r="K212" s="20"/>
      <c r="L212" s="22"/>
    </row>
    <row r="213" spans="1:12" s="42" customFormat="1" ht="12.75" x14ac:dyDescent="0.25">
      <c r="A213" s="57"/>
      <c r="B213" s="29" t="s">
        <v>204</v>
      </c>
      <c r="C213" s="29" t="s">
        <v>261</v>
      </c>
      <c r="D213" s="41"/>
      <c r="E213" s="19"/>
      <c r="F213" s="20"/>
      <c r="G213" s="20"/>
      <c r="H213" s="20"/>
      <c r="I213" s="20"/>
      <c r="J213" s="90"/>
      <c r="K213" s="20"/>
      <c r="L213" s="20"/>
    </row>
    <row r="214" spans="1:12" s="42" customFormat="1" ht="51" x14ac:dyDescent="0.25">
      <c r="A214" s="21" t="s">
        <v>239</v>
      </c>
      <c r="B214" s="101" t="s">
        <v>214</v>
      </c>
      <c r="C214" s="36"/>
      <c r="D214" s="34" t="s">
        <v>243</v>
      </c>
      <c r="E214" s="19"/>
      <c r="F214" s="20"/>
      <c r="G214" s="20"/>
      <c r="H214" s="20"/>
      <c r="I214" s="20"/>
      <c r="J214" s="90"/>
      <c r="K214" s="20"/>
      <c r="L214" s="64"/>
    </row>
    <row r="215" spans="1:12" s="42" customFormat="1" ht="38.25" x14ac:dyDescent="0.25">
      <c r="A215" s="44"/>
      <c r="B215" s="29" t="s">
        <v>10</v>
      </c>
      <c r="C215" s="29" t="s">
        <v>215</v>
      </c>
      <c r="D215" s="41"/>
      <c r="E215" s="19"/>
      <c r="F215" s="20"/>
      <c r="G215" s="20"/>
      <c r="H215" s="20"/>
      <c r="I215" s="20"/>
      <c r="J215" s="90"/>
      <c r="K215" s="20"/>
      <c r="L215" s="20"/>
    </row>
    <row r="216" spans="1:12" s="42" customFormat="1" ht="89.25" x14ac:dyDescent="0.25">
      <c r="A216" s="44"/>
      <c r="B216" s="29" t="s">
        <v>43</v>
      </c>
      <c r="C216" s="29" t="s">
        <v>216</v>
      </c>
      <c r="D216" s="41"/>
      <c r="E216" s="19"/>
      <c r="F216" s="20"/>
      <c r="G216" s="20"/>
      <c r="H216" s="20"/>
      <c r="I216" s="20"/>
      <c r="J216" s="90"/>
      <c r="K216" s="20"/>
      <c r="L216" s="20"/>
    </row>
    <row r="217" spans="1:12" s="42" customFormat="1" ht="12.75" x14ac:dyDescent="0.25">
      <c r="A217" s="44"/>
      <c r="B217" s="29" t="s">
        <v>204</v>
      </c>
      <c r="C217" s="29" t="s">
        <v>263</v>
      </c>
      <c r="D217" s="25"/>
      <c r="E217" s="19"/>
      <c r="F217" s="20"/>
      <c r="G217" s="20"/>
      <c r="H217" s="20"/>
      <c r="I217" s="20"/>
      <c r="J217" s="90"/>
      <c r="K217" s="20"/>
      <c r="L217" s="20"/>
    </row>
    <row r="218" spans="1:12" s="42" customFormat="1" ht="17.45" customHeight="1" x14ac:dyDescent="0.25">
      <c r="A218" s="40" t="s">
        <v>240</v>
      </c>
      <c r="B218" s="113" t="s">
        <v>201</v>
      </c>
      <c r="C218" s="113"/>
      <c r="D218" s="41"/>
      <c r="E218" s="19"/>
      <c r="F218" s="20"/>
      <c r="G218" s="20"/>
      <c r="H218" s="20"/>
      <c r="I218" s="20"/>
      <c r="J218" s="90"/>
      <c r="K218" s="20"/>
      <c r="L218" s="20"/>
    </row>
    <row r="219" spans="1:12" s="42" customFormat="1" ht="76.5" x14ac:dyDescent="0.25">
      <c r="A219" s="43"/>
      <c r="B219" s="29" t="s">
        <v>200</v>
      </c>
      <c r="C219" s="29" t="s">
        <v>202</v>
      </c>
      <c r="D219" s="41"/>
      <c r="E219" s="19"/>
      <c r="F219" s="20"/>
      <c r="G219" s="20"/>
      <c r="H219" s="20"/>
      <c r="I219" s="20"/>
      <c r="J219" s="90"/>
      <c r="K219" s="20"/>
      <c r="L219" s="20"/>
    </row>
    <row r="220" spans="1:12" s="42" customFormat="1" ht="38.25" x14ac:dyDescent="0.25">
      <c r="A220" s="58" t="s">
        <v>241</v>
      </c>
      <c r="B220" s="36" t="s">
        <v>203</v>
      </c>
      <c r="C220" s="36"/>
      <c r="D220" s="41" t="s">
        <v>256</v>
      </c>
      <c r="E220" s="19"/>
      <c r="F220" s="20"/>
      <c r="G220" s="20"/>
      <c r="H220" s="20"/>
      <c r="I220" s="20"/>
      <c r="J220" s="90"/>
      <c r="K220" s="20"/>
      <c r="L220" s="20"/>
    </row>
    <row r="221" spans="1:12" s="42" customFormat="1" ht="76.5" x14ac:dyDescent="0.25">
      <c r="A221" s="44"/>
      <c r="B221" s="29" t="s">
        <v>10</v>
      </c>
      <c r="C221" s="29" t="s">
        <v>260</v>
      </c>
      <c r="D221" s="41"/>
      <c r="E221" s="19"/>
      <c r="F221" s="20"/>
      <c r="G221" s="20"/>
      <c r="H221" s="20"/>
      <c r="I221" s="20"/>
      <c r="J221" s="90"/>
      <c r="K221" s="20"/>
      <c r="L221" s="20"/>
    </row>
    <row r="222" spans="1:12" s="42" customFormat="1" ht="12.75" x14ac:dyDescent="0.25">
      <c r="A222" s="44"/>
      <c r="B222" s="29" t="s">
        <v>204</v>
      </c>
      <c r="C222" s="29" t="s">
        <v>270</v>
      </c>
      <c r="D222" s="25"/>
      <c r="E222" s="19"/>
      <c r="F222" s="20"/>
      <c r="G222" s="20"/>
      <c r="H222" s="20"/>
      <c r="I222" s="20"/>
      <c r="J222" s="90"/>
      <c r="K222" s="20"/>
      <c r="L222" s="20"/>
    </row>
    <row r="223" spans="1:12" s="42" customFormat="1" ht="25.5" x14ac:dyDescent="0.25">
      <c r="A223" s="59" t="s">
        <v>242</v>
      </c>
      <c r="B223" s="36" t="s">
        <v>205</v>
      </c>
      <c r="C223" s="29"/>
      <c r="D223" s="41" t="s">
        <v>264</v>
      </c>
      <c r="E223" s="19"/>
      <c r="F223" s="20"/>
      <c r="G223" s="20"/>
      <c r="H223" s="20"/>
      <c r="I223" s="20"/>
      <c r="J223" s="90"/>
      <c r="K223" s="20"/>
      <c r="L223" s="20"/>
    </row>
    <row r="224" spans="1:12" s="42" customFormat="1" ht="89.25" x14ac:dyDescent="0.25">
      <c r="A224" s="57"/>
      <c r="B224" s="29" t="s">
        <v>10</v>
      </c>
      <c r="C224" s="29" t="s">
        <v>206</v>
      </c>
      <c r="D224" s="41"/>
      <c r="E224" s="19"/>
      <c r="F224" s="20"/>
      <c r="G224" s="20"/>
      <c r="H224" s="20"/>
      <c r="I224" s="20"/>
      <c r="J224" s="90"/>
      <c r="K224" s="20"/>
      <c r="L224" s="20"/>
    </row>
    <row r="225" spans="1:12" s="42" customFormat="1" ht="12.75" x14ac:dyDescent="0.25">
      <c r="A225" s="57"/>
      <c r="B225" s="29" t="s">
        <v>204</v>
      </c>
      <c r="C225" s="29" t="s">
        <v>261</v>
      </c>
      <c r="D225" s="41"/>
      <c r="E225" s="19"/>
      <c r="F225" s="20"/>
      <c r="G225" s="20"/>
      <c r="H225" s="20"/>
      <c r="I225" s="20"/>
      <c r="J225" s="90"/>
      <c r="K225" s="20"/>
      <c r="L225" s="20"/>
    </row>
    <row r="226" spans="1:12" s="42" customFormat="1" ht="12.75" x14ac:dyDescent="0.25">
      <c r="A226" s="44"/>
      <c r="B226" s="38"/>
      <c r="C226" s="45" t="s">
        <v>282</v>
      </c>
      <c r="D226" s="41"/>
      <c r="E226" s="19"/>
      <c r="F226" s="20"/>
      <c r="G226" s="20"/>
      <c r="H226" s="20"/>
      <c r="I226" s="20"/>
      <c r="J226" s="90"/>
      <c r="K226" s="20"/>
      <c r="L226" s="20"/>
    </row>
    <row r="227" spans="1:12" x14ac:dyDescent="0.25">
      <c r="A227" s="17" t="s">
        <v>244</v>
      </c>
      <c r="B227" s="108" t="s">
        <v>218</v>
      </c>
      <c r="C227" s="108"/>
      <c r="D227" s="18"/>
      <c r="E227" s="18"/>
      <c r="F227" s="19"/>
      <c r="G227" s="19"/>
      <c r="H227" s="20"/>
      <c r="I227" s="20"/>
      <c r="J227" s="88"/>
      <c r="K227" s="20"/>
      <c r="L227" s="68"/>
    </row>
    <row r="228" spans="1:12" ht="25.5" x14ac:dyDescent="0.25">
      <c r="A228" s="24"/>
      <c r="B228" s="22" t="s">
        <v>200</v>
      </c>
      <c r="C228" s="20" t="s">
        <v>219</v>
      </c>
      <c r="D228" s="18"/>
      <c r="E228" s="18"/>
      <c r="F228" s="19"/>
      <c r="G228" s="19"/>
      <c r="H228" s="20"/>
      <c r="I228" s="20"/>
      <c r="J228" s="88"/>
      <c r="K228" s="20"/>
      <c r="L228" s="68"/>
    </row>
    <row r="229" spans="1:12" ht="38.25" x14ac:dyDescent="0.25">
      <c r="A229" s="74" t="s">
        <v>245</v>
      </c>
      <c r="B229" s="108" t="s">
        <v>220</v>
      </c>
      <c r="C229" s="108"/>
      <c r="D229" s="18" t="s">
        <v>255</v>
      </c>
      <c r="E229" s="18" t="s">
        <v>358</v>
      </c>
      <c r="F229" s="87">
        <v>150</v>
      </c>
      <c r="G229" s="19">
        <v>5</v>
      </c>
      <c r="H229" s="85">
        <v>157.5</v>
      </c>
      <c r="I229" s="85">
        <v>3150</v>
      </c>
      <c r="J229" s="85">
        <v>3307.5</v>
      </c>
      <c r="K229" s="20" t="s">
        <v>359</v>
      </c>
      <c r="L229" s="23" t="s">
        <v>383</v>
      </c>
    </row>
    <row r="230" spans="1:12" ht="25.5" x14ac:dyDescent="0.25">
      <c r="A230" s="76"/>
      <c r="B230" s="22" t="s">
        <v>10</v>
      </c>
      <c r="C230" s="20" t="s">
        <v>221</v>
      </c>
      <c r="D230" s="18"/>
      <c r="E230" s="18"/>
      <c r="F230" s="19"/>
      <c r="G230" s="19"/>
      <c r="H230" s="20"/>
      <c r="I230" s="20"/>
      <c r="J230" s="88"/>
      <c r="K230" s="20"/>
      <c r="L230" s="20" t="s">
        <v>394</v>
      </c>
    </row>
    <row r="231" spans="1:12" x14ac:dyDescent="0.25">
      <c r="A231" s="76"/>
      <c r="B231" s="22" t="s">
        <v>11</v>
      </c>
      <c r="C231" s="20" t="s">
        <v>222</v>
      </c>
      <c r="D231" s="18"/>
      <c r="E231" s="18"/>
      <c r="F231" s="19"/>
      <c r="G231" s="19"/>
      <c r="H231" s="20"/>
      <c r="I231" s="20"/>
      <c r="J231" s="88"/>
      <c r="K231" s="20"/>
      <c r="L231" s="20" t="s">
        <v>393</v>
      </c>
    </row>
    <row r="232" spans="1:12" ht="38.25" x14ac:dyDescent="0.25">
      <c r="A232" s="74" t="s">
        <v>246</v>
      </c>
      <c r="B232" s="108" t="s">
        <v>223</v>
      </c>
      <c r="C232" s="108"/>
      <c r="D232" s="18" t="s">
        <v>255</v>
      </c>
      <c r="E232" s="18" t="s">
        <v>358</v>
      </c>
      <c r="F232" s="87">
        <v>150</v>
      </c>
      <c r="G232" s="19">
        <v>5</v>
      </c>
      <c r="H232" s="85">
        <v>157.5</v>
      </c>
      <c r="I232" s="85">
        <v>3150</v>
      </c>
      <c r="J232" s="85">
        <v>3307.5</v>
      </c>
      <c r="K232" s="20" t="s">
        <v>360</v>
      </c>
      <c r="L232" s="23" t="s">
        <v>384</v>
      </c>
    </row>
    <row r="233" spans="1:12" ht="38.25" x14ac:dyDescent="0.25">
      <c r="A233" s="24"/>
      <c r="B233" s="22" t="s">
        <v>10</v>
      </c>
      <c r="C233" s="20" t="s">
        <v>224</v>
      </c>
      <c r="D233" s="18"/>
      <c r="E233" s="18"/>
      <c r="F233" s="19"/>
      <c r="G233" s="19"/>
      <c r="H233" s="20"/>
      <c r="I233" s="20"/>
      <c r="J233" s="88"/>
      <c r="K233" s="20"/>
      <c r="L233" s="20" t="s">
        <v>224</v>
      </c>
    </row>
    <row r="234" spans="1:12" x14ac:dyDescent="0.25">
      <c r="A234" s="24"/>
      <c r="B234" s="22" t="s">
        <v>11</v>
      </c>
      <c r="C234" s="20" t="s">
        <v>222</v>
      </c>
      <c r="D234" s="18"/>
      <c r="E234" s="18"/>
      <c r="F234" s="19"/>
      <c r="G234" s="19"/>
      <c r="H234" s="20"/>
      <c r="I234" s="85"/>
      <c r="J234" s="85"/>
      <c r="K234" s="20"/>
      <c r="L234" s="20" t="s">
        <v>392</v>
      </c>
    </row>
    <row r="235" spans="1:12" x14ac:dyDescent="0.25">
      <c r="A235" s="24"/>
      <c r="B235" s="22"/>
      <c r="C235" s="73" t="s">
        <v>283</v>
      </c>
      <c r="D235" s="25"/>
      <c r="E235" s="25"/>
      <c r="F235" s="19"/>
      <c r="G235" s="19"/>
      <c r="H235" s="20"/>
      <c r="I235" s="97">
        <v>6300</v>
      </c>
      <c r="J235" s="97">
        <v>6615</v>
      </c>
      <c r="K235" s="20"/>
      <c r="L235" s="68"/>
    </row>
    <row r="236" spans="1:12" ht="114.75" x14ac:dyDescent="0.25">
      <c r="A236" s="17" t="s">
        <v>247</v>
      </c>
      <c r="B236" s="108" t="s">
        <v>225</v>
      </c>
      <c r="C236" s="108"/>
      <c r="D236" s="18" t="s">
        <v>254</v>
      </c>
      <c r="E236" s="18" t="s">
        <v>362</v>
      </c>
      <c r="F236" s="87">
        <v>250</v>
      </c>
      <c r="G236" s="19">
        <v>5</v>
      </c>
      <c r="H236" s="85">
        <v>262.5</v>
      </c>
      <c r="I236" s="85">
        <v>500</v>
      </c>
      <c r="J236" s="85">
        <v>525</v>
      </c>
      <c r="K236" s="20" t="s">
        <v>361</v>
      </c>
      <c r="L236" s="23" t="s">
        <v>385</v>
      </c>
    </row>
    <row r="237" spans="1:12" ht="27.6" customHeight="1" x14ac:dyDescent="0.25">
      <c r="A237" s="24"/>
      <c r="B237" s="22" t="s">
        <v>10</v>
      </c>
      <c r="C237" s="20" t="s">
        <v>226</v>
      </c>
      <c r="D237" s="18"/>
      <c r="E237" s="18"/>
      <c r="F237" s="19"/>
      <c r="G237" s="19"/>
      <c r="H237" s="20"/>
      <c r="I237" s="20"/>
      <c r="J237" s="88"/>
      <c r="K237" s="20"/>
      <c r="L237" s="20" t="s">
        <v>390</v>
      </c>
    </row>
    <row r="238" spans="1:12" ht="61.5" customHeight="1" x14ac:dyDescent="0.25">
      <c r="A238" s="24"/>
      <c r="B238" s="22" t="s">
        <v>17</v>
      </c>
      <c r="C238" s="20" t="s">
        <v>227</v>
      </c>
      <c r="D238" s="18"/>
      <c r="E238" s="18"/>
      <c r="F238" s="19"/>
      <c r="G238" s="19"/>
      <c r="H238" s="20"/>
      <c r="I238" s="20"/>
      <c r="J238" s="88"/>
      <c r="K238" s="20"/>
      <c r="L238" s="20" t="s">
        <v>391</v>
      </c>
    </row>
    <row r="239" spans="1:12" ht="18" customHeight="1" x14ac:dyDescent="0.25">
      <c r="A239" s="17" t="s">
        <v>248</v>
      </c>
      <c r="B239" s="108" t="s">
        <v>228</v>
      </c>
      <c r="C239" s="108"/>
      <c r="D239" s="18"/>
      <c r="E239" s="18"/>
      <c r="F239" s="19"/>
      <c r="G239" s="19"/>
      <c r="H239" s="20"/>
      <c r="I239" s="20"/>
      <c r="J239" s="88"/>
      <c r="K239" s="20"/>
      <c r="L239" s="68"/>
    </row>
    <row r="240" spans="1:12" ht="140.25" x14ac:dyDescent="0.25">
      <c r="A240" s="24"/>
      <c r="B240" s="22" t="s">
        <v>200</v>
      </c>
      <c r="C240" s="20" t="s">
        <v>253</v>
      </c>
      <c r="D240" s="18"/>
      <c r="E240" s="18"/>
      <c r="F240" s="19"/>
      <c r="G240" s="19"/>
      <c r="H240" s="20"/>
      <c r="I240" s="20"/>
      <c r="J240" s="88"/>
      <c r="K240" s="20"/>
      <c r="L240" s="68"/>
    </row>
    <row r="241" spans="1:12" ht="18" customHeight="1" x14ac:dyDescent="0.25">
      <c r="A241" s="74" t="s">
        <v>249</v>
      </c>
      <c r="B241" s="108" t="s">
        <v>229</v>
      </c>
      <c r="C241" s="108"/>
      <c r="D241" s="18" t="s">
        <v>250</v>
      </c>
      <c r="E241" s="18"/>
      <c r="F241" s="19"/>
      <c r="G241" s="19"/>
      <c r="H241" s="20"/>
      <c r="I241" s="20"/>
      <c r="J241" s="88"/>
      <c r="K241" s="20"/>
      <c r="L241" s="68"/>
    </row>
    <row r="242" spans="1:12" x14ac:dyDescent="0.25">
      <c r="A242" s="76"/>
      <c r="B242" s="22"/>
      <c r="C242" s="20" t="s">
        <v>230</v>
      </c>
      <c r="D242" s="18"/>
      <c r="E242" s="18"/>
      <c r="F242" s="19"/>
      <c r="G242" s="19"/>
      <c r="H242" s="20"/>
      <c r="I242" s="20"/>
      <c r="J242" s="88"/>
      <c r="K242" s="20"/>
      <c r="L242" s="68"/>
    </row>
    <row r="243" spans="1:12" ht="38.25" x14ac:dyDescent="0.25">
      <c r="A243" s="76"/>
      <c r="B243" s="22" t="s">
        <v>10</v>
      </c>
      <c r="C243" s="20" t="s">
        <v>231</v>
      </c>
      <c r="D243" s="18"/>
      <c r="E243" s="18"/>
      <c r="F243" s="19"/>
      <c r="G243" s="19"/>
      <c r="H243" s="20"/>
      <c r="I243" s="20"/>
      <c r="J243" s="88"/>
      <c r="K243" s="20"/>
      <c r="L243" s="68"/>
    </row>
    <row r="244" spans="1:12" ht="63.75" x14ac:dyDescent="0.25">
      <c r="A244" s="76"/>
      <c r="B244" s="22" t="s">
        <v>17</v>
      </c>
      <c r="C244" s="20" t="s">
        <v>232</v>
      </c>
      <c r="D244" s="18"/>
      <c r="E244" s="18"/>
      <c r="F244" s="19"/>
      <c r="G244" s="19"/>
      <c r="H244" s="20"/>
      <c r="I244" s="20"/>
      <c r="J244" s="88"/>
      <c r="K244" s="20"/>
      <c r="L244" s="68"/>
    </row>
    <row r="245" spans="1:12" x14ac:dyDescent="0.25">
      <c r="A245" s="74" t="s">
        <v>251</v>
      </c>
      <c r="B245" s="108" t="s">
        <v>233</v>
      </c>
      <c r="C245" s="108"/>
      <c r="D245" s="18" t="s">
        <v>266</v>
      </c>
      <c r="E245" s="18"/>
      <c r="F245" s="19"/>
      <c r="G245" s="19"/>
      <c r="H245" s="20"/>
      <c r="I245" s="20"/>
      <c r="J245" s="88"/>
      <c r="K245" s="20"/>
      <c r="L245" s="68"/>
    </row>
    <row r="246" spans="1:12" x14ac:dyDescent="0.25">
      <c r="A246" s="24"/>
      <c r="B246" s="22" t="s">
        <v>11</v>
      </c>
      <c r="C246" s="20" t="s">
        <v>234</v>
      </c>
      <c r="D246" s="18"/>
      <c r="E246" s="18"/>
      <c r="F246" s="19"/>
      <c r="G246" s="19"/>
      <c r="H246" s="20"/>
      <c r="I246" s="20"/>
      <c r="J246" s="88"/>
      <c r="K246" s="20"/>
      <c r="L246" s="68"/>
    </row>
    <row r="247" spans="1:12" x14ac:dyDescent="0.25">
      <c r="A247" s="24"/>
      <c r="B247" s="22"/>
      <c r="C247" s="73" t="s">
        <v>284</v>
      </c>
      <c r="D247" s="25"/>
      <c r="E247" s="25"/>
      <c r="F247" s="19"/>
      <c r="G247" s="19"/>
      <c r="H247" s="20"/>
      <c r="I247" s="20"/>
      <c r="J247" s="88"/>
      <c r="K247" s="20"/>
      <c r="L247" s="68"/>
    </row>
    <row r="248" spans="1:12" ht="153" x14ac:dyDescent="0.25">
      <c r="A248" s="17" t="s">
        <v>252</v>
      </c>
      <c r="B248" s="108" t="s">
        <v>235</v>
      </c>
      <c r="C248" s="108"/>
      <c r="D248" s="18" t="s">
        <v>238</v>
      </c>
      <c r="E248" s="18" t="s">
        <v>386</v>
      </c>
      <c r="F248" s="87">
        <v>88</v>
      </c>
      <c r="G248" s="19">
        <v>21</v>
      </c>
      <c r="H248" s="20">
        <f>F248*1.21</f>
        <v>106.47999999999999</v>
      </c>
      <c r="I248" s="85">
        <f>F248*6</f>
        <v>528</v>
      </c>
      <c r="J248" s="88">
        <f>H248*6</f>
        <v>638.87999999999988</v>
      </c>
      <c r="K248" s="20" t="s">
        <v>387</v>
      </c>
      <c r="L248" s="23" t="s">
        <v>389</v>
      </c>
    </row>
    <row r="249" spans="1:12" ht="44.45" customHeight="1" x14ac:dyDescent="0.25">
      <c r="A249" s="24"/>
      <c r="B249" s="22" t="s">
        <v>10</v>
      </c>
      <c r="C249" s="20" t="s">
        <v>236</v>
      </c>
      <c r="D249" s="18"/>
      <c r="E249" s="18"/>
      <c r="F249" s="19"/>
      <c r="G249" s="19"/>
      <c r="H249" s="20"/>
      <c r="I249" s="20"/>
      <c r="J249" s="88"/>
      <c r="K249" s="20"/>
      <c r="L249" s="20" t="s">
        <v>236</v>
      </c>
    </row>
    <row r="250" spans="1:12" x14ac:dyDescent="0.25">
      <c r="A250" s="24"/>
      <c r="B250" s="22" t="s">
        <v>11</v>
      </c>
      <c r="C250" s="20" t="s">
        <v>237</v>
      </c>
      <c r="D250" s="18"/>
      <c r="E250" s="18"/>
      <c r="F250" s="19"/>
      <c r="G250" s="19"/>
      <c r="H250" s="20"/>
      <c r="I250" s="85"/>
      <c r="J250" s="102"/>
      <c r="K250" s="20"/>
      <c r="L250" s="20" t="s">
        <v>388</v>
      </c>
    </row>
    <row r="251" spans="1:12" s="16" customFormat="1" x14ac:dyDescent="0.25">
      <c r="A251" s="15"/>
      <c r="B251" s="77"/>
      <c r="C251" s="78"/>
      <c r="D251" s="79"/>
      <c r="E251" s="80"/>
      <c r="F251" s="81"/>
      <c r="G251" s="81"/>
      <c r="H251" s="81"/>
      <c r="I251" s="81"/>
      <c r="J251" s="81"/>
      <c r="K251" s="81"/>
    </row>
    <row r="252" spans="1:12" x14ac:dyDescent="0.25">
      <c r="B252" s="82" t="s">
        <v>285</v>
      </c>
      <c r="L252"/>
    </row>
    <row r="253" spans="1:12" ht="83.25" customHeight="1" x14ac:dyDescent="0.25">
      <c r="B253" s="111" t="s">
        <v>286</v>
      </c>
      <c r="C253" s="112"/>
      <c r="D253" s="112"/>
      <c r="E253" s="112"/>
      <c r="F253" s="112"/>
      <c r="G253" s="112"/>
      <c r="H253" s="112"/>
      <c r="I253" s="112"/>
      <c r="J253" s="112"/>
      <c r="K253" s="112"/>
      <c r="L253" s="112"/>
    </row>
    <row r="254" spans="1:12" x14ac:dyDescent="0.25">
      <c r="L254"/>
    </row>
    <row r="255" spans="1:12" x14ac:dyDescent="0.25">
      <c r="L255"/>
    </row>
    <row r="256" spans="1:12" x14ac:dyDescent="0.25">
      <c r="L256"/>
    </row>
    <row r="257" spans="12:12" x14ac:dyDescent="0.25">
      <c r="L257"/>
    </row>
    <row r="258" spans="12:12" x14ac:dyDescent="0.25">
      <c r="L258"/>
    </row>
    <row r="259" spans="12:12" x14ac:dyDescent="0.25">
      <c r="L259"/>
    </row>
    <row r="260" spans="12:12" x14ac:dyDescent="0.25">
      <c r="L260"/>
    </row>
    <row r="261" spans="12:12" x14ac:dyDescent="0.25">
      <c r="L261"/>
    </row>
    <row r="262" spans="12:12" x14ac:dyDescent="0.25">
      <c r="L262"/>
    </row>
    <row r="263" spans="12:12" x14ac:dyDescent="0.25">
      <c r="L263"/>
    </row>
    <row r="264" spans="12:12" x14ac:dyDescent="0.25">
      <c r="L264"/>
    </row>
    <row r="265" spans="12:12" x14ac:dyDescent="0.25">
      <c r="L265"/>
    </row>
    <row r="266" spans="12:12" x14ac:dyDescent="0.25">
      <c r="L266"/>
    </row>
    <row r="267" spans="12:12" x14ac:dyDescent="0.25">
      <c r="L267"/>
    </row>
    <row r="268" spans="12:12" x14ac:dyDescent="0.25">
      <c r="L268"/>
    </row>
    <row r="269" spans="12:12" x14ac:dyDescent="0.25">
      <c r="L269"/>
    </row>
    <row r="270" spans="12:12" x14ac:dyDescent="0.25">
      <c r="L270"/>
    </row>
    <row r="271" spans="12:12" x14ac:dyDescent="0.25">
      <c r="L271"/>
    </row>
    <row r="272" spans="12:12" x14ac:dyDescent="0.25">
      <c r="L272"/>
    </row>
    <row r="273" spans="12:12" x14ac:dyDescent="0.25">
      <c r="L273"/>
    </row>
    <row r="274" spans="12:12" x14ac:dyDescent="0.25">
      <c r="L274"/>
    </row>
    <row r="275" spans="12:12" x14ac:dyDescent="0.25">
      <c r="L275"/>
    </row>
    <row r="276" spans="12:12" x14ac:dyDescent="0.25">
      <c r="L276"/>
    </row>
    <row r="277" spans="12:12" x14ac:dyDescent="0.25">
      <c r="L277"/>
    </row>
    <row r="278" spans="12:12" x14ac:dyDescent="0.25">
      <c r="L278"/>
    </row>
    <row r="279" spans="12:12" x14ac:dyDescent="0.25">
      <c r="L279"/>
    </row>
    <row r="280" spans="12:12" x14ac:dyDescent="0.25">
      <c r="L280"/>
    </row>
    <row r="281" spans="12:12" x14ac:dyDescent="0.25">
      <c r="L281"/>
    </row>
    <row r="282" spans="12:12" x14ac:dyDescent="0.25">
      <c r="L282"/>
    </row>
    <row r="283" spans="12:12" x14ac:dyDescent="0.25">
      <c r="L283"/>
    </row>
    <row r="284" spans="12:12" x14ac:dyDescent="0.25">
      <c r="L284"/>
    </row>
    <row r="285" spans="12:12" x14ac:dyDescent="0.25">
      <c r="L285"/>
    </row>
    <row r="286" spans="12:12" x14ac:dyDescent="0.25">
      <c r="L286"/>
    </row>
    <row r="287" spans="12:12" x14ac:dyDescent="0.25">
      <c r="L287"/>
    </row>
    <row r="288" spans="12:12" x14ac:dyDescent="0.25">
      <c r="L288"/>
    </row>
    <row r="289" spans="12:12" x14ac:dyDescent="0.25">
      <c r="L289"/>
    </row>
    <row r="290" spans="12:12" x14ac:dyDescent="0.25">
      <c r="L290"/>
    </row>
    <row r="291" spans="12:12" x14ac:dyDescent="0.25">
      <c r="L291"/>
    </row>
    <row r="292" spans="12:12" x14ac:dyDescent="0.25">
      <c r="L292"/>
    </row>
    <row r="293" spans="12:12" x14ac:dyDescent="0.25">
      <c r="L293"/>
    </row>
    <row r="294" spans="12:12" x14ac:dyDescent="0.25">
      <c r="L294"/>
    </row>
    <row r="295" spans="12:12" x14ac:dyDescent="0.25">
      <c r="L295"/>
    </row>
    <row r="296" spans="12:12" x14ac:dyDescent="0.25">
      <c r="L296"/>
    </row>
    <row r="297" spans="12:12" x14ac:dyDescent="0.25">
      <c r="L297"/>
    </row>
    <row r="298" spans="12:12" x14ac:dyDescent="0.25">
      <c r="L298"/>
    </row>
    <row r="299" spans="12:12" x14ac:dyDescent="0.25">
      <c r="L299"/>
    </row>
    <row r="300" spans="12:12" x14ac:dyDescent="0.25">
      <c r="L300"/>
    </row>
    <row r="301" spans="12:12" x14ac:dyDescent="0.25">
      <c r="L301"/>
    </row>
    <row r="302" spans="12:12" x14ac:dyDescent="0.25">
      <c r="L302"/>
    </row>
    <row r="303" spans="12:12" x14ac:dyDescent="0.25">
      <c r="L303"/>
    </row>
    <row r="304" spans="12:12" x14ac:dyDescent="0.25">
      <c r="L304"/>
    </row>
    <row r="305" spans="12:12" x14ac:dyDescent="0.25">
      <c r="L305"/>
    </row>
    <row r="306" spans="12:12" x14ac:dyDescent="0.25">
      <c r="L306"/>
    </row>
    <row r="307" spans="12:12" x14ac:dyDescent="0.25">
      <c r="L307"/>
    </row>
    <row r="308" spans="12:12" x14ac:dyDescent="0.25">
      <c r="L308"/>
    </row>
    <row r="309" spans="12:12" x14ac:dyDescent="0.25">
      <c r="L309"/>
    </row>
    <row r="310" spans="12:12" x14ac:dyDescent="0.25">
      <c r="L310"/>
    </row>
    <row r="311" spans="12:12" x14ac:dyDescent="0.25">
      <c r="L311"/>
    </row>
    <row r="312" spans="12:12" x14ac:dyDescent="0.25">
      <c r="L312"/>
    </row>
    <row r="313" spans="12:12" x14ac:dyDescent="0.25">
      <c r="L313"/>
    </row>
    <row r="314" spans="12:12" x14ac:dyDescent="0.25">
      <c r="L314"/>
    </row>
    <row r="315" spans="12:12" x14ac:dyDescent="0.25">
      <c r="L315"/>
    </row>
    <row r="316" spans="12:12" x14ac:dyDescent="0.25">
      <c r="L316"/>
    </row>
    <row r="317" spans="12:12" x14ac:dyDescent="0.25">
      <c r="L317"/>
    </row>
    <row r="318" spans="12:12" x14ac:dyDescent="0.25">
      <c r="L318"/>
    </row>
    <row r="319" spans="12:12" x14ac:dyDescent="0.25">
      <c r="L319"/>
    </row>
    <row r="320" spans="12:12" x14ac:dyDescent="0.25">
      <c r="L320"/>
    </row>
    <row r="321" spans="12:12" x14ac:dyDescent="0.25">
      <c r="L321"/>
    </row>
    <row r="322" spans="12:12" x14ac:dyDescent="0.25">
      <c r="L322"/>
    </row>
    <row r="323" spans="12:12" x14ac:dyDescent="0.25">
      <c r="L323"/>
    </row>
    <row r="324" spans="12:12" x14ac:dyDescent="0.25">
      <c r="L324"/>
    </row>
    <row r="325" spans="12:12" x14ac:dyDescent="0.25">
      <c r="L325"/>
    </row>
    <row r="326" spans="12:12" x14ac:dyDescent="0.25">
      <c r="L326"/>
    </row>
    <row r="327" spans="12:12" x14ac:dyDescent="0.25">
      <c r="L327"/>
    </row>
    <row r="328" spans="12:12" x14ac:dyDescent="0.25">
      <c r="L328"/>
    </row>
    <row r="329" spans="12:12" x14ac:dyDescent="0.25">
      <c r="L329"/>
    </row>
    <row r="330" spans="12:12" x14ac:dyDescent="0.25">
      <c r="L330"/>
    </row>
    <row r="331" spans="12:12" x14ac:dyDescent="0.25">
      <c r="L331"/>
    </row>
    <row r="332" spans="12:12" x14ac:dyDescent="0.25">
      <c r="L332"/>
    </row>
    <row r="333" spans="12:12" x14ac:dyDescent="0.25">
      <c r="L333"/>
    </row>
    <row r="334" spans="12:12" x14ac:dyDescent="0.25">
      <c r="L334"/>
    </row>
    <row r="335" spans="12:12" x14ac:dyDescent="0.25">
      <c r="L335"/>
    </row>
    <row r="336" spans="12:12" x14ac:dyDescent="0.25">
      <c r="L336"/>
    </row>
    <row r="337" spans="12:12" x14ac:dyDescent="0.25">
      <c r="L337"/>
    </row>
    <row r="338" spans="12:12" x14ac:dyDescent="0.25">
      <c r="L338"/>
    </row>
    <row r="339" spans="12:12" x14ac:dyDescent="0.25">
      <c r="L339"/>
    </row>
    <row r="340" spans="12:12" x14ac:dyDescent="0.25">
      <c r="L340"/>
    </row>
    <row r="341" spans="12:12" x14ac:dyDescent="0.25">
      <c r="L341"/>
    </row>
    <row r="342" spans="12:12" x14ac:dyDescent="0.25">
      <c r="L342"/>
    </row>
    <row r="343" spans="12:12" x14ac:dyDescent="0.25">
      <c r="L343"/>
    </row>
    <row r="344" spans="12:12" x14ac:dyDescent="0.25">
      <c r="L344"/>
    </row>
    <row r="345" spans="12:12" x14ac:dyDescent="0.25">
      <c r="L345"/>
    </row>
    <row r="346" spans="12:12" x14ac:dyDescent="0.25">
      <c r="L346"/>
    </row>
    <row r="347" spans="12:12" x14ac:dyDescent="0.25">
      <c r="L347"/>
    </row>
    <row r="348" spans="12:12" x14ac:dyDescent="0.25">
      <c r="L348"/>
    </row>
    <row r="349" spans="12:12" x14ac:dyDescent="0.25">
      <c r="L349"/>
    </row>
    <row r="350" spans="12:12" x14ac:dyDescent="0.25">
      <c r="L350"/>
    </row>
    <row r="351" spans="12:12" x14ac:dyDescent="0.25">
      <c r="L351"/>
    </row>
    <row r="352" spans="12:12" x14ac:dyDescent="0.25">
      <c r="L352"/>
    </row>
    <row r="353" spans="12:12" x14ac:dyDescent="0.25">
      <c r="L353"/>
    </row>
    <row r="354" spans="12:12" x14ac:dyDescent="0.25">
      <c r="L354"/>
    </row>
    <row r="355" spans="12:12" x14ac:dyDescent="0.25">
      <c r="L355"/>
    </row>
    <row r="356" spans="12:12" x14ac:dyDescent="0.25">
      <c r="L356"/>
    </row>
    <row r="357" spans="12:12" x14ac:dyDescent="0.25">
      <c r="L357"/>
    </row>
    <row r="358" spans="12:12" x14ac:dyDescent="0.25">
      <c r="L358"/>
    </row>
    <row r="359" spans="12:12" x14ac:dyDescent="0.25">
      <c r="L359"/>
    </row>
    <row r="360" spans="12:12" x14ac:dyDescent="0.25">
      <c r="L360"/>
    </row>
    <row r="361" spans="12:12" x14ac:dyDescent="0.25">
      <c r="L361"/>
    </row>
    <row r="362" spans="12:12" x14ac:dyDescent="0.25">
      <c r="L362"/>
    </row>
    <row r="363" spans="12:12" x14ac:dyDescent="0.25">
      <c r="L363"/>
    </row>
    <row r="364" spans="12:12" x14ac:dyDescent="0.25">
      <c r="L364"/>
    </row>
    <row r="365" spans="12:12" x14ac:dyDescent="0.25">
      <c r="L365"/>
    </row>
    <row r="366" spans="12:12" x14ac:dyDescent="0.25">
      <c r="L366"/>
    </row>
    <row r="367" spans="12:12" x14ac:dyDescent="0.25">
      <c r="L367"/>
    </row>
    <row r="368" spans="12:12" x14ac:dyDescent="0.25">
      <c r="L368"/>
    </row>
    <row r="369" spans="12:12" x14ac:dyDescent="0.25">
      <c r="L369"/>
    </row>
    <row r="370" spans="12:12" x14ac:dyDescent="0.25">
      <c r="L370"/>
    </row>
    <row r="371" spans="12:12" x14ac:dyDescent="0.25">
      <c r="L371"/>
    </row>
    <row r="372" spans="12:12" x14ac:dyDescent="0.25">
      <c r="L372"/>
    </row>
    <row r="373" spans="12:12" x14ac:dyDescent="0.25">
      <c r="L373"/>
    </row>
    <row r="374" spans="12:12" x14ac:dyDescent="0.25">
      <c r="L374"/>
    </row>
    <row r="375" spans="12:12" x14ac:dyDescent="0.25">
      <c r="L375"/>
    </row>
    <row r="376" spans="12:12" x14ac:dyDescent="0.25">
      <c r="L376"/>
    </row>
    <row r="377" spans="12:12" x14ac:dyDescent="0.25">
      <c r="L377"/>
    </row>
    <row r="378" spans="12:12" x14ac:dyDescent="0.25">
      <c r="L378"/>
    </row>
    <row r="379" spans="12:12" x14ac:dyDescent="0.25">
      <c r="L379"/>
    </row>
    <row r="380" spans="12:12" x14ac:dyDescent="0.25">
      <c r="L380"/>
    </row>
    <row r="381" spans="12:12" x14ac:dyDescent="0.25">
      <c r="L381"/>
    </row>
    <row r="382" spans="12:12" x14ac:dyDescent="0.25">
      <c r="L382"/>
    </row>
    <row r="383" spans="12:12" x14ac:dyDescent="0.25">
      <c r="L383"/>
    </row>
    <row r="384" spans="12:12" x14ac:dyDescent="0.25">
      <c r="L384"/>
    </row>
    <row r="385" spans="12:12" x14ac:dyDescent="0.25">
      <c r="L385"/>
    </row>
    <row r="386" spans="12:12" x14ac:dyDescent="0.25">
      <c r="L386"/>
    </row>
    <row r="387" spans="12:12" x14ac:dyDescent="0.25">
      <c r="L387"/>
    </row>
    <row r="388" spans="12:12" x14ac:dyDescent="0.25">
      <c r="L388"/>
    </row>
    <row r="389" spans="12:12" x14ac:dyDescent="0.25">
      <c r="L389"/>
    </row>
    <row r="390" spans="12:12" x14ac:dyDescent="0.25">
      <c r="L390"/>
    </row>
    <row r="391" spans="12:12" x14ac:dyDescent="0.25">
      <c r="L391"/>
    </row>
    <row r="392" spans="12:12" x14ac:dyDescent="0.25">
      <c r="L392"/>
    </row>
    <row r="393" spans="12:12" x14ac:dyDescent="0.25">
      <c r="L393"/>
    </row>
    <row r="394" spans="12:12" x14ac:dyDescent="0.25">
      <c r="L394"/>
    </row>
    <row r="395" spans="12:12" x14ac:dyDescent="0.25">
      <c r="L395"/>
    </row>
    <row r="396" spans="12:12" x14ac:dyDescent="0.25">
      <c r="L396"/>
    </row>
    <row r="397" spans="12:12" x14ac:dyDescent="0.25">
      <c r="L397"/>
    </row>
    <row r="398" spans="12:12" x14ac:dyDescent="0.25">
      <c r="L398"/>
    </row>
    <row r="399" spans="12:12" x14ac:dyDescent="0.25">
      <c r="L399"/>
    </row>
    <row r="400" spans="12:12" x14ac:dyDescent="0.25">
      <c r="L400"/>
    </row>
    <row r="401" spans="12:12" x14ac:dyDescent="0.25">
      <c r="L401"/>
    </row>
    <row r="402" spans="12:12" x14ac:dyDescent="0.25">
      <c r="L402"/>
    </row>
    <row r="403" spans="12:12" x14ac:dyDescent="0.25">
      <c r="L403"/>
    </row>
    <row r="404" spans="12:12" x14ac:dyDescent="0.25">
      <c r="L404"/>
    </row>
    <row r="405" spans="12:12" x14ac:dyDescent="0.25">
      <c r="L405"/>
    </row>
    <row r="406" spans="12:12" x14ac:dyDescent="0.25">
      <c r="L406"/>
    </row>
    <row r="407" spans="12:12" x14ac:dyDescent="0.25">
      <c r="L407"/>
    </row>
    <row r="408" spans="12:12" x14ac:dyDescent="0.25">
      <c r="L408"/>
    </row>
    <row r="409" spans="12:12" x14ac:dyDescent="0.25">
      <c r="L409"/>
    </row>
    <row r="410" spans="12:12" x14ac:dyDescent="0.25">
      <c r="L410"/>
    </row>
    <row r="411" spans="12:12" x14ac:dyDescent="0.25">
      <c r="L411"/>
    </row>
    <row r="412" spans="12:12" x14ac:dyDescent="0.25">
      <c r="L412"/>
    </row>
    <row r="413" spans="12:12" x14ac:dyDescent="0.25">
      <c r="L413"/>
    </row>
    <row r="414" spans="12:12" x14ac:dyDescent="0.25">
      <c r="L414"/>
    </row>
    <row r="415" spans="12:12" x14ac:dyDescent="0.25">
      <c r="L415"/>
    </row>
    <row r="416" spans="12:12" x14ac:dyDescent="0.25">
      <c r="L416"/>
    </row>
    <row r="417" spans="12:12" x14ac:dyDescent="0.25">
      <c r="L417"/>
    </row>
    <row r="418" spans="12:12" x14ac:dyDescent="0.25">
      <c r="L418"/>
    </row>
    <row r="419" spans="12:12" x14ac:dyDescent="0.25">
      <c r="L419"/>
    </row>
    <row r="420" spans="12:12" x14ac:dyDescent="0.25">
      <c r="L420"/>
    </row>
    <row r="421" spans="12:12" x14ac:dyDescent="0.25">
      <c r="L421"/>
    </row>
    <row r="422" spans="12:12" x14ac:dyDescent="0.25">
      <c r="L422"/>
    </row>
    <row r="423" spans="12:12" x14ac:dyDescent="0.25">
      <c r="L423"/>
    </row>
    <row r="424" spans="12:12" x14ac:dyDescent="0.25">
      <c r="L424"/>
    </row>
    <row r="425" spans="12:12" x14ac:dyDescent="0.25">
      <c r="L425"/>
    </row>
    <row r="426" spans="12:12" x14ac:dyDescent="0.25">
      <c r="L426"/>
    </row>
    <row r="427" spans="12:12" x14ac:dyDescent="0.25">
      <c r="L427"/>
    </row>
    <row r="428" spans="12:12" x14ac:dyDescent="0.25">
      <c r="L428"/>
    </row>
    <row r="429" spans="12:12" x14ac:dyDescent="0.25">
      <c r="L429"/>
    </row>
    <row r="430" spans="12:12" x14ac:dyDescent="0.25">
      <c r="L430"/>
    </row>
    <row r="431" spans="12:12" x14ac:dyDescent="0.25">
      <c r="L431"/>
    </row>
    <row r="432" spans="12:12" x14ac:dyDescent="0.25">
      <c r="L432"/>
    </row>
    <row r="433" spans="12:12" x14ac:dyDescent="0.25">
      <c r="L433"/>
    </row>
    <row r="434" spans="12:12" x14ac:dyDescent="0.25">
      <c r="L434"/>
    </row>
    <row r="435" spans="12:12" x14ac:dyDescent="0.25">
      <c r="L435"/>
    </row>
    <row r="436" spans="12:12" x14ac:dyDescent="0.25">
      <c r="L436"/>
    </row>
    <row r="437" spans="12:12" x14ac:dyDescent="0.25">
      <c r="L437"/>
    </row>
    <row r="438" spans="12:12" x14ac:dyDescent="0.25">
      <c r="L438"/>
    </row>
    <row r="439" spans="12:12" x14ac:dyDescent="0.25">
      <c r="L439"/>
    </row>
    <row r="440" spans="12:12" x14ac:dyDescent="0.25">
      <c r="L440"/>
    </row>
    <row r="441" spans="12:12" x14ac:dyDescent="0.25">
      <c r="L441"/>
    </row>
    <row r="442" spans="12:12" x14ac:dyDescent="0.25">
      <c r="L442"/>
    </row>
    <row r="443" spans="12:12" x14ac:dyDescent="0.25">
      <c r="L443"/>
    </row>
    <row r="444" spans="12:12" x14ac:dyDescent="0.25">
      <c r="L444"/>
    </row>
    <row r="445" spans="12:12" x14ac:dyDescent="0.25">
      <c r="L445"/>
    </row>
    <row r="446" spans="12:12" x14ac:dyDescent="0.25">
      <c r="L446"/>
    </row>
    <row r="447" spans="12:12" x14ac:dyDescent="0.25">
      <c r="L447"/>
    </row>
    <row r="448" spans="12:12" x14ac:dyDescent="0.25">
      <c r="L448"/>
    </row>
    <row r="449" spans="12:12" x14ac:dyDescent="0.25">
      <c r="L449"/>
    </row>
    <row r="450" spans="12:12" x14ac:dyDescent="0.25">
      <c r="L450"/>
    </row>
    <row r="451" spans="12:12" x14ac:dyDescent="0.25">
      <c r="L451"/>
    </row>
    <row r="452" spans="12:12" x14ac:dyDescent="0.25">
      <c r="L452"/>
    </row>
    <row r="453" spans="12:12" x14ac:dyDescent="0.25">
      <c r="L453"/>
    </row>
    <row r="454" spans="12:12" x14ac:dyDescent="0.25">
      <c r="L454"/>
    </row>
    <row r="455" spans="12:12" x14ac:dyDescent="0.25">
      <c r="L455"/>
    </row>
    <row r="456" spans="12:12" x14ac:dyDescent="0.25">
      <c r="L456"/>
    </row>
    <row r="457" spans="12:12" x14ac:dyDescent="0.25">
      <c r="L457"/>
    </row>
    <row r="458" spans="12:12" x14ac:dyDescent="0.25">
      <c r="L458"/>
    </row>
    <row r="459" spans="12:12" x14ac:dyDescent="0.25">
      <c r="L459"/>
    </row>
    <row r="460" spans="12:12" x14ac:dyDescent="0.25">
      <c r="L460"/>
    </row>
    <row r="461" spans="12:12" x14ac:dyDescent="0.25">
      <c r="L461"/>
    </row>
    <row r="462" spans="12:12" x14ac:dyDescent="0.25">
      <c r="L462"/>
    </row>
    <row r="463" spans="12:12" x14ac:dyDescent="0.25">
      <c r="L463"/>
    </row>
    <row r="464" spans="12:12" x14ac:dyDescent="0.25">
      <c r="L464"/>
    </row>
    <row r="465" spans="12:12" x14ac:dyDescent="0.25">
      <c r="L465"/>
    </row>
    <row r="466" spans="12:12" x14ac:dyDescent="0.25">
      <c r="L466"/>
    </row>
    <row r="467" spans="12:12" x14ac:dyDescent="0.25">
      <c r="L467"/>
    </row>
    <row r="468" spans="12:12" x14ac:dyDescent="0.25">
      <c r="L468"/>
    </row>
    <row r="469" spans="12:12" x14ac:dyDescent="0.25">
      <c r="L469"/>
    </row>
    <row r="470" spans="12:12" x14ac:dyDescent="0.25">
      <c r="L470"/>
    </row>
    <row r="471" spans="12:12" x14ac:dyDescent="0.25">
      <c r="L471"/>
    </row>
    <row r="472" spans="12:12" x14ac:dyDescent="0.25">
      <c r="L472"/>
    </row>
    <row r="473" spans="12:12" x14ac:dyDescent="0.25">
      <c r="L473"/>
    </row>
    <row r="474" spans="12:12" x14ac:dyDescent="0.25">
      <c r="L474"/>
    </row>
    <row r="475" spans="12:12" x14ac:dyDescent="0.25">
      <c r="L475"/>
    </row>
    <row r="476" spans="12:12" x14ac:dyDescent="0.25">
      <c r="L476"/>
    </row>
    <row r="477" spans="12:12" x14ac:dyDescent="0.25">
      <c r="L477"/>
    </row>
    <row r="478" spans="12:12" x14ac:dyDescent="0.25">
      <c r="L478"/>
    </row>
    <row r="479" spans="12:12" x14ac:dyDescent="0.25">
      <c r="L479"/>
    </row>
    <row r="480" spans="12:12" x14ac:dyDescent="0.25">
      <c r="L480"/>
    </row>
    <row r="481" spans="12:12" x14ac:dyDescent="0.25">
      <c r="L481"/>
    </row>
    <row r="482" spans="12:12" x14ac:dyDescent="0.25">
      <c r="L482"/>
    </row>
    <row r="483" spans="12:12" x14ac:dyDescent="0.25">
      <c r="L483"/>
    </row>
    <row r="484" spans="12:12" x14ac:dyDescent="0.25">
      <c r="L484"/>
    </row>
    <row r="485" spans="12:12" x14ac:dyDescent="0.25">
      <c r="L485"/>
    </row>
    <row r="486" spans="12:12" x14ac:dyDescent="0.25">
      <c r="L486"/>
    </row>
    <row r="487" spans="12:12" x14ac:dyDescent="0.25">
      <c r="L487"/>
    </row>
    <row r="488" spans="12:12" x14ac:dyDescent="0.25">
      <c r="L488"/>
    </row>
    <row r="489" spans="12:12" x14ac:dyDescent="0.25">
      <c r="L489"/>
    </row>
    <row r="490" spans="12:12" x14ac:dyDescent="0.25">
      <c r="L490"/>
    </row>
    <row r="491" spans="12:12" x14ac:dyDescent="0.25">
      <c r="L491"/>
    </row>
    <row r="492" spans="12:12" x14ac:dyDescent="0.25">
      <c r="L492"/>
    </row>
    <row r="493" spans="12:12" x14ac:dyDescent="0.25">
      <c r="L493"/>
    </row>
    <row r="494" spans="12:12" x14ac:dyDescent="0.25">
      <c r="L494"/>
    </row>
    <row r="495" spans="12:12" x14ac:dyDescent="0.25">
      <c r="L495"/>
    </row>
    <row r="496" spans="12:12" x14ac:dyDescent="0.25">
      <c r="L496"/>
    </row>
    <row r="497" spans="12:12" x14ac:dyDescent="0.25">
      <c r="L497"/>
    </row>
    <row r="498" spans="12:12" x14ac:dyDescent="0.25">
      <c r="L498"/>
    </row>
    <row r="499" spans="12:12" x14ac:dyDescent="0.25">
      <c r="L499"/>
    </row>
    <row r="500" spans="12:12" x14ac:dyDescent="0.25">
      <c r="L500"/>
    </row>
    <row r="501" spans="12:12" x14ac:dyDescent="0.25">
      <c r="L501"/>
    </row>
    <row r="502" spans="12:12" x14ac:dyDescent="0.25">
      <c r="L502"/>
    </row>
    <row r="503" spans="12:12" x14ac:dyDescent="0.25">
      <c r="L503"/>
    </row>
    <row r="504" spans="12:12" x14ac:dyDescent="0.25">
      <c r="L504"/>
    </row>
    <row r="505" spans="12:12" x14ac:dyDescent="0.25">
      <c r="L505"/>
    </row>
    <row r="506" spans="12:12" x14ac:dyDescent="0.25">
      <c r="L506"/>
    </row>
    <row r="507" spans="12:12" x14ac:dyDescent="0.25">
      <c r="L507"/>
    </row>
    <row r="508" spans="12:12" x14ac:dyDescent="0.25">
      <c r="L508"/>
    </row>
    <row r="509" spans="12:12" x14ac:dyDescent="0.25">
      <c r="L509"/>
    </row>
    <row r="510" spans="12:12" x14ac:dyDescent="0.25">
      <c r="L510"/>
    </row>
    <row r="511" spans="12:12" x14ac:dyDescent="0.25">
      <c r="L511"/>
    </row>
    <row r="512" spans="12:12" x14ac:dyDescent="0.25">
      <c r="L512"/>
    </row>
    <row r="513" spans="12:12" x14ac:dyDescent="0.25">
      <c r="L513"/>
    </row>
    <row r="514" spans="12:12" x14ac:dyDescent="0.25">
      <c r="L514"/>
    </row>
    <row r="515" spans="12:12" x14ac:dyDescent="0.25">
      <c r="L515"/>
    </row>
    <row r="516" spans="12:12" x14ac:dyDescent="0.25">
      <c r="L516"/>
    </row>
    <row r="517" spans="12:12" x14ac:dyDescent="0.25">
      <c r="L517"/>
    </row>
    <row r="518" spans="12:12" x14ac:dyDescent="0.25">
      <c r="L518"/>
    </row>
    <row r="519" spans="12:12" x14ac:dyDescent="0.25">
      <c r="L519"/>
    </row>
    <row r="520" spans="12:12" x14ac:dyDescent="0.25">
      <c r="L520"/>
    </row>
    <row r="521" spans="12:12" x14ac:dyDescent="0.25">
      <c r="L521"/>
    </row>
    <row r="522" spans="12:12" x14ac:dyDescent="0.25">
      <c r="L522"/>
    </row>
    <row r="523" spans="12:12" x14ac:dyDescent="0.25">
      <c r="L523"/>
    </row>
    <row r="524" spans="12:12" x14ac:dyDescent="0.25">
      <c r="L524"/>
    </row>
    <row r="525" spans="12:12" x14ac:dyDescent="0.25">
      <c r="L525"/>
    </row>
    <row r="526" spans="12:12" x14ac:dyDescent="0.25">
      <c r="L526"/>
    </row>
    <row r="527" spans="12:12" x14ac:dyDescent="0.25">
      <c r="L527"/>
    </row>
    <row r="528" spans="12:12" x14ac:dyDescent="0.25">
      <c r="L528"/>
    </row>
    <row r="529" spans="12:12" x14ac:dyDescent="0.25">
      <c r="L529"/>
    </row>
    <row r="530" spans="12:12" x14ac:dyDescent="0.25">
      <c r="L530"/>
    </row>
    <row r="531" spans="12:12" x14ac:dyDescent="0.25">
      <c r="L531"/>
    </row>
    <row r="532" spans="12:12" x14ac:dyDescent="0.25">
      <c r="L532"/>
    </row>
    <row r="533" spans="12:12" x14ac:dyDescent="0.25">
      <c r="L533"/>
    </row>
    <row r="534" spans="12:12" x14ac:dyDescent="0.25">
      <c r="L534"/>
    </row>
    <row r="535" spans="12:12" x14ac:dyDescent="0.25">
      <c r="L535"/>
    </row>
    <row r="536" spans="12:12" x14ac:dyDescent="0.25">
      <c r="L536"/>
    </row>
    <row r="537" spans="12:12" x14ac:dyDescent="0.25">
      <c r="L537"/>
    </row>
    <row r="538" spans="12:12" x14ac:dyDescent="0.25">
      <c r="L538"/>
    </row>
    <row r="539" spans="12:12" x14ac:dyDescent="0.25">
      <c r="L539"/>
    </row>
    <row r="540" spans="12:12" x14ac:dyDescent="0.25">
      <c r="L540"/>
    </row>
    <row r="541" spans="12:12" x14ac:dyDescent="0.25">
      <c r="L541"/>
    </row>
    <row r="542" spans="12:12" x14ac:dyDescent="0.25">
      <c r="L542"/>
    </row>
    <row r="543" spans="12:12" x14ac:dyDescent="0.25">
      <c r="L543"/>
    </row>
    <row r="544" spans="12:12" x14ac:dyDescent="0.25">
      <c r="L544"/>
    </row>
    <row r="545" spans="12:12" x14ac:dyDescent="0.25">
      <c r="L545"/>
    </row>
    <row r="546" spans="12:12" x14ac:dyDescent="0.25">
      <c r="L546"/>
    </row>
    <row r="547" spans="12:12" x14ac:dyDescent="0.25">
      <c r="L547"/>
    </row>
    <row r="548" spans="12:12" x14ac:dyDescent="0.25">
      <c r="L548"/>
    </row>
    <row r="549" spans="12:12" x14ac:dyDescent="0.25">
      <c r="L549"/>
    </row>
    <row r="550" spans="12:12" x14ac:dyDescent="0.25">
      <c r="L550"/>
    </row>
    <row r="551" spans="12:12" x14ac:dyDescent="0.25">
      <c r="L551"/>
    </row>
    <row r="552" spans="12:12" x14ac:dyDescent="0.25">
      <c r="L552"/>
    </row>
    <row r="553" spans="12:12" x14ac:dyDescent="0.25">
      <c r="L553"/>
    </row>
    <row r="554" spans="12:12" x14ac:dyDescent="0.25">
      <c r="L554"/>
    </row>
    <row r="555" spans="12:12" x14ac:dyDescent="0.25">
      <c r="L555"/>
    </row>
    <row r="556" spans="12:12" x14ac:dyDescent="0.25">
      <c r="L556"/>
    </row>
    <row r="557" spans="12:12" x14ac:dyDescent="0.25">
      <c r="L557"/>
    </row>
    <row r="558" spans="12:12" x14ac:dyDescent="0.25">
      <c r="L558"/>
    </row>
    <row r="559" spans="12:12" x14ac:dyDescent="0.25">
      <c r="L559"/>
    </row>
    <row r="560" spans="12:12" x14ac:dyDescent="0.25">
      <c r="L560"/>
    </row>
    <row r="561" spans="12:12" x14ac:dyDescent="0.25">
      <c r="L561"/>
    </row>
    <row r="562" spans="12:12" x14ac:dyDescent="0.25">
      <c r="L562"/>
    </row>
    <row r="563" spans="12:12" x14ac:dyDescent="0.25">
      <c r="L563"/>
    </row>
    <row r="564" spans="12:12" x14ac:dyDescent="0.25">
      <c r="L564"/>
    </row>
    <row r="565" spans="12:12" x14ac:dyDescent="0.25">
      <c r="L565"/>
    </row>
    <row r="566" spans="12:12" x14ac:dyDescent="0.25">
      <c r="L566"/>
    </row>
    <row r="567" spans="12:12" x14ac:dyDescent="0.25">
      <c r="L567"/>
    </row>
    <row r="568" spans="12:12" x14ac:dyDescent="0.25">
      <c r="L568"/>
    </row>
    <row r="569" spans="12:12" x14ac:dyDescent="0.25">
      <c r="L569"/>
    </row>
    <row r="570" spans="12:12" x14ac:dyDescent="0.25">
      <c r="L570"/>
    </row>
    <row r="571" spans="12:12" x14ac:dyDescent="0.25">
      <c r="L571"/>
    </row>
    <row r="572" spans="12:12" x14ac:dyDescent="0.25">
      <c r="L572"/>
    </row>
    <row r="573" spans="12:12" x14ac:dyDescent="0.25">
      <c r="L573"/>
    </row>
    <row r="574" spans="12:12" x14ac:dyDescent="0.25">
      <c r="L574"/>
    </row>
    <row r="575" spans="12:12" x14ac:dyDescent="0.25">
      <c r="L575"/>
    </row>
    <row r="576" spans="12:12" x14ac:dyDescent="0.25">
      <c r="L576"/>
    </row>
    <row r="577" spans="12:12" x14ac:dyDescent="0.25">
      <c r="L577"/>
    </row>
    <row r="578" spans="12:12" x14ac:dyDescent="0.25">
      <c r="L578"/>
    </row>
    <row r="579" spans="12:12" x14ac:dyDescent="0.25">
      <c r="L579"/>
    </row>
    <row r="580" spans="12:12" x14ac:dyDescent="0.25">
      <c r="L580"/>
    </row>
    <row r="581" spans="12:12" x14ac:dyDescent="0.25">
      <c r="L581"/>
    </row>
    <row r="582" spans="12:12" x14ac:dyDescent="0.25">
      <c r="L582"/>
    </row>
    <row r="583" spans="12:12" x14ac:dyDescent="0.25">
      <c r="L583"/>
    </row>
    <row r="584" spans="12:12" x14ac:dyDescent="0.25">
      <c r="L584"/>
    </row>
    <row r="585" spans="12:12" x14ac:dyDescent="0.25">
      <c r="L585"/>
    </row>
    <row r="586" spans="12:12" x14ac:dyDescent="0.25">
      <c r="L586"/>
    </row>
    <row r="587" spans="12:12" x14ac:dyDescent="0.25">
      <c r="L587"/>
    </row>
    <row r="588" spans="12:12" x14ac:dyDescent="0.25">
      <c r="L588"/>
    </row>
    <row r="589" spans="12:12" x14ac:dyDescent="0.25">
      <c r="L589"/>
    </row>
    <row r="590" spans="12:12" x14ac:dyDescent="0.25">
      <c r="L590"/>
    </row>
    <row r="591" spans="12:12" x14ac:dyDescent="0.25">
      <c r="L591"/>
    </row>
    <row r="592" spans="12:12" x14ac:dyDescent="0.25">
      <c r="L592"/>
    </row>
    <row r="593" spans="12:12" x14ac:dyDescent="0.25">
      <c r="L593"/>
    </row>
    <row r="594" spans="12:12" x14ac:dyDescent="0.25">
      <c r="L594"/>
    </row>
    <row r="595" spans="12:12" x14ac:dyDescent="0.25">
      <c r="L595"/>
    </row>
    <row r="596" spans="12:12" x14ac:dyDescent="0.25">
      <c r="L596"/>
    </row>
    <row r="597" spans="12:12" x14ac:dyDescent="0.25">
      <c r="L597"/>
    </row>
    <row r="598" spans="12:12" x14ac:dyDescent="0.25">
      <c r="L598"/>
    </row>
    <row r="599" spans="12:12" x14ac:dyDescent="0.25">
      <c r="L599"/>
    </row>
    <row r="600" spans="12:12" x14ac:dyDescent="0.25">
      <c r="L600"/>
    </row>
    <row r="601" spans="12:12" x14ac:dyDescent="0.25">
      <c r="L601"/>
    </row>
    <row r="602" spans="12:12" x14ac:dyDescent="0.25">
      <c r="L602"/>
    </row>
    <row r="603" spans="12:12" x14ac:dyDescent="0.25">
      <c r="L603"/>
    </row>
    <row r="604" spans="12:12" x14ac:dyDescent="0.25">
      <c r="L604"/>
    </row>
    <row r="605" spans="12:12" x14ac:dyDescent="0.25">
      <c r="L605"/>
    </row>
    <row r="606" spans="12:12" x14ac:dyDescent="0.25">
      <c r="L606"/>
    </row>
    <row r="607" spans="12:12" x14ac:dyDescent="0.25">
      <c r="L607"/>
    </row>
    <row r="608" spans="12:12" x14ac:dyDescent="0.25">
      <c r="L608"/>
    </row>
    <row r="609" spans="12:12" x14ac:dyDescent="0.25">
      <c r="L609"/>
    </row>
    <row r="610" spans="12:12" x14ac:dyDescent="0.25">
      <c r="L610"/>
    </row>
    <row r="611" spans="12:12" x14ac:dyDescent="0.25">
      <c r="L611"/>
    </row>
    <row r="612" spans="12:12" x14ac:dyDescent="0.25">
      <c r="L612"/>
    </row>
    <row r="613" spans="12:12" x14ac:dyDescent="0.25">
      <c r="L613"/>
    </row>
    <row r="614" spans="12:12" x14ac:dyDescent="0.25">
      <c r="L614"/>
    </row>
    <row r="615" spans="12:12" x14ac:dyDescent="0.25">
      <c r="L615"/>
    </row>
    <row r="616" spans="12:12" x14ac:dyDescent="0.25">
      <c r="L616"/>
    </row>
    <row r="617" spans="12:12" x14ac:dyDescent="0.25">
      <c r="L617"/>
    </row>
    <row r="618" spans="12:12" x14ac:dyDescent="0.25">
      <c r="L618"/>
    </row>
    <row r="619" spans="12:12" x14ac:dyDescent="0.25">
      <c r="L619"/>
    </row>
    <row r="620" spans="12:12" x14ac:dyDescent="0.25">
      <c r="L620"/>
    </row>
    <row r="621" spans="12:12" x14ac:dyDescent="0.25">
      <c r="L621"/>
    </row>
    <row r="622" spans="12:12" x14ac:dyDescent="0.25">
      <c r="L622"/>
    </row>
    <row r="623" spans="12:12" x14ac:dyDescent="0.25">
      <c r="L623"/>
    </row>
    <row r="624" spans="12:12" x14ac:dyDescent="0.25">
      <c r="L624"/>
    </row>
    <row r="625" spans="12:12" x14ac:dyDescent="0.25">
      <c r="L625"/>
    </row>
    <row r="626" spans="12:12" x14ac:dyDescent="0.25">
      <c r="L626"/>
    </row>
    <row r="627" spans="12:12" x14ac:dyDescent="0.25">
      <c r="L627"/>
    </row>
    <row r="628" spans="12:12" x14ac:dyDescent="0.25">
      <c r="L628"/>
    </row>
    <row r="629" spans="12:12" x14ac:dyDescent="0.25">
      <c r="L629"/>
    </row>
    <row r="630" spans="12:12" x14ac:dyDescent="0.25">
      <c r="L630"/>
    </row>
    <row r="631" spans="12:12" x14ac:dyDescent="0.25">
      <c r="L631"/>
    </row>
    <row r="632" spans="12:12" x14ac:dyDescent="0.25">
      <c r="L632"/>
    </row>
    <row r="633" spans="12:12" x14ac:dyDescent="0.25">
      <c r="L633"/>
    </row>
    <row r="634" spans="12:12" x14ac:dyDescent="0.25">
      <c r="L634"/>
    </row>
    <row r="635" spans="12:12" x14ac:dyDescent="0.25">
      <c r="L635"/>
    </row>
    <row r="636" spans="12:12" x14ac:dyDescent="0.25">
      <c r="L636"/>
    </row>
    <row r="637" spans="12:12" x14ac:dyDescent="0.25">
      <c r="L637"/>
    </row>
    <row r="638" spans="12:12" x14ac:dyDescent="0.25">
      <c r="L638"/>
    </row>
    <row r="639" spans="12:12" x14ac:dyDescent="0.25">
      <c r="L639"/>
    </row>
    <row r="640" spans="12:12" x14ac:dyDescent="0.25">
      <c r="L640"/>
    </row>
    <row r="641" spans="12:12" x14ac:dyDescent="0.25">
      <c r="L641"/>
    </row>
    <row r="642" spans="12:12" x14ac:dyDescent="0.25">
      <c r="L642"/>
    </row>
    <row r="643" spans="12:12" x14ac:dyDescent="0.25">
      <c r="L643"/>
    </row>
    <row r="644" spans="12:12" x14ac:dyDescent="0.25">
      <c r="L644"/>
    </row>
    <row r="645" spans="12:12" x14ac:dyDescent="0.25">
      <c r="L645"/>
    </row>
    <row r="646" spans="12:12" x14ac:dyDescent="0.25">
      <c r="L646"/>
    </row>
    <row r="647" spans="12:12" x14ac:dyDescent="0.25">
      <c r="L647"/>
    </row>
    <row r="648" spans="12:12" x14ac:dyDescent="0.25">
      <c r="L648"/>
    </row>
    <row r="649" spans="12:12" x14ac:dyDescent="0.25">
      <c r="L649"/>
    </row>
    <row r="650" spans="12:12" x14ac:dyDescent="0.25">
      <c r="L650"/>
    </row>
    <row r="651" spans="12:12" x14ac:dyDescent="0.25">
      <c r="L651"/>
    </row>
    <row r="652" spans="12:12" x14ac:dyDescent="0.25">
      <c r="L652"/>
    </row>
    <row r="653" spans="12:12" x14ac:dyDescent="0.25">
      <c r="L653"/>
    </row>
    <row r="654" spans="12:12" x14ac:dyDescent="0.25">
      <c r="L654"/>
    </row>
    <row r="655" spans="12:12" x14ac:dyDescent="0.25">
      <c r="L655"/>
    </row>
    <row r="656" spans="12:12" x14ac:dyDescent="0.25">
      <c r="L656"/>
    </row>
    <row r="657" spans="12:12" x14ac:dyDescent="0.25">
      <c r="L657"/>
    </row>
    <row r="658" spans="12:12" x14ac:dyDescent="0.25">
      <c r="L658"/>
    </row>
    <row r="659" spans="12:12" x14ac:dyDescent="0.25">
      <c r="L659"/>
    </row>
    <row r="660" spans="12:12" x14ac:dyDescent="0.25">
      <c r="L660"/>
    </row>
    <row r="661" spans="12:12" x14ac:dyDescent="0.25">
      <c r="L661"/>
    </row>
    <row r="662" spans="12:12" x14ac:dyDescent="0.25">
      <c r="L662"/>
    </row>
    <row r="663" spans="12:12" x14ac:dyDescent="0.25">
      <c r="L663"/>
    </row>
    <row r="664" spans="12:12" x14ac:dyDescent="0.25">
      <c r="L664"/>
    </row>
    <row r="665" spans="12:12" x14ac:dyDescent="0.25">
      <c r="L665"/>
    </row>
    <row r="666" spans="12:12" x14ac:dyDescent="0.25">
      <c r="L666"/>
    </row>
    <row r="667" spans="12:12" x14ac:dyDescent="0.25">
      <c r="L667"/>
    </row>
    <row r="668" spans="12:12" x14ac:dyDescent="0.25">
      <c r="L668"/>
    </row>
    <row r="669" spans="12:12" x14ac:dyDescent="0.25">
      <c r="L669"/>
    </row>
    <row r="670" spans="12:12" x14ac:dyDescent="0.25">
      <c r="L670"/>
    </row>
    <row r="671" spans="12:12" x14ac:dyDescent="0.25">
      <c r="L671"/>
    </row>
    <row r="672" spans="12:12" x14ac:dyDescent="0.25">
      <c r="L672"/>
    </row>
    <row r="673" spans="12:12" x14ac:dyDescent="0.25">
      <c r="L673"/>
    </row>
    <row r="674" spans="12:12" x14ac:dyDescent="0.25">
      <c r="L674"/>
    </row>
    <row r="675" spans="12:12" x14ac:dyDescent="0.25">
      <c r="L675"/>
    </row>
    <row r="676" spans="12:12" x14ac:dyDescent="0.25">
      <c r="L676"/>
    </row>
    <row r="677" spans="12:12" x14ac:dyDescent="0.25">
      <c r="L677"/>
    </row>
    <row r="678" spans="12:12" x14ac:dyDescent="0.25">
      <c r="L678"/>
    </row>
    <row r="679" spans="12:12" x14ac:dyDescent="0.25">
      <c r="L679"/>
    </row>
    <row r="680" spans="12:12" x14ac:dyDescent="0.25">
      <c r="L680"/>
    </row>
    <row r="681" spans="12:12" x14ac:dyDescent="0.25">
      <c r="L681"/>
    </row>
    <row r="682" spans="12:12" x14ac:dyDescent="0.25">
      <c r="L682"/>
    </row>
    <row r="683" spans="12:12" x14ac:dyDescent="0.25">
      <c r="L683"/>
    </row>
    <row r="684" spans="12:12" x14ac:dyDescent="0.25">
      <c r="L684"/>
    </row>
    <row r="685" spans="12:12" x14ac:dyDescent="0.25">
      <c r="L685"/>
    </row>
    <row r="686" spans="12:12" x14ac:dyDescent="0.25">
      <c r="L686"/>
    </row>
    <row r="687" spans="12:12" x14ac:dyDescent="0.25">
      <c r="L687"/>
    </row>
    <row r="688" spans="12:12" x14ac:dyDescent="0.25">
      <c r="L688"/>
    </row>
    <row r="689" spans="12:12" x14ac:dyDescent="0.25">
      <c r="L689"/>
    </row>
    <row r="690" spans="12:12" x14ac:dyDescent="0.25">
      <c r="L690"/>
    </row>
    <row r="691" spans="12:12" x14ac:dyDescent="0.25">
      <c r="L691"/>
    </row>
    <row r="692" spans="12:12" x14ac:dyDescent="0.25">
      <c r="L692"/>
    </row>
    <row r="693" spans="12:12" x14ac:dyDescent="0.25">
      <c r="L693"/>
    </row>
    <row r="694" spans="12:12" x14ac:dyDescent="0.25">
      <c r="L694"/>
    </row>
    <row r="695" spans="12:12" x14ac:dyDescent="0.25">
      <c r="L695"/>
    </row>
    <row r="696" spans="12:12" x14ac:dyDescent="0.25">
      <c r="L696"/>
    </row>
    <row r="697" spans="12:12" x14ac:dyDescent="0.25">
      <c r="L697"/>
    </row>
    <row r="698" spans="12:12" x14ac:dyDescent="0.25">
      <c r="L698"/>
    </row>
    <row r="699" spans="12:12" x14ac:dyDescent="0.25">
      <c r="L699"/>
    </row>
    <row r="700" spans="12:12" x14ac:dyDescent="0.25">
      <c r="L700"/>
    </row>
    <row r="701" spans="12:12" x14ac:dyDescent="0.25">
      <c r="L701"/>
    </row>
    <row r="702" spans="12:12" x14ac:dyDescent="0.25">
      <c r="L702"/>
    </row>
    <row r="703" spans="12:12" x14ac:dyDescent="0.25">
      <c r="L703"/>
    </row>
    <row r="704" spans="12:12" x14ac:dyDescent="0.25">
      <c r="L704"/>
    </row>
    <row r="705" spans="12:12" x14ac:dyDescent="0.25">
      <c r="L705"/>
    </row>
    <row r="706" spans="12:12" x14ac:dyDescent="0.25">
      <c r="L706"/>
    </row>
    <row r="707" spans="12:12" x14ac:dyDescent="0.25">
      <c r="L707"/>
    </row>
    <row r="708" spans="12:12" x14ac:dyDescent="0.25">
      <c r="L708"/>
    </row>
    <row r="709" spans="12:12" x14ac:dyDescent="0.25">
      <c r="L709"/>
    </row>
    <row r="710" spans="12:12" x14ac:dyDescent="0.25">
      <c r="L710"/>
    </row>
    <row r="711" spans="12:12" x14ac:dyDescent="0.25">
      <c r="L711"/>
    </row>
    <row r="712" spans="12:12" x14ac:dyDescent="0.25">
      <c r="L712"/>
    </row>
    <row r="713" spans="12:12" x14ac:dyDescent="0.25">
      <c r="L713"/>
    </row>
    <row r="714" spans="12:12" x14ac:dyDescent="0.25">
      <c r="L714"/>
    </row>
    <row r="715" spans="12:12" x14ac:dyDescent="0.25">
      <c r="L715"/>
    </row>
    <row r="716" spans="12:12" x14ac:dyDescent="0.25">
      <c r="L716"/>
    </row>
    <row r="717" spans="12:12" x14ac:dyDescent="0.25">
      <c r="L717"/>
    </row>
    <row r="718" spans="12:12" x14ac:dyDescent="0.25">
      <c r="L718"/>
    </row>
    <row r="719" spans="12:12" x14ac:dyDescent="0.25">
      <c r="L719"/>
    </row>
    <row r="720" spans="12:12" x14ac:dyDescent="0.25">
      <c r="L720"/>
    </row>
    <row r="721" spans="12:12" x14ac:dyDescent="0.25">
      <c r="L721"/>
    </row>
    <row r="722" spans="12:12" x14ac:dyDescent="0.25">
      <c r="L722"/>
    </row>
    <row r="723" spans="12:12" x14ac:dyDescent="0.25">
      <c r="L723"/>
    </row>
    <row r="724" spans="12:12" x14ac:dyDescent="0.25">
      <c r="L724"/>
    </row>
    <row r="725" spans="12:12" x14ac:dyDescent="0.25">
      <c r="L725"/>
    </row>
    <row r="726" spans="12:12" x14ac:dyDescent="0.25">
      <c r="L726"/>
    </row>
    <row r="727" spans="12:12" x14ac:dyDescent="0.25">
      <c r="L727"/>
    </row>
    <row r="728" spans="12:12" x14ac:dyDescent="0.25">
      <c r="L728"/>
    </row>
    <row r="729" spans="12:12" x14ac:dyDescent="0.25">
      <c r="L729"/>
    </row>
    <row r="730" spans="12:12" x14ac:dyDescent="0.25">
      <c r="L730"/>
    </row>
    <row r="731" spans="12:12" x14ac:dyDescent="0.25">
      <c r="L731"/>
    </row>
    <row r="732" spans="12:12" x14ac:dyDescent="0.25">
      <c r="L732"/>
    </row>
    <row r="733" spans="12:12" x14ac:dyDescent="0.25">
      <c r="L733"/>
    </row>
    <row r="734" spans="12:12" x14ac:dyDescent="0.25">
      <c r="L734"/>
    </row>
    <row r="735" spans="12:12" x14ac:dyDescent="0.25">
      <c r="L735"/>
    </row>
    <row r="736" spans="12:12" x14ac:dyDescent="0.25">
      <c r="L736"/>
    </row>
    <row r="737" spans="12:12" x14ac:dyDescent="0.25">
      <c r="L737"/>
    </row>
    <row r="738" spans="12:12" x14ac:dyDescent="0.25">
      <c r="L738"/>
    </row>
    <row r="739" spans="12:12" x14ac:dyDescent="0.25">
      <c r="L739"/>
    </row>
    <row r="740" spans="12:12" x14ac:dyDescent="0.25">
      <c r="L740"/>
    </row>
    <row r="741" spans="12:12" x14ac:dyDescent="0.25">
      <c r="L741"/>
    </row>
    <row r="742" spans="12:12" x14ac:dyDescent="0.25">
      <c r="L742"/>
    </row>
    <row r="743" spans="12:12" x14ac:dyDescent="0.25">
      <c r="L743"/>
    </row>
    <row r="744" spans="12:12" x14ac:dyDescent="0.25">
      <c r="L744"/>
    </row>
    <row r="745" spans="12:12" x14ac:dyDescent="0.25">
      <c r="L745"/>
    </row>
    <row r="746" spans="12:12" x14ac:dyDescent="0.25">
      <c r="L746"/>
    </row>
    <row r="747" spans="12:12" x14ac:dyDescent="0.25">
      <c r="L747"/>
    </row>
    <row r="748" spans="12:12" x14ac:dyDescent="0.25">
      <c r="L748"/>
    </row>
    <row r="749" spans="12:12" x14ac:dyDescent="0.25">
      <c r="L749"/>
    </row>
    <row r="750" spans="12:12" x14ac:dyDescent="0.25">
      <c r="L750"/>
    </row>
    <row r="751" spans="12:12" x14ac:dyDescent="0.25">
      <c r="L751"/>
    </row>
    <row r="752" spans="12:12" x14ac:dyDescent="0.25">
      <c r="L752"/>
    </row>
    <row r="753" spans="12:12" x14ac:dyDescent="0.25">
      <c r="L753"/>
    </row>
    <row r="754" spans="12:12" x14ac:dyDescent="0.25">
      <c r="L754"/>
    </row>
    <row r="755" spans="12:12" x14ac:dyDescent="0.25">
      <c r="L755"/>
    </row>
    <row r="756" spans="12:12" x14ac:dyDescent="0.25">
      <c r="L756"/>
    </row>
    <row r="757" spans="12:12" x14ac:dyDescent="0.25">
      <c r="L757"/>
    </row>
    <row r="758" spans="12:12" x14ac:dyDescent="0.25">
      <c r="L758"/>
    </row>
    <row r="759" spans="12:12" x14ac:dyDescent="0.25">
      <c r="L759"/>
    </row>
    <row r="760" spans="12:12" x14ac:dyDescent="0.25">
      <c r="L760"/>
    </row>
    <row r="761" spans="12:12" x14ac:dyDescent="0.25">
      <c r="L761"/>
    </row>
    <row r="762" spans="12:12" x14ac:dyDescent="0.25">
      <c r="L762"/>
    </row>
    <row r="763" spans="12:12" x14ac:dyDescent="0.25">
      <c r="L763"/>
    </row>
    <row r="764" spans="12:12" x14ac:dyDescent="0.25">
      <c r="L764"/>
    </row>
    <row r="765" spans="12:12" x14ac:dyDescent="0.25">
      <c r="L765"/>
    </row>
    <row r="766" spans="12:12" x14ac:dyDescent="0.25">
      <c r="L766"/>
    </row>
    <row r="767" spans="12:12" x14ac:dyDescent="0.25">
      <c r="L767"/>
    </row>
    <row r="768" spans="12:12" x14ac:dyDescent="0.25">
      <c r="L768"/>
    </row>
    <row r="769" spans="12:12" x14ac:dyDescent="0.25">
      <c r="L769"/>
    </row>
    <row r="770" spans="12:12" x14ac:dyDescent="0.25">
      <c r="L770"/>
    </row>
    <row r="771" spans="12:12" x14ac:dyDescent="0.25">
      <c r="L771"/>
    </row>
    <row r="772" spans="12:12" x14ac:dyDescent="0.25">
      <c r="L772"/>
    </row>
    <row r="773" spans="12:12" x14ac:dyDescent="0.25">
      <c r="L773"/>
    </row>
    <row r="774" spans="12:12" x14ac:dyDescent="0.25">
      <c r="L774"/>
    </row>
    <row r="775" spans="12:12" x14ac:dyDescent="0.25">
      <c r="L775"/>
    </row>
    <row r="776" spans="12:12" x14ac:dyDescent="0.25">
      <c r="L776"/>
    </row>
    <row r="777" spans="12:12" x14ac:dyDescent="0.25">
      <c r="L777"/>
    </row>
    <row r="778" spans="12:12" x14ac:dyDescent="0.25">
      <c r="L778"/>
    </row>
    <row r="779" spans="12:12" x14ac:dyDescent="0.25">
      <c r="L779"/>
    </row>
    <row r="780" spans="12:12" x14ac:dyDescent="0.25">
      <c r="L780"/>
    </row>
    <row r="781" spans="12:12" x14ac:dyDescent="0.25">
      <c r="L781"/>
    </row>
    <row r="782" spans="12:12" x14ac:dyDescent="0.25">
      <c r="L782"/>
    </row>
    <row r="783" spans="12:12" x14ac:dyDescent="0.25">
      <c r="L783"/>
    </row>
    <row r="784" spans="12:12" x14ac:dyDescent="0.25">
      <c r="L784"/>
    </row>
    <row r="785" spans="12:12" x14ac:dyDescent="0.25">
      <c r="L785"/>
    </row>
    <row r="786" spans="12:12" x14ac:dyDescent="0.25">
      <c r="L786"/>
    </row>
    <row r="787" spans="12:12" x14ac:dyDescent="0.25">
      <c r="L787"/>
    </row>
    <row r="788" spans="12:12" x14ac:dyDescent="0.25">
      <c r="L788"/>
    </row>
    <row r="789" spans="12:12" x14ac:dyDescent="0.25">
      <c r="L789"/>
    </row>
    <row r="790" spans="12:12" x14ac:dyDescent="0.25">
      <c r="L790"/>
    </row>
    <row r="791" spans="12:12" x14ac:dyDescent="0.25">
      <c r="L791"/>
    </row>
    <row r="792" spans="12:12" x14ac:dyDescent="0.25">
      <c r="L792"/>
    </row>
    <row r="793" spans="12:12" x14ac:dyDescent="0.25">
      <c r="L793"/>
    </row>
    <row r="794" spans="12:12" x14ac:dyDescent="0.25">
      <c r="L794"/>
    </row>
    <row r="795" spans="12:12" x14ac:dyDescent="0.25">
      <c r="L795"/>
    </row>
    <row r="796" spans="12:12" x14ac:dyDescent="0.25">
      <c r="L796"/>
    </row>
    <row r="797" spans="12:12" x14ac:dyDescent="0.25">
      <c r="L797"/>
    </row>
    <row r="798" spans="12:12" x14ac:dyDescent="0.25">
      <c r="L798"/>
    </row>
    <row r="799" spans="12:12" x14ac:dyDescent="0.25">
      <c r="L799"/>
    </row>
    <row r="800" spans="12:12" x14ac:dyDescent="0.25">
      <c r="L800"/>
    </row>
    <row r="801" spans="12:12" x14ac:dyDescent="0.25">
      <c r="L801"/>
    </row>
    <row r="802" spans="12:12" x14ac:dyDescent="0.25">
      <c r="L802"/>
    </row>
    <row r="803" spans="12:12" x14ac:dyDescent="0.25">
      <c r="L803"/>
    </row>
    <row r="804" spans="12:12" x14ac:dyDescent="0.25">
      <c r="L804"/>
    </row>
    <row r="805" spans="12:12" x14ac:dyDescent="0.25">
      <c r="L805"/>
    </row>
    <row r="806" spans="12:12" x14ac:dyDescent="0.25">
      <c r="L806"/>
    </row>
    <row r="807" spans="12:12" x14ac:dyDescent="0.25">
      <c r="L807"/>
    </row>
    <row r="808" spans="12:12" x14ac:dyDescent="0.25">
      <c r="L808"/>
    </row>
    <row r="809" spans="12:12" x14ac:dyDescent="0.25">
      <c r="L809"/>
    </row>
    <row r="810" spans="12:12" x14ac:dyDescent="0.25">
      <c r="L810"/>
    </row>
    <row r="811" spans="12:12" x14ac:dyDescent="0.25">
      <c r="L811"/>
    </row>
    <row r="812" spans="12:12" x14ac:dyDescent="0.25">
      <c r="L812"/>
    </row>
    <row r="813" spans="12:12" x14ac:dyDescent="0.25">
      <c r="L813"/>
    </row>
    <row r="814" spans="12:12" x14ac:dyDescent="0.25">
      <c r="L814"/>
    </row>
    <row r="815" spans="12:12" x14ac:dyDescent="0.25">
      <c r="L815"/>
    </row>
    <row r="816" spans="12:12" x14ac:dyDescent="0.25">
      <c r="L816"/>
    </row>
    <row r="817" spans="12:12" x14ac:dyDescent="0.25">
      <c r="L817"/>
    </row>
    <row r="818" spans="12:12" x14ac:dyDescent="0.25">
      <c r="L818"/>
    </row>
    <row r="819" spans="12:12" x14ac:dyDescent="0.25">
      <c r="L819"/>
    </row>
    <row r="820" spans="12:12" x14ac:dyDescent="0.25">
      <c r="L820"/>
    </row>
    <row r="821" spans="12:12" x14ac:dyDescent="0.25">
      <c r="L821"/>
    </row>
    <row r="822" spans="12:12" x14ac:dyDescent="0.25">
      <c r="L822"/>
    </row>
    <row r="823" spans="12:12" x14ac:dyDescent="0.25">
      <c r="L823"/>
    </row>
    <row r="824" spans="12:12" x14ac:dyDescent="0.25">
      <c r="L824"/>
    </row>
    <row r="825" spans="12:12" x14ac:dyDescent="0.25">
      <c r="L825"/>
    </row>
    <row r="826" spans="12:12" x14ac:dyDescent="0.25">
      <c r="L826"/>
    </row>
    <row r="827" spans="12:12" x14ac:dyDescent="0.25">
      <c r="L827"/>
    </row>
    <row r="828" spans="12:12" x14ac:dyDescent="0.25">
      <c r="L828"/>
    </row>
    <row r="829" spans="12:12" x14ac:dyDescent="0.25">
      <c r="L829"/>
    </row>
    <row r="830" spans="12:12" x14ac:dyDescent="0.25">
      <c r="L830"/>
    </row>
    <row r="831" spans="12:12" x14ac:dyDescent="0.25">
      <c r="L831"/>
    </row>
    <row r="832" spans="12:12" x14ac:dyDescent="0.25">
      <c r="L832"/>
    </row>
    <row r="833" spans="12:12" x14ac:dyDescent="0.25">
      <c r="L833"/>
    </row>
    <row r="834" spans="12:12" x14ac:dyDescent="0.25">
      <c r="L834"/>
    </row>
    <row r="835" spans="12:12" x14ac:dyDescent="0.25">
      <c r="L835"/>
    </row>
    <row r="836" spans="12:12" x14ac:dyDescent="0.25">
      <c r="L836"/>
    </row>
    <row r="837" spans="12:12" x14ac:dyDescent="0.25">
      <c r="L837"/>
    </row>
    <row r="838" spans="12:12" x14ac:dyDescent="0.25">
      <c r="L838"/>
    </row>
    <row r="839" spans="12:12" x14ac:dyDescent="0.25">
      <c r="L839"/>
    </row>
    <row r="840" spans="12:12" x14ac:dyDescent="0.25">
      <c r="L840"/>
    </row>
    <row r="841" spans="12:12" x14ac:dyDescent="0.25">
      <c r="L841"/>
    </row>
    <row r="842" spans="12:12" x14ac:dyDescent="0.25">
      <c r="L842"/>
    </row>
    <row r="843" spans="12:12" x14ac:dyDescent="0.25">
      <c r="L843"/>
    </row>
    <row r="844" spans="12:12" x14ac:dyDescent="0.25">
      <c r="L844"/>
    </row>
    <row r="845" spans="12:12" x14ac:dyDescent="0.25">
      <c r="L845"/>
    </row>
    <row r="846" spans="12:12" x14ac:dyDescent="0.25">
      <c r="L846"/>
    </row>
    <row r="847" spans="12:12" x14ac:dyDescent="0.25">
      <c r="L847"/>
    </row>
    <row r="848" spans="12:12" x14ac:dyDescent="0.25">
      <c r="L848"/>
    </row>
    <row r="849" spans="12:12" x14ac:dyDescent="0.25">
      <c r="L849"/>
    </row>
    <row r="850" spans="12:12" x14ac:dyDescent="0.25">
      <c r="L850"/>
    </row>
    <row r="851" spans="12:12" x14ac:dyDescent="0.25">
      <c r="L851"/>
    </row>
    <row r="852" spans="12:12" x14ac:dyDescent="0.25">
      <c r="L852"/>
    </row>
    <row r="853" spans="12:12" x14ac:dyDescent="0.25">
      <c r="L853"/>
    </row>
    <row r="854" spans="12:12" x14ac:dyDescent="0.25">
      <c r="L854"/>
    </row>
    <row r="855" spans="12:12" x14ac:dyDescent="0.25">
      <c r="L855"/>
    </row>
    <row r="856" spans="12:12" x14ac:dyDescent="0.25">
      <c r="L856"/>
    </row>
    <row r="857" spans="12:12" x14ac:dyDescent="0.25">
      <c r="L857"/>
    </row>
    <row r="858" spans="12:12" x14ac:dyDescent="0.25">
      <c r="L858"/>
    </row>
    <row r="859" spans="12:12" x14ac:dyDescent="0.25">
      <c r="L859"/>
    </row>
    <row r="860" spans="12:12" x14ac:dyDescent="0.25">
      <c r="L860"/>
    </row>
    <row r="861" spans="12:12" x14ac:dyDescent="0.25">
      <c r="L861"/>
    </row>
    <row r="862" spans="12:12" x14ac:dyDescent="0.25">
      <c r="L862"/>
    </row>
    <row r="863" spans="12:12" x14ac:dyDescent="0.25">
      <c r="L863"/>
    </row>
    <row r="864" spans="12:12" x14ac:dyDescent="0.25">
      <c r="L864"/>
    </row>
    <row r="865" spans="12:12" x14ac:dyDescent="0.25">
      <c r="L865"/>
    </row>
    <row r="866" spans="12:12" x14ac:dyDescent="0.25">
      <c r="L866"/>
    </row>
    <row r="867" spans="12:12" x14ac:dyDescent="0.25">
      <c r="L867"/>
    </row>
    <row r="868" spans="12:12" x14ac:dyDescent="0.25">
      <c r="L868"/>
    </row>
    <row r="869" spans="12:12" x14ac:dyDescent="0.25">
      <c r="L869"/>
    </row>
    <row r="870" spans="12:12" x14ac:dyDescent="0.25">
      <c r="L870"/>
    </row>
    <row r="871" spans="12:12" x14ac:dyDescent="0.25">
      <c r="L871"/>
    </row>
    <row r="872" spans="12:12" x14ac:dyDescent="0.25">
      <c r="L872"/>
    </row>
    <row r="873" spans="12:12" x14ac:dyDescent="0.25">
      <c r="L873"/>
    </row>
    <row r="874" spans="12:12" x14ac:dyDescent="0.25">
      <c r="L874"/>
    </row>
    <row r="875" spans="12:12" x14ac:dyDescent="0.25">
      <c r="L875"/>
    </row>
    <row r="876" spans="12:12" x14ac:dyDescent="0.25">
      <c r="L876"/>
    </row>
    <row r="877" spans="12:12" x14ac:dyDescent="0.25">
      <c r="L877"/>
    </row>
    <row r="878" spans="12:12" x14ac:dyDescent="0.25">
      <c r="L878"/>
    </row>
    <row r="879" spans="12:12" x14ac:dyDescent="0.25">
      <c r="L879"/>
    </row>
    <row r="880" spans="12:12" x14ac:dyDescent="0.25">
      <c r="L880"/>
    </row>
    <row r="881" spans="12:12" x14ac:dyDescent="0.25">
      <c r="L881"/>
    </row>
    <row r="882" spans="12:12" x14ac:dyDescent="0.25">
      <c r="L882"/>
    </row>
    <row r="883" spans="12:12" x14ac:dyDescent="0.25">
      <c r="L883"/>
    </row>
    <row r="884" spans="12:12" x14ac:dyDescent="0.25">
      <c r="L884"/>
    </row>
    <row r="885" spans="12:12" x14ac:dyDescent="0.25">
      <c r="L885"/>
    </row>
    <row r="886" spans="12:12" x14ac:dyDescent="0.25">
      <c r="L886"/>
    </row>
    <row r="887" spans="12:12" x14ac:dyDescent="0.25">
      <c r="L887"/>
    </row>
    <row r="888" spans="12:12" x14ac:dyDescent="0.25">
      <c r="L888"/>
    </row>
    <row r="889" spans="12:12" x14ac:dyDescent="0.25">
      <c r="L889"/>
    </row>
    <row r="890" spans="12:12" x14ac:dyDescent="0.25">
      <c r="L890"/>
    </row>
    <row r="891" spans="12:12" x14ac:dyDescent="0.25">
      <c r="L891"/>
    </row>
    <row r="892" spans="12:12" x14ac:dyDescent="0.25">
      <c r="L892"/>
    </row>
    <row r="893" spans="12:12" x14ac:dyDescent="0.25">
      <c r="L893"/>
    </row>
    <row r="894" spans="12:12" x14ac:dyDescent="0.25">
      <c r="L894"/>
    </row>
    <row r="895" spans="12:12" x14ac:dyDescent="0.25">
      <c r="L895"/>
    </row>
    <row r="896" spans="12:12" x14ac:dyDescent="0.25">
      <c r="L896"/>
    </row>
    <row r="897" spans="12:12" x14ac:dyDescent="0.25">
      <c r="L897"/>
    </row>
    <row r="898" spans="12:12" x14ac:dyDescent="0.25">
      <c r="L898"/>
    </row>
    <row r="899" spans="12:12" x14ac:dyDescent="0.25">
      <c r="L899"/>
    </row>
    <row r="900" spans="12:12" x14ac:dyDescent="0.25">
      <c r="L900"/>
    </row>
    <row r="901" spans="12:12" x14ac:dyDescent="0.25">
      <c r="L901"/>
    </row>
    <row r="902" spans="12:12" x14ac:dyDescent="0.25">
      <c r="L902"/>
    </row>
    <row r="903" spans="12:12" x14ac:dyDescent="0.25">
      <c r="L903"/>
    </row>
    <row r="904" spans="12:12" x14ac:dyDescent="0.25">
      <c r="L904"/>
    </row>
    <row r="905" spans="12:12" x14ac:dyDescent="0.25">
      <c r="L905"/>
    </row>
    <row r="906" spans="12:12" x14ac:dyDescent="0.25">
      <c r="L906"/>
    </row>
    <row r="907" spans="12:12" x14ac:dyDescent="0.25">
      <c r="L907"/>
    </row>
    <row r="908" spans="12:12" x14ac:dyDescent="0.25">
      <c r="L908"/>
    </row>
    <row r="909" spans="12:12" x14ac:dyDescent="0.25">
      <c r="L909"/>
    </row>
    <row r="910" spans="12:12" x14ac:dyDescent="0.25">
      <c r="L910"/>
    </row>
    <row r="911" spans="12:12" x14ac:dyDescent="0.25">
      <c r="L911"/>
    </row>
    <row r="912" spans="12:12" x14ac:dyDescent="0.25">
      <c r="L912"/>
    </row>
    <row r="913" spans="12:12" x14ac:dyDescent="0.25">
      <c r="L913"/>
    </row>
    <row r="914" spans="12:12" x14ac:dyDescent="0.25">
      <c r="L914"/>
    </row>
    <row r="915" spans="12:12" x14ac:dyDescent="0.25">
      <c r="L915"/>
    </row>
    <row r="916" spans="12:12" x14ac:dyDescent="0.25">
      <c r="L916"/>
    </row>
    <row r="917" spans="12:12" x14ac:dyDescent="0.25">
      <c r="L917"/>
    </row>
    <row r="918" spans="12:12" x14ac:dyDescent="0.25">
      <c r="L918"/>
    </row>
    <row r="919" spans="12:12" x14ac:dyDescent="0.25">
      <c r="L919"/>
    </row>
    <row r="920" spans="12:12" x14ac:dyDescent="0.25">
      <c r="L920"/>
    </row>
    <row r="921" spans="12:12" x14ac:dyDescent="0.25">
      <c r="L921"/>
    </row>
    <row r="922" spans="12:12" x14ac:dyDescent="0.25">
      <c r="L922"/>
    </row>
    <row r="923" spans="12:12" x14ac:dyDescent="0.25">
      <c r="L923"/>
    </row>
    <row r="924" spans="12:12" x14ac:dyDescent="0.25">
      <c r="L924"/>
    </row>
    <row r="925" spans="12:12" x14ac:dyDescent="0.25">
      <c r="L925"/>
    </row>
    <row r="926" spans="12:12" x14ac:dyDescent="0.25">
      <c r="L926"/>
    </row>
    <row r="927" spans="12:12" x14ac:dyDescent="0.25">
      <c r="L927"/>
    </row>
    <row r="928" spans="12:12" x14ac:dyDescent="0.25">
      <c r="L928"/>
    </row>
    <row r="929" spans="12:12" x14ac:dyDescent="0.25">
      <c r="L929"/>
    </row>
    <row r="930" spans="12:12" x14ac:dyDescent="0.25">
      <c r="L930"/>
    </row>
    <row r="931" spans="12:12" x14ac:dyDescent="0.25">
      <c r="L931"/>
    </row>
    <row r="932" spans="12:12" x14ac:dyDescent="0.25">
      <c r="L932"/>
    </row>
    <row r="933" spans="12:12" x14ac:dyDescent="0.25">
      <c r="L933"/>
    </row>
    <row r="934" spans="12:12" x14ac:dyDescent="0.25">
      <c r="L934"/>
    </row>
    <row r="935" spans="12:12" x14ac:dyDescent="0.25">
      <c r="L935"/>
    </row>
    <row r="936" spans="12:12" x14ac:dyDescent="0.25">
      <c r="L936"/>
    </row>
    <row r="937" spans="12:12" x14ac:dyDescent="0.25">
      <c r="L937"/>
    </row>
    <row r="938" spans="12:12" x14ac:dyDescent="0.25">
      <c r="L938"/>
    </row>
    <row r="939" spans="12:12" x14ac:dyDescent="0.25">
      <c r="L939"/>
    </row>
    <row r="940" spans="12:12" x14ac:dyDescent="0.25">
      <c r="L940"/>
    </row>
    <row r="941" spans="12:12" x14ac:dyDescent="0.25">
      <c r="L941"/>
    </row>
    <row r="942" spans="12:12" x14ac:dyDescent="0.25">
      <c r="L942"/>
    </row>
    <row r="943" spans="12:12" x14ac:dyDescent="0.25">
      <c r="L943"/>
    </row>
    <row r="944" spans="12:12" x14ac:dyDescent="0.25">
      <c r="L944"/>
    </row>
    <row r="945" spans="12:12" x14ac:dyDescent="0.25">
      <c r="L945"/>
    </row>
    <row r="946" spans="12:12" x14ac:dyDescent="0.25">
      <c r="L946"/>
    </row>
    <row r="947" spans="12:12" x14ac:dyDescent="0.25">
      <c r="L947"/>
    </row>
    <row r="948" spans="12:12" x14ac:dyDescent="0.25">
      <c r="L948"/>
    </row>
    <row r="949" spans="12:12" x14ac:dyDescent="0.25">
      <c r="L949"/>
    </row>
    <row r="950" spans="12:12" x14ac:dyDescent="0.25">
      <c r="L950"/>
    </row>
    <row r="951" spans="12:12" x14ac:dyDescent="0.25">
      <c r="L951"/>
    </row>
    <row r="952" spans="12:12" x14ac:dyDescent="0.25">
      <c r="L952"/>
    </row>
    <row r="953" spans="12:12" x14ac:dyDescent="0.25">
      <c r="L953"/>
    </row>
    <row r="954" spans="12:12" x14ac:dyDescent="0.25">
      <c r="L954"/>
    </row>
    <row r="955" spans="12:12" x14ac:dyDescent="0.25">
      <c r="L955"/>
    </row>
    <row r="956" spans="12:12" x14ac:dyDescent="0.25">
      <c r="L956"/>
    </row>
    <row r="957" spans="12:12" x14ac:dyDescent="0.25">
      <c r="L957"/>
    </row>
    <row r="958" spans="12:12" x14ac:dyDescent="0.25">
      <c r="L958"/>
    </row>
    <row r="959" spans="12:12" x14ac:dyDescent="0.25">
      <c r="L959"/>
    </row>
    <row r="960" spans="12:12" x14ac:dyDescent="0.25">
      <c r="L960"/>
    </row>
    <row r="961" spans="12:12" x14ac:dyDescent="0.25">
      <c r="L961"/>
    </row>
    <row r="962" spans="12:12" x14ac:dyDescent="0.25">
      <c r="L962"/>
    </row>
    <row r="963" spans="12:12" x14ac:dyDescent="0.25">
      <c r="L963"/>
    </row>
    <row r="964" spans="12:12" x14ac:dyDescent="0.25">
      <c r="L964"/>
    </row>
    <row r="965" spans="12:12" x14ac:dyDescent="0.25">
      <c r="L965"/>
    </row>
    <row r="966" spans="12:12" x14ac:dyDescent="0.25">
      <c r="L966"/>
    </row>
    <row r="967" spans="12:12" x14ac:dyDescent="0.25">
      <c r="L967"/>
    </row>
    <row r="968" spans="12:12" x14ac:dyDescent="0.25">
      <c r="L968"/>
    </row>
    <row r="969" spans="12:12" x14ac:dyDescent="0.25">
      <c r="L969"/>
    </row>
    <row r="970" spans="12:12" x14ac:dyDescent="0.25">
      <c r="L970"/>
    </row>
    <row r="971" spans="12:12" x14ac:dyDescent="0.25">
      <c r="L971"/>
    </row>
    <row r="972" spans="12:12" x14ac:dyDescent="0.25">
      <c r="L972"/>
    </row>
    <row r="973" spans="12:12" x14ac:dyDescent="0.25">
      <c r="L973"/>
    </row>
    <row r="974" spans="12:12" x14ac:dyDescent="0.25">
      <c r="L974"/>
    </row>
    <row r="975" spans="12:12" x14ac:dyDescent="0.25">
      <c r="L975"/>
    </row>
    <row r="976" spans="12:12" x14ac:dyDescent="0.25">
      <c r="L976"/>
    </row>
    <row r="977" spans="12:12" x14ac:dyDescent="0.25">
      <c r="L977"/>
    </row>
    <row r="978" spans="12:12" x14ac:dyDescent="0.25">
      <c r="L978"/>
    </row>
    <row r="979" spans="12:12" x14ac:dyDescent="0.25">
      <c r="L979"/>
    </row>
    <row r="980" spans="12:12" x14ac:dyDescent="0.25">
      <c r="L980"/>
    </row>
    <row r="981" spans="12:12" x14ac:dyDescent="0.25">
      <c r="L981"/>
    </row>
    <row r="982" spans="12:12" x14ac:dyDescent="0.25">
      <c r="L982"/>
    </row>
    <row r="983" spans="12:12" x14ac:dyDescent="0.25">
      <c r="L983"/>
    </row>
    <row r="984" spans="12:12" x14ac:dyDescent="0.25">
      <c r="L984"/>
    </row>
    <row r="985" spans="12:12" x14ac:dyDescent="0.25">
      <c r="L985"/>
    </row>
    <row r="986" spans="12:12" x14ac:dyDescent="0.25">
      <c r="L986"/>
    </row>
    <row r="987" spans="12:12" x14ac:dyDescent="0.25">
      <c r="L987"/>
    </row>
    <row r="988" spans="12:12" x14ac:dyDescent="0.25">
      <c r="L988"/>
    </row>
    <row r="989" spans="12:12" x14ac:dyDescent="0.25">
      <c r="L989"/>
    </row>
    <row r="990" spans="12:12" x14ac:dyDescent="0.25">
      <c r="L990"/>
    </row>
    <row r="991" spans="12:12" x14ac:dyDescent="0.25">
      <c r="L991"/>
    </row>
    <row r="992" spans="12:12" x14ac:dyDescent="0.25">
      <c r="L992"/>
    </row>
    <row r="993" spans="12:12" x14ac:dyDescent="0.25">
      <c r="L993"/>
    </row>
    <row r="994" spans="12:12" x14ac:dyDescent="0.25">
      <c r="L994"/>
    </row>
    <row r="995" spans="12:12" x14ac:dyDescent="0.25">
      <c r="L995"/>
    </row>
    <row r="996" spans="12:12" x14ac:dyDescent="0.25">
      <c r="L996"/>
    </row>
    <row r="997" spans="12:12" x14ac:dyDescent="0.25">
      <c r="L997"/>
    </row>
    <row r="998" spans="12:12" x14ac:dyDescent="0.25">
      <c r="L998"/>
    </row>
    <row r="999" spans="12:12" x14ac:dyDescent="0.25">
      <c r="L999"/>
    </row>
    <row r="1000" spans="12:12" x14ac:dyDescent="0.25">
      <c r="L1000"/>
    </row>
    <row r="1001" spans="12:12" x14ac:dyDescent="0.25">
      <c r="L1001"/>
    </row>
    <row r="1002" spans="12:12" x14ac:dyDescent="0.25">
      <c r="L1002"/>
    </row>
    <row r="1003" spans="12:12" x14ac:dyDescent="0.25">
      <c r="L1003"/>
    </row>
    <row r="1004" spans="12:12" x14ac:dyDescent="0.25">
      <c r="L1004"/>
    </row>
    <row r="1005" spans="12:12" x14ac:dyDescent="0.25">
      <c r="L1005"/>
    </row>
    <row r="1006" spans="12:12" x14ac:dyDescent="0.25">
      <c r="L1006"/>
    </row>
    <row r="1007" spans="12:12" x14ac:dyDescent="0.25">
      <c r="L1007"/>
    </row>
    <row r="1008" spans="12:12" x14ac:dyDescent="0.25">
      <c r="L1008"/>
    </row>
    <row r="1009" spans="12:12" x14ac:dyDescent="0.25">
      <c r="L1009"/>
    </row>
    <row r="1010" spans="12:12" x14ac:dyDescent="0.25">
      <c r="L1010"/>
    </row>
    <row r="1011" spans="12:12" x14ac:dyDescent="0.25">
      <c r="L1011"/>
    </row>
    <row r="1012" spans="12:12" x14ac:dyDescent="0.25">
      <c r="L1012"/>
    </row>
    <row r="1013" spans="12:12" x14ac:dyDescent="0.25">
      <c r="L1013"/>
    </row>
    <row r="1014" spans="12:12" x14ac:dyDescent="0.25">
      <c r="L1014"/>
    </row>
    <row r="1015" spans="12:12" x14ac:dyDescent="0.25">
      <c r="L1015"/>
    </row>
    <row r="1016" spans="12:12" x14ac:dyDescent="0.25">
      <c r="L1016"/>
    </row>
    <row r="1017" spans="12:12" x14ac:dyDescent="0.25">
      <c r="L1017"/>
    </row>
    <row r="1018" spans="12:12" x14ac:dyDescent="0.25">
      <c r="L1018"/>
    </row>
    <row r="1019" spans="12:12" x14ac:dyDescent="0.25">
      <c r="L1019"/>
    </row>
    <row r="1020" spans="12:12" x14ac:dyDescent="0.25">
      <c r="L1020"/>
    </row>
    <row r="1021" spans="12:12" x14ac:dyDescent="0.25">
      <c r="L1021"/>
    </row>
    <row r="1022" spans="12:12" x14ac:dyDescent="0.25">
      <c r="L1022"/>
    </row>
    <row r="1023" spans="12:12" x14ac:dyDescent="0.25">
      <c r="L1023"/>
    </row>
    <row r="1024" spans="12:12" x14ac:dyDescent="0.25">
      <c r="L1024"/>
    </row>
    <row r="1025" spans="12:12" x14ac:dyDescent="0.25">
      <c r="L1025"/>
    </row>
    <row r="1026" spans="12:12" x14ac:dyDescent="0.25">
      <c r="L1026"/>
    </row>
    <row r="1027" spans="12:12" x14ac:dyDescent="0.25">
      <c r="L1027"/>
    </row>
    <row r="1028" spans="12:12" x14ac:dyDescent="0.25">
      <c r="L1028"/>
    </row>
    <row r="1029" spans="12:12" x14ac:dyDescent="0.25">
      <c r="L1029"/>
    </row>
    <row r="1030" spans="12:12" x14ac:dyDescent="0.25">
      <c r="L1030"/>
    </row>
    <row r="1031" spans="12:12" x14ac:dyDescent="0.25">
      <c r="L1031"/>
    </row>
    <row r="1032" spans="12:12" x14ac:dyDescent="0.25">
      <c r="L1032"/>
    </row>
    <row r="1033" spans="12:12" x14ac:dyDescent="0.25">
      <c r="L1033"/>
    </row>
    <row r="1034" spans="12:12" x14ac:dyDescent="0.25">
      <c r="L1034"/>
    </row>
    <row r="1035" spans="12:12" x14ac:dyDescent="0.25">
      <c r="L1035"/>
    </row>
    <row r="1036" spans="12:12" x14ac:dyDescent="0.25">
      <c r="L1036"/>
    </row>
    <row r="1037" spans="12:12" x14ac:dyDescent="0.25">
      <c r="L1037"/>
    </row>
    <row r="1038" spans="12:12" x14ac:dyDescent="0.25">
      <c r="L1038"/>
    </row>
    <row r="1039" spans="12:12" x14ac:dyDescent="0.25">
      <c r="L1039"/>
    </row>
    <row r="1040" spans="12:12" x14ac:dyDescent="0.25">
      <c r="L1040"/>
    </row>
    <row r="1041" spans="12:12" x14ac:dyDescent="0.25">
      <c r="L1041"/>
    </row>
    <row r="1042" spans="12:12" x14ac:dyDescent="0.25">
      <c r="L1042"/>
    </row>
    <row r="1043" spans="12:12" x14ac:dyDescent="0.25">
      <c r="L1043"/>
    </row>
    <row r="1044" spans="12:12" x14ac:dyDescent="0.25">
      <c r="L1044"/>
    </row>
    <row r="1045" spans="12:12" x14ac:dyDescent="0.25">
      <c r="L1045"/>
    </row>
    <row r="1046" spans="12:12" x14ac:dyDescent="0.25">
      <c r="L1046"/>
    </row>
    <row r="1047" spans="12:12" x14ac:dyDescent="0.25">
      <c r="L1047"/>
    </row>
    <row r="1048" spans="12:12" x14ac:dyDescent="0.25">
      <c r="L1048"/>
    </row>
    <row r="1049" spans="12:12" x14ac:dyDescent="0.25">
      <c r="L1049"/>
    </row>
    <row r="1050" spans="12:12" x14ac:dyDescent="0.25">
      <c r="L1050"/>
    </row>
    <row r="1051" spans="12:12" x14ac:dyDescent="0.25">
      <c r="L1051"/>
    </row>
    <row r="1052" spans="12:12" x14ac:dyDescent="0.25">
      <c r="L1052"/>
    </row>
    <row r="1053" spans="12:12" x14ac:dyDescent="0.25">
      <c r="L1053"/>
    </row>
    <row r="1054" spans="12:12" x14ac:dyDescent="0.25">
      <c r="L1054"/>
    </row>
    <row r="1055" spans="12:12" x14ac:dyDescent="0.25">
      <c r="L1055"/>
    </row>
    <row r="1056" spans="12:12" x14ac:dyDescent="0.25">
      <c r="L1056"/>
    </row>
    <row r="1057" spans="12:12" x14ac:dyDescent="0.25">
      <c r="L1057"/>
    </row>
    <row r="1058" spans="12:12" x14ac:dyDescent="0.25">
      <c r="L1058"/>
    </row>
    <row r="1059" spans="12:12" x14ac:dyDescent="0.25">
      <c r="L1059"/>
    </row>
    <row r="1060" spans="12:12" x14ac:dyDescent="0.25">
      <c r="L1060"/>
    </row>
    <row r="1061" spans="12:12" x14ac:dyDescent="0.25">
      <c r="L1061"/>
    </row>
    <row r="1062" spans="12:12" x14ac:dyDescent="0.25">
      <c r="L1062"/>
    </row>
    <row r="1063" spans="12:12" x14ac:dyDescent="0.25">
      <c r="L1063"/>
    </row>
    <row r="1064" spans="12:12" x14ac:dyDescent="0.25">
      <c r="L1064"/>
    </row>
    <row r="1065" spans="12:12" x14ac:dyDescent="0.25">
      <c r="L1065"/>
    </row>
    <row r="1066" spans="12:12" x14ac:dyDescent="0.25">
      <c r="L1066"/>
    </row>
    <row r="1067" spans="12:12" x14ac:dyDescent="0.25">
      <c r="L1067"/>
    </row>
    <row r="1068" spans="12:12" x14ac:dyDescent="0.25">
      <c r="L1068"/>
    </row>
    <row r="1069" spans="12:12" x14ac:dyDescent="0.25">
      <c r="L1069"/>
    </row>
    <row r="1070" spans="12:12" x14ac:dyDescent="0.25">
      <c r="L1070"/>
    </row>
    <row r="1071" spans="12:12" x14ac:dyDescent="0.25">
      <c r="L1071"/>
    </row>
    <row r="1072" spans="12:12" x14ac:dyDescent="0.25">
      <c r="L1072"/>
    </row>
    <row r="1073" spans="12:12" x14ac:dyDescent="0.25">
      <c r="L1073"/>
    </row>
    <row r="1074" spans="12:12" x14ac:dyDescent="0.25">
      <c r="L1074"/>
    </row>
    <row r="1075" spans="12:12" x14ac:dyDescent="0.25">
      <c r="L1075"/>
    </row>
    <row r="1076" spans="12:12" x14ac:dyDescent="0.25">
      <c r="L1076"/>
    </row>
    <row r="1077" spans="12:12" x14ac:dyDescent="0.25">
      <c r="L1077"/>
    </row>
    <row r="1078" spans="12:12" x14ac:dyDescent="0.25">
      <c r="L1078"/>
    </row>
    <row r="1079" spans="12:12" x14ac:dyDescent="0.25">
      <c r="L1079"/>
    </row>
    <row r="1080" spans="12:12" x14ac:dyDescent="0.25">
      <c r="L1080"/>
    </row>
    <row r="1081" spans="12:12" x14ac:dyDescent="0.25">
      <c r="L1081"/>
    </row>
    <row r="1082" spans="12:12" x14ac:dyDescent="0.25">
      <c r="L1082"/>
    </row>
    <row r="1083" spans="12:12" x14ac:dyDescent="0.25">
      <c r="L1083"/>
    </row>
    <row r="1084" spans="12:12" x14ac:dyDescent="0.25">
      <c r="L1084"/>
    </row>
    <row r="1085" spans="12:12" x14ac:dyDescent="0.25">
      <c r="L1085"/>
    </row>
    <row r="1086" spans="12:12" x14ac:dyDescent="0.25">
      <c r="L1086"/>
    </row>
    <row r="1087" spans="12:12" x14ac:dyDescent="0.25">
      <c r="L1087"/>
    </row>
    <row r="1088" spans="12:12" x14ac:dyDescent="0.25">
      <c r="L1088"/>
    </row>
    <row r="1089" spans="12:12" x14ac:dyDescent="0.25">
      <c r="L1089"/>
    </row>
    <row r="1090" spans="12:12" x14ac:dyDescent="0.25">
      <c r="L1090"/>
    </row>
    <row r="1091" spans="12:12" x14ac:dyDescent="0.25">
      <c r="L1091"/>
    </row>
    <row r="1092" spans="12:12" x14ac:dyDescent="0.25">
      <c r="L1092"/>
    </row>
    <row r="1093" spans="12:12" x14ac:dyDescent="0.25">
      <c r="L1093"/>
    </row>
    <row r="1094" spans="12:12" x14ac:dyDescent="0.25">
      <c r="L1094"/>
    </row>
    <row r="1095" spans="12:12" x14ac:dyDescent="0.25">
      <c r="L1095"/>
    </row>
    <row r="1096" spans="12:12" x14ac:dyDescent="0.25">
      <c r="L1096"/>
    </row>
    <row r="1097" spans="12:12" x14ac:dyDescent="0.25">
      <c r="L1097"/>
    </row>
    <row r="1098" spans="12:12" x14ac:dyDescent="0.25">
      <c r="L1098"/>
    </row>
    <row r="1099" spans="12:12" x14ac:dyDescent="0.25">
      <c r="L1099"/>
    </row>
    <row r="1100" spans="12:12" x14ac:dyDescent="0.25">
      <c r="L1100"/>
    </row>
    <row r="1101" spans="12:12" x14ac:dyDescent="0.25">
      <c r="L1101"/>
    </row>
    <row r="1102" spans="12:12" x14ac:dyDescent="0.25">
      <c r="L1102"/>
    </row>
    <row r="1103" spans="12:12" x14ac:dyDescent="0.25">
      <c r="L1103"/>
    </row>
    <row r="1104" spans="12:12" x14ac:dyDescent="0.25">
      <c r="L1104"/>
    </row>
    <row r="1105" spans="12:12" x14ac:dyDescent="0.25">
      <c r="L1105"/>
    </row>
    <row r="1106" spans="12:12" x14ac:dyDescent="0.25">
      <c r="L1106"/>
    </row>
    <row r="1107" spans="12:12" x14ac:dyDescent="0.25">
      <c r="L1107"/>
    </row>
    <row r="1108" spans="12:12" x14ac:dyDescent="0.25">
      <c r="L1108"/>
    </row>
    <row r="1109" spans="12:12" x14ac:dyDescent="0.25">
      <c r="L1109"/>
    </row>
    <row r="1110" spans="12:12" x14ac:dyDescent="0.25">
      <c r="L1110"/>
    </row>
    <row r="1111" spans="12:12" x14ac:dyDescent="0.25">
      <c r="L1111"/>
    </row>
    <row r="1112" spans="12:12" x14ac:dyDescent="0.25">
      <c r="L1112"/>
    </row>
    <row r="1113" spans="12:12" x14ac:dyDescent="0.25">
      <c r="L1113"/>
    </row>
    <row r="1114" spans="12:12" x14ac:dyDescent="0.25">
      <c r="L1114"/>
    </row>
    <row r="1115" spans="12:12" x14ac:dyDescent="0.25">
      <c r="L1115"/>
    </row>
    <row r="1116" spans="12:12" x14ac:dyDescent="0.25">
      <c r="L1116"/>
    </row>
    <row r="1117" spans="12:12" x14ac:dyDescent="0.25">
      <c r="L1117"/>
    </row>
    <row r="1118" spans="12:12" x14ac:dyDescent="0.25">
      <c r="L1118"/>
    </row>
    <row r="1119" spans="12:12" x14ac:dyDescent="0.25">
      <c r="L1119"/>
    </row>
    <row r="1120" spans="12:12" x14ac:dyDescent="0.25">
      <c r="L1120"/>
    </row>
    <row r="1121" spans="12:12" x14ac:dyDescent="0.25">
      <c r="L1121"/>
    </row>
    <row r="1122" spans="12:12" x14ac:dyDescent="0.25">
      <c r="L1122"/>
    </row>
    <row r="1123" spans="12:12" x14ac:dyDescent="0.25">
      <c r="L1123"/>
    </row>
    <row r="1124" spans="12:12" x14ac:dyDescent="0.25">
      <c r="L1124"/>
    </row>
    <row r="1125" spans="12:12" x14ac:dyDescent="0.25">
      <c r="L1125"/>
    </row>
    <row r="1126" spans="12:12" x14ac:dyDescent="0.25">
      <c r="L1126"/>
    </row>
    <row r="1127" spans="12:12" x14ac:dyDescent="0.25">
      <c r="L1127"/>
    </row>
    <row r="1128" spans="12:12" x14ac:dyDescent="0.25">
      <c r="L1128"/>
    </row>
    <row r="1129" spans="12:12" x14ac:dyDescent="0.25">
      <c r="L1129"/>
    </row>
    <row r="1130" spans="12:12" x14ac:dyDescent="0.25">
      <c r="L1130"/>
    </row>
    <row r="1131" spans="12:12" x14ac:dyDescent="0.25">
      <c r="L1131"/>
    </row>
    <row r="1132" spans="12:12" x14ac:dyDescent="0.25">
      <c r="L1132"/>
    </row>
    <row r="1133" spans="12:12" x14ac:dyDescent="0.25">
      <c r="L1133"/>
    </row>
    <row r="1134" spans="12:12" x14ac:dyDescent="0.25">
      <c r="L1134"/>
    </row>
    <row r="1135" spans="12:12" x14ac:dyDescent="0.25">
      <c r="L1135"/>
    </row>
    <row r="1136" spans="12:12" x14ac:dyDescent="0.25">
      <c r="L1136"/>
    </row>
    <row r="1137" spans="12:12" x14ac:dyDescent="0.25">
      <c r="L1137"/>
    </row>
    <row r="1138" spans="12:12" x14ac:dyDescent="0.25">
      <c r="L1138"/>
    </row>
    <row r="1139" spans="12:12" x14ac:dyDescent="0.25">
      <c r="L1139"/>
    </row>
    <row r="1140" spans="12:12" x14ac:dyDescent="0.25">
      <c r="L1140"/>
    </row>
    <row r="1141" spans="12:12" x14ac:dyDescent="0.25">
      <c r="L1141"/>
    </row>
    <row r="1142" spans="12:12" x14ac:dyDescent="0.25">
      <c r="L1142"/>
    </row>
    <row r="1143" spans="12:12" x14ac:dyDescent="0.25">
      <c r="L1143"/>
    </row>
    <row r="1144" spans="12:12" x14ac:dyDescent="0.25">
      <c r="L1144"/>
    </row>
    <row r="1145" spans="12:12" x14ac:dyDescent="0.25">
      <c r="L1145"/>
    </row>
    <row r="1146" spans="12:12" x14ac:dyDescent="0.25">
      <c r="L1146"/>
    </row>
    <row r="1147" spans="12:12" x14ac:dyDescent="0.25">
      <c r="L1147"/>
    </row>
    <row r="1148" spans="12:12" x14ac:dyDescent="0.25">
      <c r="L1148"/>
    </row>
    <row r="1149" spans="12:12" x14ac:dyDescent="0.25">
      <c r="L1149"/>
    </row>
    <row r="1150" spans="12:12" x14ac:dyDescent="0.25">
      <c r="L1150"/>
    </row>
    <row r="1151" spans="12:12" x14ac:dyDescent="0.25">
      <c r="L1151"/>
    </row>
    <row r="1152" spans="12:12" x14ac:dyDescent="0.25">
      <c r="L1152"/>
    </row>
    <row r="1153" spans="12:12" x14ac:dyDescent="0.25">
      <c r="L1153"/>
    </row>
    <row r="1154" spans="12:12" x14ac:dyDescent="0.25">
      <c r="L1154"/>
    </row>
    <row r="1155" spans="12:12" x14ac:dyDescent="0.25">
      <c r="L1155"/>
    </row>
    <row r="1156" spans="12:12" x14ac:dyDescent="0.25">
      <c r="L1156"/>
    </row>
    <row r="1157" spans="12:12" x14ac:dyDescent="0.25">
      <c r="L1157"/>
    </row>
    <row r="1158" spans="12:12" x14ac:dyDescent="0.25">
      <c r="L1158"/>
    </row>
    <row r="1159" spans="12:12" x14ac:dyDescent="0.25">
      <c r="L1159"/>
    </row>
    <row r="1160" spans="12:12" x14ac:dyDescent="0.25">
      <c r="L1160"/>
    </row>
    <row r="1161" spans="12:12" x14ac:dyDescent="0.25">
      <c r="L1161"/>
    </row>
    <row r="1162" spans="12:12" x14ac:dyDescent="0.25">
      <c r="L1162"/>
    </row>
    <row r="1163" spans="12:12" x14ac:dyDescent="0.25">
      <c r="L1163"/>
    </row>
    <row r="1164" spans="12:12" x14ac:dyDescent="0.25">
      <c r="L1164"/>
    </row>
    <row r="1165" spans="12:12" x14ac:dyDescent="0.25">
      <c r="L1165"/>
    </row>
    <row r="1166" spans="12:12" x14ac:dyDescent="0.25">
      <c r="L1166"/>
    </row>
    <row r="1167" spans="12:12" x14ac:dyDescent="0.25">
      <c r="L1167"/>
    </row>
    <row r="1168" spans="12:12" x14ac:dyDescent="0.25">
      <c r="L1168"/>
    </row>
    <row r="1169" spans="12:12" x14ac:dyDescent="0.25">
      <c r="L1169"/>
    </row>
    <row r="1170" spans="12:12" x14ac:dyDescent="0.25">
      <c r="L1170"/>
    </row>
    <row r="1171" spans="12:12" x14ac:dyDescent="0.25">
      <c r="L1171"/>
    </row>
    <row r="1172" spans="12:12" x14ac:dyDescent="0.25">
      <c r="L1172"/>
    </row>
    <row r="1173" spans="12:12" x14ac:dyDescent="0.25">
      <c r="L1173"/>
    </row>
    <row r="1174" spans="12:12" x14ac:dyDescent="0.25">
      <c r="L1174"/>
    </row>
    <row r="1175" spans="12:12" x14ac:dyDescent="0.25">
      <c r="L1175"/>
    </row>
    <row r="1176" spans="12:12" x14ac:dyDescent="0.25">
      <c r="L1176"/>
    </row>
    <row r="1177" spans="12:12" x14ac:dyDescent="0.25">
      <c r="L1177"/>
    </row>
    <row r="1178" spans="12:12" x14ac:dyDescent="0.25">
      <c r="L1178"/>
    </row>
    <row r="1179" spans="12:12" x14ac:dyDescent="0.25">
      <c r="L1179"/>
    </row>
    <row r="1180" spans="12:12" x14ac:dyDescent="0.25">
      <c r="L1180"/>
    </row>
    <row r="1181" spans="12:12" x14ac:dyDescent="0.25">
      <c r="L1181"/>
    </row>
    <row r="1182" spans="12:12" x14ac:dyDescent="0.25">
      <c r="L1182"/>
    </row>
    <row r="1183" spans="12:12" x14ac:dyDescent="0.25">
      <c r="L1183"/>
    </row>
    <row r="1184" spans="12:12" x14ac:dyDescent="0.25">
      <c r="L1184"/>
    </row>
    <row r="1185" spans="12:12" x14ac:dyDescent="0.25">
      <c r="L1185"/>
    </row>
    <row r="1186" spans="12:12" x14ac:dyDescent="0.25">
      <c r="L1186"/>
    </row>
    <row r="1187" spans="12:12" x14ac:dyDescent="0.25">
      <c r="L1187"/>
    </row>
    <row r="1188" spans="12:12" x14ac:dyDescent="0.25">
      <c r="L1188"/>
    </row>
    <row r="1189" spans="12:12" x14ac:dyDescent="0.25">
      <c r="L1189"/>
    </row>
    <row r="1190" spans="12:12" x14ac:dyDescent="0.25">
      <c r="L1190"/>
    </row>
    <row r="1191" spans="12:12" x14ac:dyDescent="0.25">
      <c r="L1191"/>
    </row>
    <row r="1192" spans="12:12" x14ac:dyDescent="0.25">
      <c r="L1192"/>
    </row>
    <row r="1193" spans="12:12" x14ac:dyDescent="0.25">
      <c r="L1193"/>
    </row>
    <row r="1194" spans="12:12" x14ac:dyDescent="0.25">
      <c r="L1194"/>
    </row>
    <row r="1195" spans="12:12" x14ac:dyDescent="0.25">
      <c r="L1195"/>
    </row>
    <row r="1196" spans="12:12" x14ac:dyDescent="0.25">
      <c r="L1196"/>
    </row>
    <row r="1197" spans="12:12" x14ac:dyDescent="0.25">
      <c r="L1197"/>
    </row>
    <row r="1198" spans="12:12" x14ac:dyDescent="0.25">
      <c r="L1198"/>
    </row>
    <row r="1199" spans="12:12" x14ac:dyDescent="0.25">
      <c r="L1199"/>
    </row>
    <row r="1200" spans="12:12" x14ac:dyDescent="0.25">
      <c r="L1200"/>
    </row>
    <row r="1201" spans="12:12" x14ac:dyDescent="0.25">
      <c r="L1201"/>
    </row>
    <row r="1202" spans="12:12" x14ac:dyDescent="0.25">
      <c r="L1202"/>
    </row>
    <row r="1203" spans="12:12" x14ac:dyDescent="0.25">
      <c r="L1203"/>
    </row>
    <row r="1204" spans="12:12" x14ac:dyDescent="0.25">
      <c r="L1204"/>
    </row>
    <row r="1205" spans="12:12" x14ac:dyDescent="0.25">
      <c r="L1205"/>
    </row>
    <row r="1206" spans="12:12" x14ac:dyDescent="0.25">
      <c r="L1206"/>
    </row>
    <row r="1207" spans="12:12" x14ac:dyDescent="0.25">
      <c r="L1207"/>
    </row>
    <row r="1208" spans="12:12" x14ac:dyDescent="0.25">
      <c r="L1208"/>
    </row>
    <row r="1209" spans="12:12" x14ac:dyDescent="0.25">
      <c r="L1209"/>
    </row>
    <row r="1210" spans="12:12" x14ac:dyDescent="0.25">
      <c r="L1210"/>
    </row>
    <row r="1211" spans="12:12" x14ac:dyDescent="0.25">
      <c r="L1211"/>
    </row>
    <row r="1212" spans="12:12" x14ac:dyDescent="0.25">
      <c r="L1212"/>
    </row>
    <row r="1213" spans="12:12" x14ac:dyDescent="0.25">
      <c r="L1213"/>
    </row>
    <row r="1214" spans="12:12" x14ac:dyDescent="0.25">
      <c r="L1214"/>
    </row>
    <row r="1215" spans="12:12" x14ac:dyDescent="0.25">
      <c r="L1215"/>
    </row>
    <row r="1216" spans="12:12" x14ac:dyDescent="0.25">
      <c r="L1216"/>
    </row>
    <row r="1217" spans="12:12" x14ac:dyDescent="0.25">
      <c r="L1217"/>
    </row>
    <row r="1218" spans="12:12" x14ac:dyDescent="0.25">
      <c r="L1218"/>
    </row>
    <row r="1219" spans="12:12" x14ac:dyDescent="0.25">
      <c r="L1219"/>
    </row>
    <row r="1220" spans="12:12" x14ac:dyDescent="0.25">
      <c r="L1220"/>
    </row>
    <row r="1221" spans="12:12" x14ac:dyDescent="0.25">
      <c r="L1221"/>
    </row>
    <row r="1222" spans="12:12" x14ac:dyDescent="0.25">
      <c r="L1222"/>
    </row>
    <row r="1223" spans="12:12" x14ac:dyDescent="0.25">
      <c r="L1223"/>
    </row>
    <row r="1224" spans="12:12" x14ac:dyDescent="0.25">
      <c r="L1224"/>
    </row>
    <row r="1225" spans="12:12" x14ac:dyDescent="0.25">
      <c r="L1225"/>
    </row>
    <row r="1226" spans="12:12" x14ac:dyDescent="0.25">
      <c r="L1226"/>
    </row>
    <row r="1227" spans="12:12" x14ac:dyDescent="0.25">
      <c r="L1227"/>
    </row>
    <row r="1228" spans="12:12" x14ac:dyDescent="0.25">
      <c r="L1228"/>
    </row>
    <row r="1229" spans="12:12" x14ac:dyDescent="0.25">
      <c r="L1229"/>
    </row>
    <row r="1230" spans="12:12" x14ac:dyDescent="0.25">
      <c r="L1230"/>
    </row>
    <row r="1231" spans="12:12" x14ac:dyDescent="0.25">
      <c r="L1231"/>
    </row>
    <row r="1232" spans="12:12" x14ac:dyDescent="0.25">
      <c r="L1232"/>
    </row>
    <row r="1233" spans="12:12" x14ac:dyDescent="0.25">
      <c r="L1233"/>
    </row>
    <row r="1234" spans="12:12" x14ac:dyDescent="0.25">
      <c r="L1234"/>
    </row>
    <row r="1235" spans="12:12" x14ac:dyDescent="0.25">
      <c r="L1235"/>
    </row>
    <row r="1236" spans="12:12" x14ac:dyDescent="0.25">
      <c r="L1236"/>
    </row>
    <row r="1237" spans="12:12" x14ac:dyDescent="0.25">
      <c r="L1237"/>
    </row>
    <row r="1238" spans="12:12" x14ac:dyDescent="0.25">
      <c r="L1238"/>
    </row>
    <row r="1239" spans="12:12" x14ac:dyDescent="0.25">
      <c r="L1239"/>
    </row>
    <row r="1240" spans="12:12" x14ac:dyDescent="0.25">
      <c r="L1240"/>
    </row>
    <row r="1241" spans="12:12" x14ac:dyDescent="0.25">
      <c r="L1241"/>
    </row>
    <row r="1242" spans="12:12" x14ac:dyDescent="0.25">
      <c r="L1242"/>
    </row>
    <row r="1243" spans="12:12" x14ac:dyDescent="0.25">
      <c r="L1243"/>
    </row>
    <row r="1244" spans="12:12" x14ac:dyDescent="0.25">
      <c r="L1244"/>
    </row>
    <row r="1245" spans="12:12" x14ac:dyDescent="0.25">
      <c r="L1245"/>
    </row>
    <row r="1246" spans="12:12" x14ac:dyDescent="0.25">
      <c r="L1246"/>
    </row>
    <row r="1247" spans="12:12" x14ac:dyDescent="0.25">
      <c r="L1247"/>
    </row>
    <row r="1248" spans="12:12" x14ac:dyDescent="0.25">
      <c r="L1248"/>
    </row>
    <row r="1249" spans="12:12" x14ac:dyDescent="0.25">
      <c r="L1249"/>
    </row>
    <row r="1250" spans="12:12" x14ac:dyDescent="0.25">
      <c r="L1250"/>
    </row>
    <row r="1251" spans="12:12" x14ac:dyDescent="0.25">
      <c r="L1251"/>
    </row>
    <row r="1252" spans="12:12" x14ac:dyDescent="0.25">
      <c r="L1252"/>
    </row>
    <row r="1253" spans="12:12" x14ac:dyDescent="0.25">
      <c r="L1253"/>
    </row>
    <row r="1254" spans="12:12" x14ac:dyDescent="0.25">
      <c r="L1254"/>
    </row>
    <row r="1255" spans="12:12" x14ac:dyDescent="0.25">
      <c r="L1255"/>
    </row>
    <row r="1256" spans="12:12" x14ac:dyDescent="0.25">
      <c r="L1256"/>
    </row>
    <row r="1257" spans="12:12" x14ac:dyDescent="0.25">
      <c r="L1257"/>
    </row>
    <row r="1258" spans="12:12" x14ac:dyDescent="0.25">
      <c r="L1258"/>
    </row>
    <row r="1259" spans="12:12" x14ac:dyDescent="0.25">
      <c r="L1259"/>
    </row>
    <row r="1260" spans="12:12" x14ac:dyDescent="0.25">
      <c r="L1260"/>
    </row>
    <row r="1261" spans="12:12" x14ac:dyDescent="0.25">
      <c r="L1261"/>
    </row>
    <row r="1262" spans="12:12" x14ac:dyDescent="0.25">
      <c r="L1262"/>
    </row>
    <row r="1263" spans="12:12" x14ac:dyDescent="0.25">
      <c r="L1263"/>
    </row>
    <row r="1264" spans="12:12" x14ac:dyDescent="0.25">
      <c r="L1264"/>
    </row>
    <row r="1265" spans="12:12" x14ac:dyDescent="0.25">
      <c r="L1265"/>
    </row>
    <row r="1266" spans="12:12" x14ac:dyDescent="0.25">
      <c r="L1266"/>
    </row>
    <row r="1267" spans="12:12" x14ac:dyDescent="0.25">
      <c r="L1267"/>
    </row>
    <row r="1268" spans="12:12" x14ac:dyDescent="0.25">
      <c r="L1268"/>
    </row>
    <row r="1269" spans="12:12" x14ac:dyDescent="0.25">
      <c r="L1269"/>
    </row>
    <row r="1270" spans="12:12" x14ac:dyDescent="0.25">
      <c r="L1270"/>
    </row>
    <row r="1271" spans="12:12" x14ac:dyDescent="0.25">
      <c r="L1271"/>
    </row>
    <row r="1272" spans="12:12" x14ac:dyDescent="0.25">
      <c r="L1272"/>
    </row>
    <row r="1273" spans="12:12" x14ac:dyDescent="0.25">
      <c r="L1273"/>
    </row>
    <row r="1274" spans="12:12" x14ac:dyDescent="0.25">
      <c r="L1274"/>
    </row>
    <row r="1275" spans="12:12" x14ac:dyDescent="0.25">
      <c r="L1275"/>
    </row>
    <row r="1276" spans="12:12" x14ac:dyDescent="0.25">
      <c r="L1276"/>
    </row>
    <row r="1277" spans="12:12" x14ac:dyDescent="0.25">
      <c r="L1277"/>
    </row>
    <row r="1278" spans="12:12" x14ac:dyDescent="0.25">
      <c r="L1278"/>
    </row>
    <row r="1279" spans="12:12" x14ac:dyDescent="0.25">
      <c r="L1279"/>
    </row>
    <row r="1280" spans="12:12" x14ac:dyDescent="0.25">
      <c r="L1280"/>
    </row>
    <row r="1281" spans="12:12" x14ac:dyDescent="0.25">
      <c r="L1281"/>
    </row>
    <row r="1282" spans="12:12" x14ac:dyDescent="0.25">
      <c r="L1282"/>
    </row>
    <row r="1283" spans="12:12" x14ac:dyDescent="0.25">
      <c r="L1283"/>
    </row>
    <row r="1284" spans="12:12" x14ac:dyDescent="0.25">
      <c r="L1284"/>
    </row>
    <row r="1285" spans="12:12" x14ac:dyDescent="0.25">
      <c r="L1285"/>
    </row>
    <row r="1286" spans="12:12" x14ac:dyDescent="0.25">
      <c r="L1286"/>
    </row>
    <row r="1287" spans="12:12" x14ac:dyDescent="0.25">
      <c r="L1287"/>
    </row>
    <row r="1288" spans="12:12" x14ac:dyDescent="0.25">
      <c r="L1288"/>
    </row>
    <row r="1289" spans="12:12" x14ac:dyDescent="0.25">
      <c r="L1289"/>
    </row>
    <row r="1290" spans="12:12" x14ac:dyDescent="0.25">
      <c r="L1290"/>
    </row>
    <row r="1291" spans="12:12" x14ac:dyDescent="0.25">
      <c r="L1291"/>
    </row>
    <row r="1292" spans="12:12" x14ac:dyDescent="0.25">
      <c r="L1292"/>
    </row>
    <row r="1293" spans="12:12" x14ac:dyDescent="0.25">
      <c r="L1293"/>
    </row>
    <row r="1294" spans="12:12" x14ac:dyDescent="0.25">
      <c r="L1294"/>
    </row>
    <row r="1295" spans="12:12" x14ac:dyDescent="0.25">
      <c r="L1295"/>
    </row>
    <row r="1296" spans="12:12" x14ac:dyDescent="0.25">
      <c r="L1296"/>
    </row>
    <row r="1297" spans="12:12" x14ac:dyDescent="0.25">
      <c r="L1297"/>
    </row>
    <row r="1298" spans="12:12" x14ac:dyDescent="0.25">
      <c r="L1298"/>
    </row>
    <row r="1299" spans="12:12" x14ac:dyDescent="0.25">
      <c r="L1299"/>
    </row>
    <row r="1300" spans="12:12" x14ac:dyDescent="0.25">
      <c r="L1300"/>
    </row>
    <row r="1301" spans="12:12" x14ac:dyDescent="0.25">
      <c r="L1301"/>
    </row>
    <row r="1302" spans="12:12" x14ac:dyDescent="0.25">
      <c r="L1302"/>
    </row>
    <row r="1303" spans="12:12" x14ac:dyDescent="0.25">
      <c r="L1303"/>
    </row>
    <row r="1304" spans="12:12" x14ac:dyDescent="0.25">
      <c r="L1304"/>
    </row>
    <row r="1305" spans="12:12" x14ac:dyDescent="0.25">
      <c r="L1305"/>
    </row>
    <row r="1306" spans="12:12" x14ac:dyDescent="0.25">
      <c r="L1306"/>
    </row>
    <row r="1307" spans="12:12" x14ac:dyDescent="0.25">
      <c r="L1307"/>
    </row>
    <row r="1308" spans="12:12" x14ac:dyDescent="0.25">
      <c r="L1308"/>
    </row>
    <row r="1309" spans="12:12" x14ac:dyDescent="0.25">
      <c r="L1309"/>
    </row>
    <row r="1310" spans="12:12" x14ac:dyDescent="0.25">
      <c r="L1310"/>
    </row>
    <row r="1311" spans="12:12" x14ac:dyDescent="0.25">
      <c r="L1311"/>
    </row>
    <row r="1312" spans="12:12" x14ac:dyDescent="0.25">
      <c r="L1312"/>
    </row>
    <row r="1313" spans="12:12" x14ac:dyDescent="0.25">
      <c r="L1313"/>
    </row>
    <row r="1314" spans="12:12" x14ac:dyDescent="0.25">
      <c r="L1314"/>
    </row>
    <row r="1315" spans="12:12" x14ac:dyDescent="0.25">
      <c r="L1315"/>
    </row>
    <row r="1316" spans="12:12" x14ac:dyDescent="0.25">
      <c r="L1316"/>
    </row>
    <row r="1317" spans="12:12" x14ac:dyDescent="0.25">
      <c r="L1317"/>
    </row>
    <row r="1318" spans="12:12" x14ac:dyDescent="0.25">
      <c r="L1318"/>
    </row>
    <row r="1319" spans="12:12" x14ac:dyDescent="0.25">
      <c r="L1319"/>
    </row>
    <row r="1320" spans="12:12" x14ac:dyDescent="0.25">
      <c r="L1320"/>
    </row>
    <row r="1321" spans="12:12" x14ac:dyDescent="0.25">
      <c r="L1321"/>
    </row>
    <row r="1322" spans="12:12" x14ac:dyDescent="0.25">
      <c r="L1322"/>
    </row>
    <row r="1323" spans="12:12" x14ac:dyDescent="0.25">
      <c r="L1323"/>
    </row>
    <row r="1324" spans="12:12" x14ac:dyDescent="0.25">
      <c r="L1324"/>
    </row>
    <row r="1325" spans="12:12" x14ac:dyDescent="0.25">
      <c r="L1325"/>
    </row>
    <row r="1326" spans="12:12" x14ac:dyDescent="0.25">
      <c r="L1326"/>
    </row>
    <row r="1327" spans="12:12" x14ac:dyDescent="0.25">
      <c r="L1327"/>
    </row>
    <row r="1328" spans="12:12" x14ac:dyDescent="0.25">
      <c r="L1328"/>
    </row>
    <row r="1329" spans="12:12" x14ac:dyDescent="0.25">
      <c r="L1329"/>
    </row>
    <row r="1330" spans="12:12" x14ac:dyDescent="0.25">
      <c r="L1330"/>
    </row>
    <row r="1331" spans="12:12" x14ac:dyDescent="0.25">
      <c r="L1331"/>
    </row>
    <row r="1332" spans="12:12" x14ac:dyDescent="0.25">
      <c r="L1332"/>
    </row>
    <row r="1333" spans="12:12" x14ac:dyDescent="0.25">
      <c r="L1333"/>
    </row>
    <row r="1334" spans="12:12" x14ac:dyDescent="0.25">
      <c r="L1334"/>
    </row>
    <row r="1335" spans="12:12" x14ac:dyDescent="0.25">
      <c r="L1335"/>
    </row>
    <row r="1336" spans="12:12" x14ac:dyDescent="0.25">
      <c r="L1336"/>
    </row>
    <row r="1337" spans="12:12" x14ac:dyDescent="0.25">
      <c r="L1337"/>
    </row>
    <row r="1338" spans="12:12" x14ac:dyDescent="0.25">
      <c r="L1338"/>
    </row>
    <row r="1339" spans="12:12" x14ac:dyDescent="0.25">
      <c r="L1339"/>
    </row>
    <row r="1340" spans="12:12" x14ac:dyDescent="0.25">
      <c r="L1340"/>
    </row>
    <row r="1341" spans="12:12" x14ac:dyDescent="0.25">
      <c r="L1341"/>
    </row>
    <row r="1342" spans="12:12" x14ac:dyDescent="0.25">
      <c r="L1342"/>
    </row>
    <row r="1343" spans="12:12" x14ac:dyDescent="0.25">
      <c r="L1343"/>
    </row>
    <row r="1344" spans="12:12" x14ac:dyDescent="0.25">
      <c r="L1344"/>
    </row>
    <row r="1345" spans="12:12" x14ac:dyDescent="0.25">
      <c r="L1345"/>
    </row>
    <row r="1346" spans="12:12" x14ac:dyDescent="0.25">
      <c r="L1346"/>
    </row>
    <row r="1347" spans="12:12" x14ac:dyDescent="0.25">
      <c r="L1347"/>
    </row>
    <row r="1348" spans="12:12" x14ac:dyDescent="0.25">
      <c r="L1348"/>
    </row>
    <row r="1349" spans="12:12" x14ac:dyDescent="0.25">
      <c r="L1349"/>
    </row>
    <row r="1350" spans="12:12" x14ac:dyDescent="0.25">
      <c r="L1350"/>
    </row>
    <row r="1351" spans="12:12" x14ac:dyDescent="0.25">
      <c r="L1351"/>
    </row>
    <row r="1352" spans="12:12" x14ac:dyDescent="0.25">
      <c r="L1352"/>
    </row>
    <row r="1353" spans="12:12" x14ac:dyDescent="0.25">
      <c r="L1353"/>
    </row>
    <row r="1354" spans="12:12" x14ac:dyDescent="0.25">
      <c r="L1354"/>
    </row>
    <row r="1355" spans="12:12" x14ac:dyDescent="0.25">
      <c r="L1355"/>
    </row>
    <row r="1356" spans="12:12" x14ac:dyDescent="0.25">
      <c r="L1356"/>
    </row>
    <row r="1357" spans="12:12" x14ac:dyDescent="0.25">
      <c r="L1357"/>
    </row>
    <row r="1358" spans="12:12" x14ac:dyDescent="0.25">
      <c r="L1358"/>
    </row>
    <row r="1359" spans="12:12" x14ac:dyDescent="0.25">
      <c r="L1359"/>
    </row>
    <row r="1360" spans="12:12" x14ac:dyDescent="0.25">
      <c r="L1360"/>
    </row>
    <row r="1361" spans="12:12" x14ac:dyDescent="0.25">
      <c r="L1361"/>
    </row>
    <row r="1362" spans="12:12" x14ac:dyDescent="0.25">
      <c r="L1362"/>
    </row>
    <row r="1363" spans="12:12" x14ac:dyDescent="0.25">
      <c r="L1363"/>
    </row>
    <row r="1364" spans="12:12" x14ac:dyDescent="0.25">
      <c r="L1364"/>
    </row>
    <row r="1365" spans="12:12" x14ac:dyDescent="0.25">
      <c r="L1365"/>
    </row>
    <row r="1366" spans="12:12" x14ac:dyDescent="0.25">
      <c r="L1366"/>
    </row>
    <row r="1367" spans="12:12" x14ac:dyDescent="0.25">
      <c r="L1367"/>
    </row>
    <row r="1368" spans="12:12" x14ac:dyDescent="0.25">
      <c r="L1368"/>
    </row>
    <row r="1369" spans="12:12" x14ac:dyDescent="0.25">
      <c r="L1369"/>
    </row>
    <row r="1370" spans="12:12" x14ac:dyDescent="0.25">
      <c r="L1370"/>
    </row>
    <row r="1371" spans="12:12" x14ac:dyDescent="0.25">
      <c r="L1371"/>
    </row>
    <row r="1372" spans="12:12" x14ac:dyDescent="0.25">
      <c r="L1372"/>
    </row>
    <row r="1373" spans="12:12" x14ac:dyDescent="0.25">
      <c r="L1373"/>
    </row>
    <row r="1374" spans="12:12" x14ac:dyDescent="0.25">
      <c r="L1374"/>
    </row>
    <row r="1375" spans="12:12" x14ac:dyDescent="0.25">
      <c r="L1375"/>
    </row>
    <row r="1376" spans="12:12" x14ac:dyDescent="0.25">
      <c r="L1376"/>
    </row>
    <row r="1377" spans="12:12" x14ac:dyDescent="0.25">
      <c r="L1377"/>
    </row>
    <row r="1378" spans="12:12" x14ac:dyDescent="0.25">
      <c r="L1378"/>
    </row>
    <row r="1379" spans="12:12" x14ac:dyDescent="0.25">
      <c r="L1379"/>
    </row>
    <row r="1380" spans="12:12" x14ac:dyDescent="0.25">
      <c r="L1380"/>
    </row>
    <row r="1381" spans="12:12" x14ac:dyDescent="0.25">
      <c r="L1381"/>
    </row>
    <row r="1382" spans="12:12" x14ac:dyDescent="0.25">
      <c r="L1382"/>
    </row>
    <row r="1383" spans="12:12" x14ac:dyDescent="0.25">
      <c r="L1383"/>
    </row>
    <row r="1384" spans="12:12" x14ac:dyDescent="0.25">
      <c r="L1384"/>
    </row>
    <row r="1385" spans="12:12" x14ac:dyDescent="0.25">
      <c r="L1385"/>
    </row>
    <row r="1386" spans="12:12" x14ac:dyDescent="0.25">
      <c r="L1386"/>
    </row>
    <row r="1387" spans="12:12" x14ac:dyDescent="0.25">
      <c r="L1387"/>
    </row>
    <row r="1388" spans="12:12" x14ac:dyDescent="0.25">
      <c r="L1388"/>
    </row>
    <row r="1389" spans="12:12" x14ac:dyDescent="0.25">
      <c r="L1389"/>
    </row>
    <row r="1390" spans="12:12" x14ac:dyDescent="0.25">
      <c r="L1390"/>
    </row>
    <row r="1391" spans="12:12" x14ac:dyDescent="0.25">
      <c r="L1391"/>
    </row>
    <row r="1392" spans="12:12" x14ac:dyDescent="0.25">
      <c r="L1392"/>
    </row>
    <row r="1393" spans="12:12" x14ac:dyDescent="0.25">
      <c r="L1393"/>
    </row>
    <row r="1394" spans="12:12" x14ac:dyDescent="0.25">
      <c r="L1394"/>
    </row>
    <row r="1395" spans="12:12" x14ac:dyDescent="0.25">
      <c r="L1395"/>
    </row>
    <row r="1396" spans="12:12" x14ac:dyDescent="0.25">
      <c r="L1396"/>
    </row>
    <row r="1397" spans="12:12" x14ac:dyDescent="0.25">
      <c r="L1397"/>
    </row>
    <row r="1398" spans="12:12" x14ac:dyDescent="0.25">
      <c r="L1398"/>
    </row>
    <row r="1399" spans="12:12" x14ac:dyDescent="0.25">
      <c r="L1399"/>
    </row>
    <row r="1400" spans="12:12" x14ac:dyDescent="0.25">
      <c r="L1400"/>
    </row>
    <row r="1401" spans="12:12" x14ac:dyDescent="0.25">
      <c r="L1401"/>
    </row>
    <row r="1402" spans="12:12" x14ac:dyDescent="0.25">
      <c r="L1402"/>
    </row>
    <row r="1403" spans="12:12" x14ac:dyDescent="0.25">
      <c r="L1403"/>
    </row>
    <row r="1404" spans="12:12" x14ac:dyDescent="0.25">
      <c r="L1404"/>
    </row>
    <row r="1405" spans="12:12" x14ac:dyDescent="0.25">
      <c r="L1405"/>
    </row>
    <row r="1406" spans="12:12" x14ac:dyDescent="0.25">
      <c r="L1406"/>
    </row>
    <row r="1407" spans="12:12" x14ac:dyDescent="0.25">
      <c r="L1407"/>
    </row>
    <row r="1408" spans="12:12" x14ac:dyDescent="0.25">
      <c r="L1408"/>
    </row>
    <row r="1409" spans="12:12" x14ac:dyDescent="0.25">
      <c r="L1409"/>
    </row>
    <row r="1410" spans="12:12" x14ac:dyDescent="0.25">
      <c r="L1410"/>
    </row>
    <row r="1411" spans="12:12" x14ac:dyDescent="0.25">
      <c r="L1411"/>
    </row>
    <row r="1412" spans="12:12" x14ac:dyDescent="0.25">
      <c r="L1412"/>
    </row>
    <row r="1413" spans="12:12" x14ac:dyDescent="0.25">
      <c r="L1413"/>
    </row>
    <row r="1414" spans="12:12" x14ac:dyDescent="0.25">
      <c r="L1414"/>
    </row>
    <row r="1415" spans="12:12" x14ac:dyDescent="0.25">
      <c r="L1415"/>
    </row>
    <row r="1416" spans="12:12" x14ac:dyDescent="0.25">
      <c r="L1416"/>
    </row>
    <row r="1417" spans="12:12" x14ac:dyDescent="0.25">
      <c r="L1417"/>
    </row>
    <row r="1418" spans="12:12" x14ac:dyDescent="0.25">
      <c r="L1418"/>
    </row>
    <row r="1419" spans="12:12" x14ac:dyDescent="0.25">
      <c r="L1419"/>
    </row>
    <row r="1420" spans="12:12" x14ac:dyDescent="0.25">
      <c r="L1420"/>
    </row>
    <row r="1421" spans="12:12" x14ac:dyDescent="0.25">
      <c r="L1421"/>
    </row>
    <row r="1422" spans="12:12" x14ac:dyDescent="0.25">
      <c r="L1422"/>
    </row>
    <row r="1423" spans="12:12" x14ac:dyDescent="0.25">
      <c r="L1423"/>
    </row>
    <row r="1424" spans="12:12" x14ac:dyDescent="0.25">
      <c r="L1424"/>
    </row>
    <row r="1425" spans="12:12" x14ac:dyDescent="0.25">
      <c r="L1425"/>
    </row>
    <row r="1426" spans="12:12" x14ac:dyDescent="0.25">
      <c r="L1426"/>
    </row>
    <row r="1427" spans="12:12" x14ac:dyDescent="0.25">
      <c r="L1427"/>
    </row>
    <row r="1428" spans="12:12" x14ac:dyDescent="0.25">
      <c r="L1428"/>
    </row>
    <row r="1429" spans="12:12" x14ac:dyDescent="0.25">
      <c r="L1429"/>
    </row>
    <row r="1430" spans="12:12" x14ac:dyDescent="0.25">
      <c r="L1430"/>
    </row>
    <row r="1431" spans="12:12" x14ac:dyDescent="0.25">
      <c r="L1431"/>
    </row>
    <row r="1432" spans="12:12" x14ac:dyDescent="0.25">
      <c r="L1432"/>
    </row>
    <row r="1433" spans="12:12" x14ac:dyDescent="0.25">
      <c r="L1433"/>
    </row>
    <row r="1434" spans="12:12" x14ac:dyDescent="0.25">
      <c r="L1434"/>
    </row>
    <row r="1435" spans="12:12" x14ac:dyDescent="0.25">
      <c r="L1435"/>
    </row>
    <row r="1436" spans="12:12" x14ac:dyDescent="0.25">
      <c r="L1436"/>
    </row>
    <row r="1437" spans="12:12" x14ac:dyDescent="0.25">
      <c r="L1437"/>
    </row>
    <row r="1438" spans="12:12" x14ac:dyDescent="0.25">
      <c r="L1438"/>
    </row>
    <row r="1439" spans="12:12" x14ac:dyDescent="0.25">
      <c r="L1439"/>
    </row>
    <row r="1440" spans="12:12" x14ac:dyDescent="0.25">
      <c r="L1440"/>
    </row>
    <row r="1441" spans="12:12" x14ac:dyDescent="0.25">
      <c r="L1441"/>
    </row>
    <row r="1442" spans="12:12" x14ac:dyDescent="0.25">
      <c r="L1442"/>
    </row>
    <row r="1443" spans="12:12" x14ac:dyDescent="0.25">
      <c r="L1443"/>
    </row>
    <row r="1444" spans="12:12" x14ac:dyDescent="0.25">
      <c r="L1444"/>
    </row>
    <row r="1445" spans="12:12" x14ac:dyDescent="0.25">
      <c r="L1445"/>
    </row>
    <row r="1446" spans="12:12" x14ac:dyDescent="0.25">
      <c r="L1446"/>
    </row>
    <row r="1447" spans="12:12" x14ac:dyDescent="0.25">
      <c r="L1447"/>
    </row>
    <row r="1448" spans="12:12" x14ac:dyDescent="0.25">
      <c r="L1448"/>
    </row>
    <row r="1449" spans="12:12" x14ac:dyDescent="0.25">
      <c r="L1449"/>
    </row>
    <row r="1450" spans="12:12" x14ac:dyDescent="0.25">
      <c r="L1450"/>
    </row>
    <row r="1451" spans="12:12" x14ac:dyDescent="0.25">
      <c r="L1451"/>
    </row>
    <row r="1452" spans="12:12" x14ac:dyDescent="0.25">
      <c r="L1452"/>
    </row>
    <row r="1453" spans="12:12" x14ac:dyDescent="0.25">
      <c r="L1453"/>
    </row>
    <row r="1454" spans="12:12" x14ac:dyDescent="0.25">
      <c r="L1454"/>
    </row>
    <row r="1455" spans="12:12" x14ac:dyDescent="0.25">
      <c r="L1455"/>
    </row>
    <row r="1456" spans="12:12" x14ac:dyDescent="0.25">
      <c r="L1456"/>
    </row>
    <row r="1457" spans="12:12" x14ac:dyDescent="0.25">
      <c r="L1457"/>
    </row>
    <row r="1458" spans="12:12" x14ac:dyDescent="0.25">
      <c r="L1458"/>
    </row>
    <row r="1459" spans="12:12" x14ac:dyDescent="0.25">
      <c r="L1459"/>
    </row>
    <row r="1460" spans="12:12" x14ac:dyDescent="0.25">
      <c r="L1460"/>
    </row>
    <row r="1461" spans="12:12" x14ac:dyDescent="0.25">
      <c r="L1461"/>
    </row>
    <row r="1462" spans="12:12" x14ac:dyDescent="0.25">
      <c r="L1462"/>
    </row>
    <row r="1463" spans="12:12" x14ac:dyDescent="0.25">
      <c r="L1463"/>
    </row>
    <row r="1464" spans="12:12" x14ac:dyDescent="0.25">
      <c r="L1464"/>
    </row>
    <row r="1465" spans="12:12" x14ac:dyDescent="0.25">
      <c r="L1465"/>
    </row>
    <row r="1466" spans="12:12" x14ac:dyDescent="0.25">
      <c r="L1466"/>
    </row>
    <row r="1467" spans="12:12" x14ac:dyDescent="0.25">
      <c r="L1467"/>
    </row>
    <row r="1468" spans="12:12" x14ac:dyDescent="0.25">
      <c r="L1468"/>
    </row>
    <row r="1469" spans="12:12" x14ac:dyDescent="0.25">
      <c r="L1469"/>
    </row>
    <row r="1470" spans="12:12" x14ac:dyDescent="0.25">
      <c r="L1470"/>
    </row>
    <row r="1471" spans="12:12" x14ac:dyDescent="0.25">
      <c r="L1471"/>
    </row>
    <row r="1472" spans="12:12" x14ac:dyDescent="0.25">
      <c r="L1472"/>
    </row>
    <row r="1473" spans="12:12" x14ac:dyDescent="0.25">
      <c r="L1473"/>
    </row>
    <row r="1474" spans="12:12" x14ac:dyDescent="0.25">
      <c r="L1474"/>
    </row>
    <row r="1475" spans="12:12" x14ac:dyDescent="0.25">
      <c r="L1475"/>
    </row>
    <row r="1476" spans="12:12" x14ac:dyDescent="0.25">
      <c r="L1476"/>
    </row>
    <row r="1477" spans="12:12" x14ac:dyDescent="0.25">
      <c r="L1477"/>
    </row>
    <row r="1478" spans="12:12" x14ac:dyDescent="0.25">
      <c r="L1478"/>
    </row>
    <row r="1479" spans="12:12" x14ac:dyDescent="0.25">
      <c r="L1479"/>
    </row>
    <row r="1480" spans="12:12" x14ac:dyDescent="0.25">
      <c r="L1480"/>
    </row>
    <row r="1481" spans="12:12" x14ac:dyDescent="0.25">
      <c r="L1481"/>
    </row>
    <row r="1482" spans="12:12" x14ac:dyDescent="0.25">
      <c r="L1482"/>
    </row>
    <row r="1483" spans="12:12" x14ac:dyDescent="0.25">
      <c r="L1483"/>
    </row>
    <row r="1484" spans="12:12" x14ac:dyDescent="0.25">
      <c r="L1484"/>
    </row>
    <row r="1485" spans="12:12" x14ac:dyDescent="0.25">
      <c r="L1485"/>
    </row>
    <row r="1486" spans="12:12" x14ac:dyDescent="0.25">
      <c r="L1486"/>
    </row>
    <row r="1487" spans="12:12" x14ac:dyDescent="0.25">
      <c r="L1487"/>
    </row>
    <row r="1488" spans="12:12" x14ac:dyDescent="0.25">
      <c r="L1488"/>
    </row>
    <row r="1489" spans="12:12" x14ac:dyDescent="0.25">
      <c r="L1489"/>
    </row>
    <row r="1490" spans="12:12" x14ac:dyDescent="0.25">
      <c r="L1490"/>
    </row>
    <row r="1491" spans="12:12" x14ac:dyDescent="0.25">
      <c r="L1491"/>
    </row>
    <row r="1492" spans="12:12" x14ac:dyDescent="0.25">
      <c r="L1492"/>
    </row>
    <row r="1493" spans="12:12" x14ac:dyDescent="0.25">
      <c r="L1493"/>
    </row>
    <row r="1494" spans="12:12" x14ac:dyDescent="0.25">
      <c r="L1494"/>
    </row>
  </sheetData>
  <mergeCells count="41">
    <mergeCell ref="B55:C55"/>
    <mergeCell ref="B58:C58"/>
    <mergeCell ref="B245:C245"/>
    <mergeCell ref="B248:C248"/>
    <mergeCell ref="B229:C229"/>
    <mergeCell ref="B232:C232"/>
    <mergeCell ref="B236:C236"/>
    <mergeCell ref="B239:C239"/>
    <mergeCell ref="B241:C241"/>
    <mergeCell ref="B84:C84"/>
    <mergeCell ref="B64:C64"/>
    <mergeCell ref="B67:C67"/>
    <mergeCell ref="B3:E3"/>
    <mergeCell ref="B13:C13"/>
    <mergeCell ref="B17:C17"/>
    <mergeCell ref="B16:C16"/>
    <mergeCell ref="B20:C20"/>
    <mergeCell ref="B7:C7"/>
    <mergeCell ref="B24:C24"/>
    <mergeCell ref="B43:C43"/>
    <mergeCell ref="B28:C28"/>
    <mergeCell ref="B31:C31"/>
    <mergeCell ref="B34:C34"/>
    <mergeCell ref="B37:C37"/>
    <mergeCell ref="B40:C40"/>
    <mergeCell ref="B49:C49"/>
    <mergeCell ref="B52:C52"/>
    <mergeCell ref="B12:C12"/>
    <mergeCell ref="B253:L253"/>
    <mergeCell ref="B48:C48"/>
    <mergeCell ref="B61:C61"/>
    <mergeCell ref="B71:C71"/>
    <mergeCell ref="B78:C78"/>
    <mergeCell ref="B97:C97"/>
    <mergeCell ref="B218:C218"/>
    <mergeCell ref="B210:C210"/>
    <mergeCell ref="B227:C227"/>
    <mergeCell ref="B93:C93"/>
    <mergeCell ref="B89:C89"/>
    <mergeCell ref="B75:C75"/>
    <mergeCell ref="B83:C83"/>
  </mergeCells>
  <pageMargins left="0.31496062992125984" right="0.31496062992125984"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Kul ligonine</cp:lastModifiedBy>
  <cp:lastPrinted>2024-01-25T13:31:29Z</cp:lastPrinted>
  <dcterms:created xsi:type="dcterms:W3CDTF">2018-10-05T10:59:16Z</dcterms:created>
  <dcterms:modified xsi:type="dcterms:W3CDTF">2024-03-22T10:49:23Z</dcterms:modified>
  <cp:contentStatus/>
</cp:coreProperties>
</file>