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a.kacinskas\AppData\Local\Microsoft\Windows\INetCache\Content.Outlook\C20WO4FJ\"/>
    </mc:Choice>
  </mc:AlternateContent>
  <xr:revisionPtr revIDLastSave="0" documentId="13_ncr:1_{5F004C05-D99D-46AF-AF22-35C178D827D7}" xr6:coauthVersionLast="47" xr6:coauthVersionMax="47" xr10:uidLastSave="{00000000-0000-0000-0000-000000000000}"/>
  <bookViews>
    <workbookView xWindow="-120" yWindow="-120" windowWidth="29040" windowHeight="15720" xr2:uid="{00000000-000D-0000-FFFF-FFFF00000000}"/>
  </bookViews>
  <sheets>
    <sheet name="Siūlai" sheetId="1" r:id="rId1"/>
    <sheet name="kt.priemonė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2" l="1"/>
  <c r="L19" i="1" l="1"/>
  <c r="L6" i="1"/>
  <c r="L7" i="1"/>
  <c r="L8" i="1"/>
  <c r="M9" i="1"/>
  <c r="O9" i="1" s="1"/>
  <c r="L9" i="1"/>
  <c r="L10" i="1"/>
  <c r="L11" i="1"/>
  <c r="L12" i="1"/>
  <c r="M13" i="1"/>
  <c r="O13" i="1" s="1"/>
  <c r="L13" i="1"/>
  <c r="L14" i="1"/>
  <c r="L15" i="1"/>
  <c r="L16" i="1"/>
  <c r="M17" i="1"/>
  <c r="O17" i="1" s="1"/>
  <c r="L17" i="1"/>
  <c r="L18" i="1"/>
  <c r="M19" i="1"/>
  <c r="O19" i="1" s="1"/>
  <c r="L22" i="1"/>
  <c r="L5" i="1"/>
  <c r="H5" i="2"/>
  <c r="J5" i="2" s="1"/>
  <c r="M22" i="1"/>
  <c r="O22" i="1" s="1"/>
  <c r="M18" i="1"/>
  <c r="O18" i="1" s="1"/>
  <c r="M16" i="1"/>
  <c r="O16" i="1" s="1"/>
  <c r="M15" i="1"/>
  <c r="O15" i="1" s="1"/>
  <c r="M14" i="1"/>
  <c r="O14" i="1" s="1"/>
  <c r="M12" i="1"/>
  <c r="O12" i="1" s="1"/>
  <c r="M11" i="1"/>
  <c r="O11" i="1" s="1"/>
  <c r="M10" i="1"/>
  <c r="O10" i="1" s="1"/>
  <c r="M8" i="1"/>
  <c r="O8" i="1" s="1"/>
  <c r="M7" i="1"/>
  <c r="O7" i="1" s="1"/>
  <c r="M6" i="1"/>
  <c r="O6" i="1" s="1"/>
  <c r="M5" i="1"/>
  <c r="O5" i="1" s="1"/>
  <c r="O20" i="1" l="1"/>
  <c r="M20" i="1"/>
</calcChain>
</file>

<file path=xl/sharedStrings.xml><?xml version="1.0" encoding="utf-8"?>
<sst xmlns="http://schemas.openxmlformats.org/spreadsheetml/2006/main" count="150" uniqueCount="88">
  <si>
    <t>Chirurginių siūlų sąrašas, kiekiai ir techninė specifikacija</t>
  </si>
  <si>
    <t>Pirkimo dalies Nr.</t>
  </si>
  <si>
    <t>Siūlo storis, USP</t>
  </si>
  <si>
    <t>Adatos ilgis</t>
  </si>
  <si>
    <t>Adatų skaičius</t>
  </si>
  <si>
    <t>Adatos lenktumas</t>
  </si>
  <si>
    <t>Adatos tipas</t>
  </si>
  <si>
    <t>Siūlo ilgis cm.</t>
  </si>
  <si>
    <t>Siūlo ypatybės</t>
  </si>
  <si>
    <t>Maksimalus kiekis 24 mėn. siūlais (vnt.)</t>
  </si>
  <si>
    <t>Firminis pavadinimas, gamintojas, katalogo (REF) kodas</t>
  </si>
  <si>
    <t>Vieneto kaina Eur be PVM</t>
  </si>
  <si>
    <t>Pakuotės kaina Eur be PVM</t>
  </si>
  <si>
    <t>Bendra kaina Eur be PVM</t>
  </si>
  <si>
    <t>PVM proc.</t>
  </si>
  <si>
    <t>Bendra kaina Eur su PVM</t>
  </si>
  <si>
    <t>Siūlomo parametro reikšmė, su nuoroda į konkretų pasiūlymo puslapį</t>
  </si>
  <si>
    <t>4-0</t>
  </si>
  <si>
    <t>17-19</t>
  </si>
  <si>
    <t>apvali</t>
  </si>
  <si>
    <t>70(±5)</t>
  </si>
  <si>
    <t>3-0</t>
  </si>
  <si>
    <t>24-26</t>
  </si>
  <si>
    <t>2-0</t>
  </si>
  <si>
    <t>1/2</t>
  </si>
  <si>
    <t>48-50</t>
  </si>
  <si>
    <t>1</t>
  </si>
  <si>
    <t>3/8</t>
  </si>
  <si>
    <t>pjaunanti</t>
  </si>
  <si>
    <t>pjaun.galu</t>
  </si>
  <si>
    <t>22-24</t>
  </si>
  <si>
    <t>37-40</t>
  </si>
  <si>
    <t>Nesirezorbuojantys polifilamentiniai dengti poliesterio siūlai. Informacija apie siūlo charakteristikas turi būti nurodyta ir ant sterilios pakuotės.</t>
  </si>
  <si>
    <t>7.1</t>
  </si>
  <si>
    <t>Premicron, B.Braun Surgical S.A., C0026024</t>
  </si>
  <si>
    <t>190 psl.</t>
  </si>
  <si>
    <t>7.2</t>
  </si>
  <si>
    <t>Premicron, B.Braun Surgical S.A., C0026232</t>
  </si>
  <si>
    <t>207 psl.</t>
  </si>
  <si>
    <t>7.3</t>
  </si>
  <si>
    <t>Premicron, B.Braun Surgical S.A., C0026015</t>
  </si>
  <si>
    <t>192 psl.</t>
  </si>
  <si>
    <t>7.4</t>
  </si>
  <si>
    <t>21-22</t>
  </si>
  <si>
    <t>Premicron, B.Braun Surgical S.A., C0026026</t>
  </si>
  <si>
    <t>7.5</t>
  </si>
  <si>
    <t>Premicron, B.Braun Surgical S.A., C0026016</t>
  </si>
  <si>
    <t>7.6</t>
  </si>
  <si>
    <t>Premicron, B.Braun Surgical S.A., C0026516</t>
  </si>
  <si>
    <t>7.7</t>
  </si>
  <si>
    <t>Premicron, B.Braun Surgical S.A., C0026039</t>
  </si>
  <si>
    <t>194 psl.</t>
  </si>
  <si>
    <t>7.8</t>
  </si>
  <si>
    <t>Premicron, B.Braun Surgical S.A., C0026018</t>
  </si>
  <si>
    <t>7.9</t>
  </si>
  <si>
    <t>Premicron, B.Braun Surgical S.A., C0026080</t>
  </si>
  <si>
    <t>196 psl.</t>
  </si>
  <si>
    <t>7.10</t>
  </si>
  <si>
    <t>Premicron, B.Braun Surgical S.A., C0026017</t>
  </si>
  <si>
    <t>7.11</t>
  </si>
  <si>
    <t>Premicron, B.Braun Surgical S.A., C0026423</t>
  </si>
  <si>
    <t>209 psl.</t>
  </si>
  <si>
    <t>7.12</t>
  </si>
  <si>
    <t>26-30</t>
  </si>
  <si>
    <t>Premicron, B.Braun Surgical S.A., C0026058</t>
  </si>
  <si>
    <t>7.13</t>
  </si>
  <si>
    <t>Premicron, B.Braun Surgical S.A., C0026037</t>
  </si>
  <si>
    <t>7.14</t>
  </si>
  <si>
    <t>Premicron, B.Braun Surgical S.A., C0026471</t>
  </si>
  <si>
    <t>7.15</t>
  </si>
  <si>
    <t>5 ar 6</t>
  </si>
  <si>
    <t>Premicron, B.Braun Surgical S.A., G0026259</t>
  </si>
  <si>
    <t>205 psl.</t>
  </si>
  <si>
    <t>Viso 7 pirkimo daliai:</t>
  </si>
  <si>
    <t>8</t>
  </si>
  <si>
    <t xml:space="preserve">apvalios </t>
  </si>
  <si>
    <t>Premicron, B.Braun Surgical S.A., C0026070</t>
  </si>
  <si>
    <t>Tiekėjas turi neatlygintinai pateikti prekių pavyzdžius, nurodytus pirkimo sąlygų priede „Techninė specifikacija“.
Prekių pavyzdžių nereikalaujama pateikti kartu su pasiūlymu – perkančiajai organizacijai paprašius,  per 5 darbo dienas (terminą skaičiuojant nuo prašymo pateikimo dienos) adresu Viešoji įstaiga Respublikinė Šiaulių ligoninė, V. Kudirkos g. 99, Šiauliai; Vaistinė, 2 aukštas, juos turės pateikti ekonomiškai naudingiausią pasiūlymą pateikęs tiekėjas.
Reikalavimai prekių pavyzdžių pateikimui:
Pristatomo prekės pavyzdžio pakuotė ir (ar) prekės pavyzdys turi būti pažymėti etiketėmis su užrašu „Prekės pavyzdys teikiamas pirkimui - Chirurginiai siūlai ir vienkartinės pagalbinės priemonės“, turi būti patvirtintas tiekėjo parašu, nurodoma: pateikimo data, pateikiamų prekės pavyzdžio pakuotės/prekės pavyzdžių skaičius. Ši etiketė su nurodytu užrašu turi būti prisegta, priklijuota ar kitaip pritvirtinta prie pateikiamos prekės pavyzdžio pakuotės ir (ar) prekės pavyzdžio.
Jei prekės susideda iš komplektuojančių dalių, visos dalys pristačius prekės pavyzdžius turi būti surinktos taip, kad prekę galima būtų naudoti pagal paskirtį.
Prekių pavyzdžių pateikimo ir atsiėmimo išlaidas dengia tiekėjai. Perkančioji organizacija neprisiima prekių pavyzdžių atsitiktinio sugadinimo ar sunaikinimo išlaidų.
Laimėjusio tiekėjo, su kuriuo bus sudaryta pirkimo sutartis, pateikti prekių pavyzdžiai negrąžinami ir bus naudojami kaip etalonai, priimant pagal pirkimo sutartį tiekiamas prekes.
Prekių, kurios nėra vienkartinio naudojimo, pavyzdžiai grąžinami nelaimėjusiems tiekėjams pasibaigus pirkimui.</t>
  </si>
  <si>
    <t>Papildomų priemonių poreikio lentelė</t>
  </si>
  <si>
    <t>Papildomos priemonės</t>
  </si>
  <si>
    <t>Mato vnt.</t>
  </si>
  <si>
    <t>Maksimalus kiekis 24 mėn.</t>
  </si>
  <si>
    <t>Pavadinimas, gamintojas, katalogo (REF) kodas</t>
  </si>
  <si>
    <t>Reikalavimai kokybei</t>
  </si>
  <si>
    <t>vnt.</t>
  </si>
  <si>
    <t>Audinių klijai n-butil-2-cianoakrilato monomeras, sterilūs, skysti, 0,35-0,55 ml</t>
  </si>
  <si>
    <t>HISTOACRYL, B.Braun Surgical S.A., 1050071</t>
  </si>
  <si>
    <t>329 psl.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</si>
</sst>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Red]\-#,##0;\-"/>
  </numFmts>
  <fonts count="13" x14ac:knownFonts="1">
    <font>
      <sz val="11"/>
      <color rgb="FF000000"/>
      <name val="Calibri"/>
      <family val="2"/>
      <charset val="186"/>
    </font>
    <font>
      <sz val="10"/>
      <name val="Arial"/>
      <family val="2"/>
      <charset val="186"/>
    </font>
    <font>
      <sz val="8"/>
      <name val="Calibri"/>
      <family val="2"/>
      <charset val="186"/>
    </font>
    <font>
      <sz val="9"/>
      <name val="Times New Roman"/>
      <family val="1"/>
      <charset val="186"/>
    </font>
    <font>
      <sz val="9"/>
      <name val="Times New Roman"/>
      <family val="1"/>
    </font>
    <font>
      <b/>
      <sz val="9"/>
      <color theme="1"/>
      <name val="Times New Roman"/>
      <family val="1"/>
      <charset val="186"/>
    </font>
    <font>
      <sz val="9"/>
      <color theme="1"/>
      <name val="Calibri"/>
      <family val="2"/>
      <charset val="186"/>
    </font>
    <font>
      <sz val="9"/>
      <color theme="1"/>
      <name val="Arial"/>
      <family val="2"/>
      <charset val="186"/>
    </font>
    <font>
      <sz val="9"/>
      <color theme="1"/>
      <name val="Times New Roman"/>
      <family val="1"/>
      <charset val="186"/>
    </font>
    <font>
      <sz val="9"/>
      <color theme="1"/>
      <name val="Times New Roman Baltic"/>
      <family val="1"/>
      <charset val="186"/>
    </font>
    <font>
      <sz val="9"/>
      <color theme="1"/>
      <name val="Times New Roman"/>
      <family val="1"/>
    </font>
    <font>
      <b/>
      <sz val="9"/>
      <color theme="1"/>
      <name val="Times New Roman"/>
      <family val="1"/>
    </font>
    <font>
      <b/>
      <sz val="9"/>
      <color rgb="FF000000"/>
      <name val="Times New Roman"/>
      <family val="1"/>
    </font>
  </fonts>
  <fills count="5">
    <fill>
      <patternFill patternType="none"/>
    </fill>
    <fill>
      <patternFill patternType="gray125"/>
    </fill>
    <fill>
      <patternFill patternType="solid">
        <fgColor theme="2"/>
        <bgColor indexed="64"/>
      </patternFill>
    </fill>
    <fill>
      <patternFill patternType="solid">
        <fgColor theme="6" tint="0.79998168889431442"/>
        <bgColor indexed="64"/>
      </patternFill>
    </fill>
    <fill>
      <patternFill patternType="solid">
        <fgColor rgb="FFE7E6E6"/>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top/>
      <bottom style="thin">
        <color auto="1"/>
      </bottom>
      <diagonal/>
    </border>
    <border>
      <left/>
      <right/>
      <top style="thin">
        <color auto="1"/>
      </top>
      <bottom/>
      <diagonal/>
    </border>
    <border>
      <left/>
      <right/>
      <top style="medium">
        <color indexed="64"/>
      </top>
      <bottom style="medium">
        <color indexed="64"/>
      </bottom>
      <diagonal/>
    </border>
  </borders>
  <cellStyleXfs count="2">
    <xf numFmtId="0" fontId="0" fillId="0" borderId="0"/>
    <xf numFmtId="0" fontId="1" fillId="0" borderId="0"/>
  </cellStyleXfs>
  <cellXfs count="68">
    <xf numFmtId="0" fontId="0" fillId="0" borderId="0" xfId="0"/>
    <xf numFmtId="0" fontId="6" fillId="0" borderId="0" xfId="0" applyFont="1"/>
    <xf numFmtId="0" fontId="7" fillId="0" borderId="0" xfId="1" applyFont="1" applyAlignment="1">
      <alignment vertical="top"/>
    </xf>
    <xf numFmtId="0" fontId="8" fillId="0" borderId="0" xfId="1" applyFont="1" applyAlignment="1">
      <alignment horizontal="center" vertical="center" wrapText="1"/>
    </xf>
    <xf numFmtId="0" fontId="8" fillId="0" borderId="0" xfId="1" applyFont="1" applyAlignment="1">
      <alignment horizontal="center" vertical="top" wrapText="1"/>
    </xf>
    <xf numFmtId="0" fontId="8" fillId="0" borderId="0" xfId="1" applyFont="1" applyAlignment="1">
      <alignment horizontal="center" vertical="center"/>
    </xf>
    <xf numFmtId="0" fontId="8" fillId="0" borderId="0" xfId="1" applyFont="1" applyAlignment="1">
      <alignment horizontal="center"/>
    </xf>
    <xf numFmtId="0" fontId="5" fillId="0" borderId="1" xfId="1" applyFont="1" applyBorder="1" applyAlignment="1">
      <alignment horizontal="center" vertical="center" wrapText="1"/>
    </xf>
    <xf numFmtId="1" fontId="5" fillId="0" borderId="1" xfId="0" applyNumberFormat="1" applyFont="1" applyBorder="1" applyAlignment="1">
      <alignment horizontal="center" vertical="center" wrapText="1"/>
    </xf>
    <xf numFmtId="0" fontId="9" fillId="0" borderId="2" xfId="1" applyFont="1" applyBorder="1" applyAlignment="1">
      <alignment horizontal="center" vertical="center" wrapText="1"/>
    </xf>
    <xf numFmtId="0" fontId="6" fillId="0" borderId="0" xfId="0" applyFont="1" applyAlignment="1">
      <alignment vertical="top"/>
    </xf>
    <xf numFmtId="0" fontId="6" fillId="0" borderId="0" xfId="0" applyFont="1" applyAlignment="1">
      <alignment horizontal="center"/>
    </xf>
    <xf numFmtId="0" fontId="10" fillId="0" borderId="0" xfId="0" applyFont="1"/>
    <xf numFmtId="1" fontId="10" fillId="0" borderId="0" xfId="0" applyNumberFormat="1" applyFont="1" applyAlignment="1">
      <alignment horizontal="center"/>
    </xf>
    <xf numFmtId="0" fontId="10" fillId="0" borderId="0" xfId="0" applyFont="1" applyAlignment="1">
      <alignment horizontal="center"/>
    </xf>
    <xf numFmtId="0" fontId="11" fillId="0" borderId="1" xfId="0" applyFont="1" applyBorder="1" applyAlignment="1">
      <alignment horizontal="center" vertical="center" wrapText="1"/>
    </xf>
    <xf numFmtId="0" fontId="11" fillId="0" borderId="1" xfId="0" applyFont="1" applyBorder="1" applyAlignment="1">
      <alignment horizontal="center" vertical="center" textRotation="90" wrapText="1"/>
    </xf>
    <xf numFmtId="0" fontId="12" fillId="0" borderId="1" xfId="0" applyFont="1" applyBorder="1" applyAlignment="1">
      <alignment horizontal="center" vertical="center" wrapText="1"/>
    </xf>
    <xf numFmtId="0" fontId="11" fillId="2" borderId="1" xfId="0" applyFont="1" applyFill="1" applyBorder="1" applyAlignment="1">
      <alignment horizontal="center" vertical="center"/>
    </xf>
    <xf numFmtId="0" fontId="10" fillId="0" borderId="1" xfId="0" applyFont="1" applyBorder="1" applyAlignment="1">
      <alignment horizontal="center" vertical="center"/>
    </xf>
    <xf numFmtId="49" fontId="10" fillId="0" borderId="1" xfId="0" applyNumberFormat="1" applyFont="1" applyBorder="1" applyAlignment="1">
      <alignment horizontal="center" vertical="center"/>
    </xf>
    <xf numFmtId="164" fontId="10" fillId="0" borderId="1" xfId="0" applyNumberFormat="1" applyFont="1" applyBorder="1" applyAlignment="1">
      <alignment horizontal="center" vertical="center" wrapText="1"/>
    </xf>
    <xf numFmtId="1" fontId="10" fillId="0" borderId="1" xfId="0" applyNumberFormat="1" applyFont="1" applyBorder="1" applyAlignment="1">
      <alignment horizontal="center"/>
    </xf>
    <xf numFmtId="0" fontId="10" fillId="0" borderId="1" xfId="0" applyFont="1" applyBorder="1"/>
    <xf numFmtId="0" fontId="10" fillId="0" borderId="1" xfId="0" applyFont="1" applyBorder="1" applyAlignment="1">
      <alignment horizontal="center" vertical="center" wrapText="1"/>
    </xf>
    <xf numFmtId="49" fontId="10" fillId="0" borderId="1" xfId="0" applyNumberFormat="1" applyFont="1" applyBorder="1" applyAlignment="1">
      <alignment horizontal="center" vertical="center" wrapText="1"/>
    </xf>
    <xf numFmtId="12" fontId="10" fillId="0" borderId="1" xfId="0" applyNumberFormat="1" applyFont="1" applyBorder="1" applyAlignment="1">
      <alignment horizontal="center" vertical="center" wrapText="1"/>
    </xf>
    <xf numFmtId="49" fontId="11" fillId="3" borderId="3" xfId="0" applyNumberFormat="1" applyFont="1" applyFill="1" applyBorder="1" applyAlignment="1">
      <alignment horizontal="center" vertical="center"/>
    </xf>
    <xf numFmtId="49" fontId="11" fillId="0" borderId="3" xfId="0" applyNumberFormat="1" applyFont="1" applyBorder="1" applyAlignment="1">
      <alignment horizontal="center" vertical="center"/>
    </xf>
    <xf numFmtId="1" fontId="10" fillId="0" borderId="5" xfId="0" applyNumberFormat="1" applyFont="1" applyBorder="1" applyAlignment="1">
      <alignment horizontal="center"/>
    </xf>
    <xf numFmtId="0" fontId="5" fillId="3" borderId="1" xfId="0" applyFont="1" applyFill="1" applyBorder="1" applyAlignment="1">
      <alignment horizontal="center" vertical="top"/>
    </xf>
    <xf numFmtId="0" fontId="5" fillId="3" borderId="1" xfId="0" applyFont="1" applyFill="1" applyBorder="1" applyAlignment="1">
      <alignment wrapText="1"/>
    </xf>
    <xf numFmtId="0" fontId="11" fillId="0" borderId="3" xfId="0" applyFont="1" applyBorder="1" applyAlignment="1">
      <alignment horizontal="center" vertical="center" wrapText="1"/>
    </xf>
    <xf numFmtId="0" fontId="4" fillId="0" borderId="3" xfId="0" applyFont="1" applyBorder="1" applyAlignment="1">
      <alignment horizontal="center" vertical="center" wrapText="1"/>
    </xf>
    <xf numFmtId="0" fontId="10" fillId="2" borderId="1" xfId="0" applyFont="1" applyFill="1" applyBorder="1"/>
    <xf numFmtId="0" fontId="10" fillId="4" borderId="1" xfId="0" applyFont="1" applyFill="1" applyBorder="1"/>
    <xf numFmtId="0" fontId="10" fillId="0" borderId="11" xfId="0" applyFont="1" applyBorder="1" applyAlignment="1">
      <alignment horizontal="center"/>
    </xf>
    <xf numFmtId="4" fontId="10" fillId="0" borderId="7" xfId="0" applyNumberFormat="1" applyFont="1" applyBorder="1"/>
    <xf numFmtId="4" fontId="10" fillId="0" borderId="8" xfId="0" applyNumberFormat="1" applyFont="1" applyBorder="1"/>
    <xf numFmtId="4" fontId="4" fillId="0" borderId="1"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4" fontId="10" fillId="0" borderId="1" xfId="0" applyNumberFormat="1" applyFont="1" applyBorder="1" applyAlignment="1">
      <alignment horizontal="center"/>
    </xf>
    <xf numFmtId="0" fontId="10" fillId="0" borderId="5" xfId="0" applyFont="1" applyBorder="1" applyAlignment="1">
      <alignment horizontal="center" vertical="center"/>
    </xf>
    <xf numFmtId="0" fontId="10" fillId="0" borderId="9"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2" fontId="8" fillId="0" borderId="1" xfId="0" applyNumberFormat="1" applyFont="1" applyBorder="1" applyAlignment="1">
      <alignment horizontal="center" vertical="center"/>
    </xf>
    <xf numFmtId="2" fontId="3" fillId="0" borderId="3" xfId="0" applyNumberFormat="1" applyFont="1" applyBorder="1" applyAlignment="1">
      <alignment horizontal="center" vertical="center" wrapText="1"/>
    </xf>
    <xf numFmtId="0" fontId="10" fillId="0" borderId="1" xfId="0" applyFont="1" applyBorder="1" applyAlignment="1">
      <alignment horizontal="center" wrapText="1"/>
    </xf>
    <xf numFmtId="0" fontId="6" fillId="0" borderId="1" xfId="0" applyFont="1" applyBorder="1" applyAlignment="1">
      <alignment horizontal="left" vertical="center"/>
    </xf>
    <xf numFmtId="0" fontId="10" fillId="0" borderId="2" xfId="0" applyFont="1" applyBorder="1"/>
    <xf numFmtId="0" fontId="10" fillId="0" borderId="0" xfId="0" applyFont="1" applyAlignment="1">
      <alignment horizontal="left" wrapText="1"/>
    </xf>
    <xf numFmtId="0" fontId="10" fillId="0" borderId="0" xfId="0" applyFont="1" applyAlignment="1">
      <alignment horizontal="left"/>
    </xf>
    <xf numFmtId="0" fontId="11" fillId="0" borderId="0" xfId="0" applyFont="1" applyAlignment="1">
      <alignment horizontal="left"/>
    </xf>
    <xf numFmtId="0" fontId="11" fillId="2" borderId="1" xfId="0" applyFont="1" applyFill="1" applyBorder="1" applyAlignment="1">
      <alignment horizontal="left" wrapText="1"/>
    </xf>
    <xf numFmtId="0" fontId="11" fillId="4" borderId="1" xfId="0" applyFont="1" applyFill="1" applyBorder="1" applyAlignment="1">
      <alignment horizontal="left" wrapText="1"/>
    </xf>
    <xf numFmtId="1" fontId="10" fillId="2" borderId="3" xfId="0" applyNumberFormat="1" applyFont="1" applyFill="1" applyBorder="1" applyAlignment="1">
      <alignment horizontal="center"/>
    </xf>
    <xf numFmtId="1" fontId="10" fillId="2" borderId="4" xfId="0" applyNumberFormat="1" applyFont="1" applyFill="1" applyBorder="1" applyAlignment="1">
      <alignment horizontal="center"/>
    </xf>
    <xf numFmtId="1" fontId="10" fillId="2" borderId="6" xfId="0" applyNumberFormat="1" applyFont="1" applyFill="1" applyBorder="1" applyAlignment="1">
      <alignment horizontal="center"/>
    </xf>
    <xf numFmtId="49" fontId="11" fillId="0" borderId="3" xfId="0" applyNumberFormat="1" applyFont="1" applyBorder="1" applyAlignment="1">
      <alignment horizontal="right" vertical="center"/>
    </xf>
    <xf numFmtId="49" fontId="11" fillId="0" borderId="4" xfId="0" applyNumberFormat="1" applyFont="1" applyBorder="1" applyAlignment="1">
      <alignment horizontal="right" vertical="center"/>
    </xf>
    <xf numFmtId="49" fontId="11" fillId="0" borderId="10" xfId="0" applyNumberFormat="1" applyFont="1" applyBorder="1" applyAlignment="1">
      <alignment horizontal="right" vertical="center"/>
    </xf>
    <xf numFmtId="49" fontId="11" fillId="2" borderId="1" xfId="0" applyNumberFormat="1" applyFont="1" applyFill="1" applyBorder="1" applyAlignment="1">
      <alignment horizontal="center" vertical="center"/>
    </xf>
    <xf numFmtId="49" fontId="11" fillId="2" borderId="5" xfId="0" applyNumberFormat="1" applyFont="1" applyFill="1" applyBorder="1" applyAlignment="1">
      <alignment horizontal="center" vertical="center"/>
    </xf>
    <xf numFmtId="49" fontId="11" fillId="2" borderId="9" xfId="0" applyNumberFormat="1" applyFont="1" applyFill="1" applyBorder="1" applyAlignment="1">
      <alignment horizontal="center" vertical="center"/>
    </xf>
    <xf numFmtId="0" fontId="6" fillId="0" borderId="0" xfId="0" applyFont="1" applyAlignment="1">
      <alignment horizontal="left" vertical="top" wrapText="1"/>
    </xf>
    <xf numFmtId="0" fontId="6" fillId="0" borderId="0" xfId="0" applyFont="1" applyAlignment="1">
      <alignment horizontal="left" vertical="top"/>
    </xf>
    <xf numFmtId="0" fontId="5" fillId="0" borderId="0" xfId="1" applyFont="1" applyAlignment="1">
      <alignment horizontal="left" vertical="top"/>
    </xf>
  </cellXfs>
  <cellStyles count="2">
    <cellStyle name="Normal" xfId="0" builtinId="0"/>
    <cellStyle name="TableStyleLight1" xfId="1" xr:uid="{00000000-000B-0000-0000-000036000000}"/>
  </cellStyles>
  <dxfs count="2">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E7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FF"/>
  </sheetPr>
  <dimension ref="A1:P38"/>
  <sheetViews>
    <sheetView tabSelected="1" topLeftCell="A3" zoomScale="110" zoomScaleNormal="110" workbookViewId="0">
      <pane xSplit="15" ySplit="1" topLeftCell="P4" activePane="bottomRight" state="frozen"/>
      <selection pane="topRight" activeCell="P3" sqref="P3"/>
      <selection pane="bottomLeft" activeCell="A4" sqref="A4"/>
      <selection pane="bottomRight" activeCell="A3" sqref="A3"/>
    </sheetView>
  </sheetViews>
  <sheetFormatPr defaultColWidth="9.140625" defaultRowHeight="12" x14ac:dyDescent="0.2"/>
  <cols>
    <col min="1" max="1" width="7.5703125" style="14" customWidth="1"/>
    <col min="2" max="2" width="6.28515625" style="12" customWidth="1"/>
    <col min="3" max="3" width="6.7109375" style="12" customWidth="1"/>
    <col min="4" max="4" width="5.42578125" style="12" customWidth="1"/>
    <col min="5" max="5" width="5.5703125" style="12" customWidth="1"/>
    <col min="6" max="6" width="8.140625" style="12" customWidth="1"/>
    <col min="7" max="7" width="7.42578125" style="12" customWidth="1"/>
    <col min="8" max="9" width="11.7109375" style="12" customWidth="1"/>
    <col min="10" max="10" width="27.140625" style="12" customWidth="1"/>
    <col min="11" max="14" width="9.140625" style="12" customWidth="1"/>
    <col min="15" max="15" width="10.42578125" style="12" customWidth="1"/>
    <col min="16" max="16" width="31" style="12" customWidth="1"/>
    <col min="17" max="17" width="41" style="12" customWidth="1"/>
    <col min="18" max="249" width="8.7109375" style="12"/>
    <col min="250" max="250" width="8.140625" style="12"/>
    <col min="251" max="252" width="8.7109375" style="12"/>
    <col min="253" max="253" width="7.140625" style="12"/>
    <col min="254" max="254" width="8.28515625" style="12"/>
    <col min="255" max="257" width="8.7109375" style="12"/>
    <col min="258" max="258" width="10" style="12"/>
    <col min="259" max="259" width="10.28515625" style="12"/>
    <col min="260" max="260" width="9.85546875" style="12"/>
    <col min="261" max="261" width="8.42578125" style="12"/>
    <col min="262" max="505" width="8.7109375" style="12"/>
    <col min="506" max="506" width="8.140625" style="12"/>
    <col min="507" max="508" width="8.7109375" style="12"/>
    <col min="509" max="509" width="7.140625" style="12"/>
    <col min="510" max="510" width="8.28515625" style="12"/>
    <col min="511" max="513" width="8.7109375" style="12"/>
    <col min="514" max="514" width="10" style="12"/>
    <col min="515" max="515" width="10.28515625" style="12"/>
    <col min="516" max="516" width="9.85546875" style="12"/>
    <col min="517" max="517" width="8.42578125" style="12"/>
    <col min="518" max="761" width="8.7109375" style="12"/>
    <col min="762" max="762" width="8.140625" style="12"/>
    <col min="763" max="764" width="8.7109375" style="12"/>
    <col min="765" max="765" width="7.140625" style="12"/>
    <col min="766" max="766" width="8.28515625" style="12"/>
    <col min="767" max="769" width="8.7109375" style="12"/>
    <col min="770" max="770" width="10" style="12"/>
    <col min="771" max="771" width="10.28515625" style="12"/>
    <col min="772" max="772" width="9.85546875" style="12"/>
    <col min="773" max="773" width="8.42578125" style="12"/>
    <col min="774" max="1018" width="8.7109375" style="12"/>
    <col min="1019" max="16384" width="9.140625" style="12"/>
  </cols>
  <sheetData>
    <row r="1" spans="1:16" ht="15" customHeight="1" x14ac:dyDescent="0.2">
      <c r="A1" s="53" t="s">
        <v>0</v>
      </c>
      <c r="B1" s="53"/>
      <c r="C1" s="53"/>
      <c r="D1" s="53"/>
      <c r="E1" s="53"/>
      <c r="F1" s="53"/>
      <c r="G1" s="53"/>
      <c r="H1" s="53"/>
      <c r="I1" s="13"/>
    </row>
    <row r="2" spans="1:16" x14ac:dyDescent="0.2">
      <c r="A2" s="12"/>
      <c r="B2" s="14"/>
      <c r="C2" s="14"/>
      <c r="D2" s="14"/>
      <c r="E2" s="14"/>
      <c r="F2" s="14"/>
      <c r="G2" s="14"/>
      <c r="H2" s="14"/>
      <c r="I2" s="13"/>
    </row>
    <row r="3" spans="1:16" ht="56.25" customHeight="1" x14ac:dyDescent="0.2">
      <c r="A3" s="15" t="s">
        <v>1</v>
      </c>
      <c r="B3" s="16" t="s">
        <v>2</v>
      </c>
      <c r="C3" s="16" t="s">
        <v>3</v>
      </c>
      <c r="D3" s="16" t="s">
        <v>4</v>
      </c>
      <c r="E3" s="16" t="s">
        <v>5</v>
      </c>
      <c r="F3" s="16" t="s">
        <v>6</v>
      </c>
      <c r="G3" s="16" t="s">
        <v>7</v>
      </c>
      <c r="H3" s="15" t="s">
        <v>8</v>
      </c>
      <c r="I3" s="17" t="s">
        <v>9</v>
      </c>
      <c r="J3" s="15" t="s">
        <v>10</v>
      </c>
      <c r="K3" s="15" t="s">
        <v>11</v>
      </c>
      <c r="L3" s="15" t="s">
        <v>12</v>
      </c>
      <c r="M3" s="15" t="s">
        <v>13</v>
      </c>
      <c r="N3" s="32" t="s">
        <v>14</v>
      </c>
      <c r="O3" s="32" t="s">
        <v>15</v>
      </c>
      <c r="P3" s="15" t="s">
        <v>16</v>
      </c>
    </row>
    <row r="4" spans="1:16" ht="36" customHeight="1" x14ac:dyDescent="0.2">
      <c r="A4" s="18">
        <v>7</v>
      </c>
      <c r="B4" s="54" t="s">
        <v>32</v>
      </c>
      <c r="C4" s="54"/>
      <c r="D4" s="54"/>
      <c r="E4" s="54"/>
      <c r="F4" s="54"/>
      <c r="G4" s="54"/>
      <c r="H4" s="54"/>
      <c r="I4" s="56"/>
      <c r="J4" s="57"/>
      <c r="K4" s="57"/>
      <c r="L4" s="57"/>
      <c r="M4" s="58"/>
      <c r="N4" s="58"/>
      <c r="O4" s="58"/>
      <c r="P4" s="34"/>
    </row>
    <row r="5" spans="1:16" ht="24" x14ac:dyDescent="0.2">
      <c r="A5" s="19" t="s">
        <v>33</v>
      </c>
      <c r="B5" s="20" t="s">
        <v>17</v>
      </c>
      <c r="C5" s="20" t="s">
        <v>30</v>
      </c>
      <c r="D5" s="20" t="s">
        <v>26</v>
      </c>
      <c r="E5" s="20" t="s">
        <v>24</v>
      </c>
      <c r="F5" s="20" t="s">
        <v>19</v>
      </c>
      <c r="G5" s="21" t="s">
        <v>20</v>
      </c>
      <c r="H5" s="20"/>
      <c r="I5" s="22">
        <v>396</v>
      </c>
      <c r="J5" s="48" t="s">
        <v>34</v>
      </c>
      <c r="K5" s="41">
        <v>1.5</v>
      </c>
      <c r="L5" s="41">
        <f>K5*36</f>
        <v>54</v>
      </c>
      <c r="M5" s="39">
        <f t="shared" ref="M5:M19" si="0">I5*K5</f>
        <v>594</v>
      </c>
      <c r="N5" s="33">
        <v>5</v>
      </c>
      <c r="O5" s="40">
        <f t="shared" ref="O5:O19" si="1">M5+M5*N5/100</f>
        <v>623.70000000000005</v>
      </c>
      <c r="P5" s="23" t="s">
        <v>35</v>
      </c>
    </row>
    <row r="6" spans="1:16" ht="24" x14ac:dyDescent="0.2">
      <c r="A6" s="19" t="s">
        <v>36</v>
      </c>
      <c r="B6" s="20" t="s">
        <v>21</v>
      </c>
      <c r="C6" s="20" t="s">
        <v>18</v>
      </c>
      <c r="D6" s="20" t="s">
        <v>26</v>
      </c>
      <c r="E6" s="20" t="s">
        <v>27</v>
      </c>
      <c r="F6" s="20" t="s">
        <v>28</v>
      </c>
      <c r="G6" s="21" t="s">
        <v>20</v>
      </c>
      <c r="H6" s="20"/>
      <c r="I6" s="22">
        <v>720</v>
      </c>
      <c r="J6" s="48" t="s">
        <v>37</v>
      </c>
      <c r="K6" s="41">
        <v>1.1000000000000001</v>
      </c>
      <c r="L6" s="41">
        <f t="shared" ref="L6:L18" si="2">K6*36</f>
        <v>39.6</v>
      </c>
      <c r="M6" s="39">
        <f t="shared" si="0"/>
        <v>792.00000000000011</v>
      </c>
      <c r="N6" s="33">
        <v>5</v>
      </c>
      <c r="O6" s="40">
        <f t="shared" si="1"/>
        <v>831.60000000000014</v>
      </c>
      <c r="P6" s="23" t="s">
        <v>38</v>
      </c>
    </row>
    <row r="7" spans="1:16" ht="24" x14ac:dyDescent="0.2">
      <c r="A7" s="19" t="s">
        <v>39</v>
      </c>
      <c r="B7" s="24" t="s">
        <v>21</v>
      </c>
      <c r="C7" s="24" t="s">
        <v>22</v>
      </c>
      <c r="D7" s="24">
        <v>1</v>
      </c>
      <c r="E7" s="26">
        <v>0.5</v>
      </c>
      <c r="F7" s="24" t="s">
        <v>19</v>
      </c>
      <c r="G7" s="21" t="s">
        <v>20</v>
      </c>
      <c r="H7" s="24"/>
      <c r="I7" s="22">
        <v>828</v>
      </c>
      <c r="J7" s="48" t="s">
        <v>40</v>
      </c>
      <c r="K7" s="41">
        <v>1.55</v>
      </c>
      <c r="L7" s="41">
        <f t="shared" si="2"/>
        <v>55.800000000000004</v>
      </c>
      <c r="M7" s="39">
        <f t="shared" si="0"/>
        <v>1283.4000000000001</v>
      </c>
      <c r="N7" s="33">
        <v>5</v>
      </c>
      <c r="O7" s="40">
        <f t="shared" si="1"/>
        <v>1347.5700000000002</v>
      </c>
      <c r="P7" s="23" t="s">
        <v>41</v>
      </c>
    </row>
    <row r="8" spans="1:16" ht="24" x14ac:dyDescent="0.2">
      <c r="A8" s="19" t="s">
        <v>42</v>
      </c>
      <c r="B8" s="24" t="s">
        <v>23</v>
      </c>
      <c r="C8" s="24" t="s">
        <v>43</v>
      </c>
      <c r="D8" s="24">
        <v>1</v>
      </c>
      <c r="E8" s="24" t="s">
        <v>24</v>
      </c>
      <c r="F8" s="24" t="s">
        <v>19</v>
      </c>
      <c r="G8" s="21" t="s">
        <v>20</v>
      </c>
      <c r="H8" s="24"/>
      <c r="I8" s="22">
        <v>1080</v>
      </c>
      <c r="J8" s="48" t="s">
        <v>44</v>
      </c>
      <c r="K8" s="41">
        <v>1.5</v>
      </c>
      <c r="L8" s="41">
        <f t="shared" si="2"/>
        <v>54</v>
      </c>
      <c r="M8" s="39">
        <f t="shared" si="0"/>
        <v>1620</v>
      </c>
      <c r="N8" s="33">
        <v>5</v>
      </c>
      <c r="O8" s="40">
        <f t="shared" si="1"/>
        <v>1701</v>
      </c>
      <c r="P8" s="23" t="s">
        <v>35</v>
      </c>
    </row>
    <row r="9" spans="1:16" ht="24" x14ac:dyDescent="0.2">
      <c r="A9" s="19" t="s">
        <v>45</v>
      </c>
      <c r="B9" s="24" t="s">
        <v>23</v>
      </c>
      <c r="C9" s="24" t="s">
        <v>22</v>
      </c>
      <c r="D9" s="24">
        <v>1</v>
      </c>
      <c r="E9" s="26">
        <v>0.5</v>
      </c>
      <c r="F9" s="24" t="s">
        <v>19</v>
      </c>
      <c r="G9" s="21" t="s">
        <v>20</v>
      </c>
      <c r="H9" s="24"/>
      <c r="I9" s="22">
        <v>468</v>
      </c>
      <c r="J9" s="48" t="s">
        <v>46</v>
      </c>
      <c r="K9" s="41">
        <v>1.55</v>
      </c>
      <c r="L9" s="41">
        <f t="shared" si="2"/>
        <v>55.800000000000004</v>
      </c>
      <c r="M9" s="39">
        <f t="shared" si="0"/>
        <v>725.4</v>
      </c>
      <c r="N9" s="33">
        <v>5</v>
      </c>
      <c r="O9" s="40">
        <f t="shared" si="1"/>
        <v>761.67</v>
      </c>
      <c r="P9" s="23" t="s">
        <v>41</v>
      </c>
    </row>
    <row r="10" spans="1:16" ht="24" x14ac:dyDescent="0.2">
      <c r="A10" s="19" t="s">
        <v>47</v>
      </c>
      <c r="B10" s="20" t="s">
        <v>23</v>
      </c>
      <c r="C10" s="20" t="s">
        <v>22</v>
      </c>
      <c r="D10" s="20" t="s">
        <v>26</v>
      </c>
      <c r="E10" s="20" t="s">
        <v>27</v>
      </c>
      <c r="F10" s="20" t="s">
        <v>28</v>
      </c>
      <c r="G10" s="21" t="s">
        <v>20</v>
      </c>
      <c r="H10" s="20"/>
      <c r="I10" s="22">
        <v>3204</v>
      </c>
      <c r="J10" s="48" t="s">
        <v>48</v>
      </c>
      <c r="K10" s="41">
        <v>1.25</v>
      </c>
      <c r="L10" s="41">
        <f t="shared" si="2"/>
        <v>45</v>
      </c>
      <c r="M10" s="39">
        <f t="shared" si="0"/>
        <v>4005</v>
      </c>
      <c r="N10" s="33">
        <v>5</v>
      </c>
      <c r="O10" s="40">
        <f t="shared" si="1"/>
        <v>4205.25</v>
      </c>
      <c r="P10" s="23" t="s">
        <v>38</v>
      </c>
    </row>
    <row r="11" spans="1:16" ht="24" x14ac:dyDescent="0.2">
      <c r="A11" s="19" t="s">
        <v>49</v>
      </c>
      <c r="B11" s="24">
        <v>2</v>
      </c>
      <c r="C11" s="24" t="s">
        <v>31</v>
      </c>
      <c r="D11" s="24">
        <v>1</v>
      </c>
      <c r="E11" s="26">
        <v>0.5</v>
      </c>
      <c r="F11" s="24" t="s">
        <v>19</v>
      </c>
      <c r="G11" s="21" t="s">
        <v>20</v>
      </c>
      <c r="H11" s="24"/>
      <c r="I11" s="22">
        <v>828</v>
      </c>
      <c r="J11" s="48" t="s">
        <v>50</v>
      </c>
      <c r="K11" s="41">
        <v>1.4</v>
      </c>
      <c r="L11" s="41">
        <f t="shared" si="2"/>
        <v>50.4</v>
      </c>
      <c r="M11" s="39">
        <f t="shared" si="0"/>
        <v>1159.1999999999998</v>
      </c>
      <c r="N11" s="33">
        <v>5</v>
      </c>
      <c r="O11" s="40">
        <f t="shared" si="1"/>
        <v>1217.1599999999999</v>
      </c>
      <c r="P11" s="23" t="s">
        <v>51</v>
      </c>
    </row>
    <row r="12" spans="1:16" ht="24" x14ac:dyDescent="0.2">
      <c r="A12" s="19" t="s">
        <v>52</v>
      </c>
      <c r="B12" s="24">
        <v>1</v>
      </c>
      <c r="C12" s="24" t="s">
        <v>22</v>
      </c>
      <c r="D12" s="24">
        <v>1</v>
      </c>
      <c r="E12" s="26">
        <v>0.5</v>
      </c>
      <c r="F12" s="24" t="s">
        <v>19</v>
      </c>
      <c r="G12" s="21" t="s">
        <v>20</v>
      </c>
      <c r="H12" s="24"/>
      <c r="I12" s="22">
        <v>1836</v>
      </c>
      <c r="J12" s="48" t="s">
        <v>53</v>
      </c>
      <c r="K12" s="41">
        <v>1.4</v>
      </c>
      <c r="L12" s="41">
        <f t="shared" si="2"/>
        <v>50.4</v>
      </c>
      <c r="M12" s="39">
        <f t="shared" si="0"/>
        <v>2570.3999999999996</v>
      </c>
      <c r="N12" s="33">
        <v>5</v>
      </c>
      <c r="O12" s="40">
        <f t="shared" si="1"/>
        <v>2698.9199999999996</v>
      </c>
      <c r="P12" s="23" t="s">
        <v>41</v>
      </c>
    </row>
    <row r="13" spans="1:16" ht="24" x14ac:dyDescent="0.2">
      <c r="A13" s="19" t="s">
        <v>54</v>
      </c>
      <c r="B13" s="24">
        <v>1</v>
      </c>
      <c r="C13" s="24" t="s">
        <v>25</v>
      </c>
      <c r="D13" s="24">
        <v>1</v>
      </c>
      <c r="E13" s="26">
        <v>0.5</v>
      </c>
      <c r="F13" s="24" t="s">
        <v>19</v>
      </c>
      <c r="G13" s="21" t="s">
        <v>20</v>
      </c>
      <c r="H13" s="24"/>
      <c r="I13" s="22">
        <v>180</v>
      </c>
      <c r="J13" s="48" t="s">
        <v>55</v>
      </c>
      <c r="K13" s="41">
        <v>1.5</v>
      </c>
      <c r="L13" s="41">
        <f t="shared" si="2"/>
        <v>54</v>
      </c>
      <c r="M13" s="39">
        <f t="shared" si="0"/>
        <v>270</v>
      </c>
      <c r="N13" s="33">
        <v>5</v>
      </c>
      <c r="O13" s="40">
        <f t="shared" si="1"/>
        <v>283.5</v>
      </c>
      <c r="P13" s="23" t="s">
        <v>56</v>
      </c>
    </row>
    <row r="14" spans="1:16" ht="24" x14ac:dyDescent="0.2">
      <c r="A14" s="19" t="s">
        <v>57</v>
      </c>
      <c r="B14" s="24">
        <v>0</v>
      </c>
      <c r="C14" s="24" t="s">
        <v>22</v>
      </c>
      <c r="D14" s="24">
        <v>1</v>
      </c>
      <c r="E14" s="26">
        <v>0.5</v>
      </c>
      <c r="F14" s="24" t="s">
        <v>19</v>
      </c>
      <c r="G14" s="21" t="s">
        <v>20</v>
      </c>
      <c r="H14" s="24"/>
      <c r="I14" s="22">
        <v>828</v>
      </c>
      <c r="J14" s="48" t="s">
        <v>58</v>
      </c>
      <c r="K14" s="41">
        <v>1.55</v>
      </c>
      <c r="L14" s="41">
        <f t="shared" si="2"/>
        <v>55.800000000000004</v>
      </c>
      <c r="M14" s="39">
        <f t="shared" si="0"/>
        <v>1283.4000000000001</v>
      </c>
      <c r="N14" s="33">
        <v>5</v>
      </c>
      <c r="O14" s="40">
        <f t="shared" si="1"/>
        <v>1347.5700000000002</v>
      </c>
      <c r="P14" s="23" t="s">
        <v>41</v>
      </c>
    </row>
    <row r="15" spans="1:16" ht="24" x14ac:dyDescent="0.2">
      <c r="A15" s="19" t="s">
        <v>59</v>
      </c>
      <c r="B15" s="24">
        <v>0</v>
      </c>
      <c r="C15" s="24" t="s">
        <v>22</v>
      </c>
      <c r="D15" s="24">
        <v>1</v>
      </c>
      <c r="E15" s="26">
        <v>0.5</v>
      </c>
      <c r="F15" s="24" t="s">
        <v>28</v>
      </c>
      <c r="G15" s="21" t="s">
        <v>20</v>
      </c>
      <c r="H15" s="24"/>
      <c r="I15" s="22">
        <v>180</v>
      </c>
      <c r="J15" s="48" t="s">
        <v>60</v>
      </c>
      <c r="K15" s="41">
        <v>1.25</v>
      </c>
      <c r="L15" s="41">
        <f t="shared" si="2"/>
        <v>45</v>
      </c>
      <c r="M15" s="39">
        <f t="shared" si="0"/>
        <v>225</v>
      </c>
      <c r="N15" s="33">
        <v>5</v>
      </c>
      <c r="O15" s="40">
        <f t="shared" si="1"/>
        <v>236.25</v>
      </c>
      <c r="P15" s="23" t="s">
        <v>61</v>
      </c>
    </row>
    <row r="16" spans="1:16" ht="24" x14ac:dyDescent="0.2">
      <c r="A16" s="19" t="s">
        <v>62</v>
      </c>
      <c r="B16" s="24">
        <v>0</v>
      </c>
      <c r="C16" s="24" t="s">
        <v>63</v>
      </c>
      <c r="D16" s="24">
        <v>1</v>
      </c>
      <c r="E16" s="26">
        <v>0.5</v>
      </c>
      <c r="F16" s="24" t="s">
        <v>19</v>
      </c>
      <c r="G16" s="21" t="s">
        <v>20</v>
      </c>
      <c r="H16" s="24"/>
      <c r="I16" s="22">
        <v>468</v>
      </c>
      <c r="J16" s="48" t="s">
        <v>64</v>
      </c>
      <c r="K16" s="41">
        <v>1.5</v>
      </c>
      <c r="L16" s="41">
        <f t="shared" si="2"/>
        <v>54</v>
      </c>
      <c r="M16" s="39">
        <f t="shared" si="0"/>
        <v>702</v>
      </c>
      <c r="N16" s="33">
        <v>5</v>
      </c>
      <c r="O16" s="40">
        <f t="shared" si="1"/>
        <v>737.1</v>
      </c>
      <c r="P16" s="23" t="s">
        <v>51</v>
      </c>
    </row>
    <row r="17" spans="1:16" ht="24" x14ac:dyDescent="0.2">
      <c r="A17" s="19" t="s">
        <v>65</v>
      </c>
      <c r="B17" s="24">
        <v>0</v>
      </c>
      <c r="C17" s="24" t="s">
        <v>31</v>
      </c>
      <c r="D17" s="24">
        <v>1</v>
      </c>
      <c r="E17" s="26">
        <v>0.5</v>
      </c>
      <c r="F17" s="24" t="s">
        <v>19</v>
      </c>
      <c r="G17" s="21" t="s">
        <v>20</v>
      </c>
      <c r="H17" s="24"/>
      <c r="I17" s="22">
        <v>1836</v>
      </c>
      <c r="J17" s="48" t="s">
        <v>66</v>
      </c>
      <c r="K17" s="41">
        <v>1.05</v>
      </c>
      <c r="L17" s="41">
        <f t="shared" si="2"/>
        <v>37.800000000000004</v>
      </c>
      <c r="M17" s="39">
        <f t="shared" si="0"/>
        <v>1927.8000000000002</v>
      </c>
      <c r="N17" s="33">
        <v>5</v>
      </c>
      <c r="O17" s="40">
        <f t="shared" si="1"/>
        <v>2024.1900000000003</v>
      </c>
      <c r="P17" s="23" t="s">
        <v>51</v>
      </c>
    </row>
    <row r="18" spans="1:16" ht="24" x14ac:dyDescent="0.2">
      <c r="A18" s="19" t="s">
        <v>67</v>
      </c>
      <c r="B18" s="24">
        <v>0</v>
      </c>
      <c r="C18" s="24" t="s">
        <v>31</v>
      </c>
      <c r="D18" s="24">
        <v>1</v>
      </c>
      <c r="E18" s="26">
        <v>0.5</v>
      </c>
      <c r="F18" s="24" t="s">
        <v>28</v>
      </c>
      <c r="G18" s="21" t="s">
        <v>20</v>
      </c>
      <c r="H18" s="24"/>
      <c r="I18" s="22">
        <v>180</v>
      </c>
      <c r="J18" s="48" t="s">
        <v>68</v>
      </c>
      <c r="K18" s="41">
        <v>1.28</v>
      </c>
      <c r="L18" s="41">
        <f t="shared" si="2"/>
        <v>46.08</v>
      </c>
      <c r="M18" s="39">
        <f t="shared" si="0"/>
        <v>230.4</v>
      </c>
      <c r="N18" s="33">
        <v>5</v>
      </c>
      <c r="O18" s="40">
        <f t="shared" si="1"/>
        <v>241.92000000000002</v>
      </c>
      <c r="P18" s="23" t="s">
        <v>61</v>
      </c>
    </row>
    <row r="19" spans="1:16" ht="24.75" thickBot="1" x14ac:dyDescent="0.25">
      <c r="A19" s="19" t="s">
        <v>69</v>
      </c>
      <c r="B19" s="25" t="s">
        <v>70</v>
      </c>
      <c r="C19" s="24" t="s">
        <v>25</v>
      </c>
      <c r="D19" s="24">
        <v>1</v>
      </c>
      <c r="E19" s="26">
        <v>0.5</v>
      </c>
      <c r="F19" s="24" t="s">
        <v>29</v>
      </c>
      <c r="G19" s="21" t="s">
        <v>20</v>
      </c>
      <c r="H19" s="24"/>
      <c r="I19" s="22">
        <v>720</v>
      </c>
      <c r="J19" s="48" t="s">
        <v>71</v>
      </c>
      <c r="K19" s="41">
        <v>3.27</v>
      </c>
      <c r="L19" s="41">
        <f>K19*12</f>
        <v>39.24</v>
      </c>
      <c r="M19" s="39">
        <f t="shared" si="0"/>
        <v>2354.4</v>
      </c>
      <c r="N19" s="33">
        <v>5</v>
      </c>
      <c r="O19" s="40">
        <f t="shared" si="1"/>
        <v>2472.12</v>
      </c>
      <c r="P19" s="23" t="s">
        <v>72</v>
      </c>
    </row>
    <row r="20" spans="1:16" ht="15" customHeight="1" thickBot="1" x14ac:dyDescent="0.25">
      <c r="A20" s="59" t="s">
        <v>73</v>
      </c>
      <c r="B20" s="60"/>
      <c r="C20" s="60"/>
      <c r="D20" s="60"/>
      <c r="E20" s="60"/>
      <c r="F20" s="60"/>
      <c r="G20" s="60"/>
      <c r="H20" s="60"/>
      <c r="I20" s="61"/>
      <c r="J20" s="61"/>
      <c r="K20" s="61"/>
      <c r="L20" s="61"/>
      <c r="M20" s="37">
        <f>SUM(M5:M19)</f>
        <v>19742.400000000001</v>
      </c>
      <c r="N20" s="36">
        <v>5</v>
      </c>
      <c r="O20" s="38">
        <f>SUM(O5:O19)</f>
        <v>20729.519999999997</v>
      </c>
      <c r="P20" s="50"/>
    </row>
    <row r="21" spans="1:16" ht="36.75" customHeight="1" x14ac:dyDescent="0.2">
      <c r="A21" s="27" t="s">
        <v>74</v>
      </c>
      <c r="B21" s="55" t="s">
        <v>32</v>
      </c>
      <c r="C21" s="55"/>
      <c r="D21" s="55"/>
      <c r="E21" s="55"/>
      <c r="F21" s="55"/>
      <c r="G21" s="55"/>
      <c r="H21" s="55"/>
      <c r="I21" s="62"/>
      <c r="J21" s="62"/>
      <c r="K21" s="62"/>
      <c r="L21" s="62"/>
      <c r="M21" s="63"/>
      <c r="N21" s="64"/>
      <c r="O21" s="64"/>
      <c r="P21" s="35"/>
    </row>
    <row r="22" spans="1:16" ht="26.45" customHeight="1" x14ac:dyDescent="0.2">
      <c r="A22" s="28"/>
      <c r="B22" s="24">
        <v>2</v>
      </c>
      <c r="C22" s="24" t="s">
        <v>43</v>
      </c>
      <c r="D22" s="24">
        <v>2</v>
      </c>
      <c r="E22" s="24" t="s">
        <v>24</v>
      </c>
      <c r="F22" s="24" t="s">
        <v>75</v>
      </c>
      <c r="G22" s="21" t="s">
        <v>20</v>
      </c>
      <c r="H22" s="24"/>
      <c r="I22" s="29">
        <v>612</v>
      </c>
      <c r="J22" s="48" t="s">
        <v>76</v>
      </c>
      <c r="K22" s="42">
        <v>2.15</v>
      </c>
      <c r="L22" s="43">
        <f>K22*36</f>
        <v>77.399999999999991</v>
      </c>
      <c r="M22" s="39">
        <f t="shared" ref="M22" si="3">I22*K22</f>
        <v>1315.8</v>
      </c>
      <c r="N22" s="33">
        <v>5</v>
      </c>
      <c r="O22" s="40">
        <f t="shared" ref="O22" si="4">M22+M22*N22/100</f>
        <v>1381.59</v>
      </c>
      <c r="P22" s="23" t="s">
        <v>41</v>
      </c>
    </row>
    <row r="26" spans="1:16" x14ac:dyDescent="0.2">
      <c r="A26" s="51" t="s">
        <v>77</v>
      </c>
      <c r="B26" s="52"/>
      <c r="C26" s="52"/>
      <c r="D26" s="52"/>
      <c r="E26" s="52"/>
      <c r="F26" s="52"/>
      <c r="G26" s="52"/>
      <c r="H26" s="52"/>
      <c r="I26" s="52"/>
      <c r="J26" s="52"/>
      <c r="K26" s="52"/>
      <c r="L26" s="52"/>
      <c r="M26" s="52"/>
      <c r="N26" s="52"/>
      <c r="O26" s="52"/>
    </row>
    <row r="27" spans="1:16" x14ac:dyDescent="0.2">
      <c r="A27" s="52"/>
      <c r="B27" s="52"/>
      <c r="C27" s="52"/>
      <c r="D27" s="52"/>
      <c r="E27" s="52"/>
      <c r="F27" s="52"/>
      <c r="G27" s="52"/>
      <c r="H27" s="52"/>
      <c r="I27" s="52"/>
      <c r="J27" s="52"/>
      <c r="K27" s="52"/>
      <c r="L27" s="52"/>
      <c r="M27" s="52"/>
      <c r="N27" s="52"/>
      <c r="O27" s="52"/>
    </row>
    <row r="28" spans="1:16" x14ac:dyDescent="0.2">
      <c r="A28" s="52"/>
      <c r="B28" s="52"/>
      <c r="C28" s="52"/>
      <c r="D28" s="52"/>
      <c r="E28" s="52"/>
      <c r="F28" s="52"/>
      <c r="G28" s="52"/>
      <c r="H28" s="52"/>
      <c r="I28" s="52"/>
      <c r="J28" s="52"/>
      <c r="K28" s="52"/>
      <c r="L28" s="52"/>
      <c r="M28" s="52"/>
      <c r="N28" s="52"/>
      <c r="O28" s="52"/>
    </row>
    <row r="29" spans="1:16" x14ac:dyDescent="0.2">
      <c r="A29" s="52"/>
      <c r="B29" s="52"/>
      <c r="C29" s="52"/>
      <c r="D29" s="52"/>
      <c r="E29" s="52"/>
      <c r="F29" s="52"/>
      <c r="G29" s="52"/>
      <c r="H29" s="52"/>
      <c r="I29" s="52"/>
      <c r="J29" s="52"/>
      <c r="K29" s="52"/>
      <c r="L29" s="52"/>
      <c r="M29" s="52"/>
      <c r="N29" s="52"/>
      <c r="O29" s="52"/>
    </row>
    <row r="30" spans="1:16" x14ac:dyDescent="0.2">
      <c r="A30" s="52"/>
      <c r="B30" s="52"/>
      <c r="C30" s="52"/>
      <c r="D30" s="52"/>
      <c r="E30" s="52"/>
      <c r="F30" s="52"/>
      <c r="G30" s="52"/>
      <c r="H30" s="52"/>
      <c r="I30" s="52"/>
      <c r="J30" s="52"/>
      <c r="K30" s="52"/>
      <c r="L30" s="52"/>
      <c r="M30" s="52"/>
      <c r="N30" s="52"/>
      <c r="O30" s="52"/>
    </row>
    <row r="31" spans="1:16" x14ac:dyDescent="0.2">
      <c r="A31" s="52"/>
      <c r="B31" s="52"/>
      <c r="C31" s="52"/>
      <c r="D31" s="52"/>
      <c r="E31" s="52"/>
      <c r="F31" s="52"/>
      <c r="G31" s="52"/>
      <c r="H31" s="52"/>
      <c r="I31" s="52"/>
      <c r="J31" s="52"/>
      <c r="K31" s="52"/>
      <c r="L31" s="52"/>
      <c r="M31" s="52"/>
      <c r="N31" s="52"/>
      <c r="O31" s="52"/>
    </row>
    <row r="32" spans="1:16" x14ac:dyDescent="0.2">
      <c r="A32" s="52"/>
      <c r="B32" s="52"/>
      <c r="C32" s="52"/>
      <c r="D32" s="52"/>
      <c r="E32" s="52"/>
      <c r="F32" s="52"/>
      <c r="G32" s="52"/>
      <c r="H32" s="52"/>
      <c r="I32" s="52"/>
      <c r="J32" s="52"/>
      <c r="K32" s="52"/>
      <c r="L32" s="52"/>
      <c r="M32" s="52"/>
      <c r="N32" s="52"/>
      <c r="O32" s="52"/>
    </row>
    <row r="33" spans="1:15" x14ac:dyDescent="0.2">
      <c r="A33" s="52"/>
      <c r="B33" s="52"/>
      <c r="C33" s="52"/>
      <c r="D33" s="52"/>
      <c r="E33" s="52"/>
      <c r="F33" s="52"/>
      <c r="G33" s="52"/>
      <c r="H33" s="52"/>
      <c r="I33" s="52"/>
      <c r="J33" s="52"/>
      <c r="K33" s="52"/>
      <c r="L33" s="52"/>
      <c r="M33" s="52"/>
      <c r="N33" s="52"/>
      <c r="O33" s="52"/>
    </row>
    <row r="34" spans="1:15" x14ac:dyDescent="0.2">
      <c r="A34" s="52"/>
      <c r="B34" s="52"/>
      <c r="C34" s="52"/>
      <c r="D34" s="52"/>
      <c r="E34" s="52"/>
      <c r="F34" s="52"/>
      <c r="G34" s="52"/>
      <c r="H34" s="52"/>
      <c r="I34" s="52"/>
      <c r="J34" s="52"/>
      <c r="K34" s="52"/>
      <c r="L34" s="52"/>
      <c r="M34" s="52"/>
      <c r="N34" s="52"/>
      <c r="O34" s="52"/>
    </row>
    <row r="35" spans="1:15" x14ac:dyDescent="0.2">
      <c r="A35" s="52"/>
      <c r="B35" s="52"/>
      <c r="C35" s="52"/>
      <c r="D35" s="52"/>
      <c r="E35" s="52"/>
      <c r="F35" s="52"/>
      <c r="G35" s="52"/>
      <c r="H35" s="52"/>
      <c r="I35" s="52"/>
      <c r="J35" s="52"/>
      <c r="K35" s="52"/>
      <c r="L35" s="52"/>
      <c r="M35" s="52"/>
      <c r="N35" s="52"/>
      <c r="O35" s="52"/>
    </row>
    <row r="36" spans="1:15" x14ac:dyDescent="0.2">
      <c r="A36" s="52"/>
      <c r="B36" s="52"/>
      <c r="C36" s="52"/>
      <c r="D36" s="52"/>
      <c r="E36" s="52"/>
      <c r="F36" s="52"/>
      <c r="G36" s="52"/>
      <c r="H36" s="52"/>
      <c r="I36" s="52"/>
      <c r="J36" s="52"/>
      <c r="K36" s="52"/>
      <c r="L36" s="52"/>
      <c r="M36" s="52"/>
      <c r="N36" s="52"/>
      <c r="O36" s="52"/>
    </row>
    <row r="37" spans="1:15" x14ac:dyDescent="0.2">
      <c r="A37" s="52"/>
      <c r="B37" s="52"/>
      <c r="C37" s="52"/>
      <c r="D37" s="52"/>
      <c r="E37" s="52"/>
      <c r="F37" s="52"/>
      <c r="G37" s="52"/>
      <c r="H37" s="52"/>
      <c r="I37" s="52"/>
      <c r="J37" s="52"/>
      <c r="K37" s="52"/>
      <c r="L37" s="52"/>
      <c r="M37" s="52"/>
      <c r="N37" s="52"/>
      <c r="O37" s="52"/>
    </row>
    <row r="38" spans="1:15" x14ac:dyDescent="0.2">
      <c r="A38" s="52"/>
      <c r="B38" s="52"/>
      <c r="C38" s="52"/>
      <c r="D38" s="52"/>
      <c r="E38" s="52"/>
      <c r="F38" s="52"/>
      <c r="G38" s="52"/>
      <c r="H38" s="52"/>
      <c r="I38" s="52"/>
      <c r="J38" s="52"/>
      <c r="K38" s="52"/>
      <c r="L38" s="52"/>
      <c r="M38" s="52"/>
      <c r="N38" s="52"/>
      <c r="O38" s="52"/>
    </row>
  </sheetData>
  <mergeCells count="7">
    <mergeCell ref="A26:O38"/>
    <mergeCell ref="A1:H1"/>
    <mergeCell ref="B4:H4"/>
    <mergeCell ref="B21:H21"/>
    <mergeCell ref="I4:O4"/>
    <mergeCell ref="A20:L20"/>
    <mergeCell ref="I21:O21"/>
  </mergeCells>
  <phoneticPr fontId="2" type="noConversion"/>
  <conditionalFormatting sqref="I1:I2 I23:I25 I39:I1048576">
    <cfRule type="cellIs" dxfId="1" priority="8" operator="greaterThan">
      <formula>50</formula>
    </cfRule>
    <cfRule type="cellIs" dxfId="0" priority="9" operator="lessThan">
      <formula>0</formula>
    </cfRule>
  </conditionalFormatting>
  <pageMargins left="0.19685039370078741" right="0.19685039370078741" top="0.19685039370078741" bottom="0.19685039370078741" header="0" footer="0"/>
  <pageSetup paperSize="9" scale="75" firstPageNumber="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FF"/>
  </sheetPr>
  <dimension ref="A2:L20"/>
  <sheetViews>
    <sheetView zoomScale="90" zoomScaleNormal="90" workbookViewId="0">
      <selection activeCell="A9" sqref="A9:K20"/>
    </sheetView>
  </sheetViews>
  <sheetFormatPr defaultColWidth="9.140625" defaultRowHeight="12" x14ac:dyDescent="0.2"/>
  <cols>
    <col min="1" max="1" width="8.28515625" style="10" customWidth="1"/>
    <col min="2" max="2" width="43.28515625" style="1" customWidth="1"/>
    <col min="3" max="3" width="6.140625" style="11" customWidth="1"/>
    <col min="4" max="4" width="11" style="1" customWidth="1"/>
    <col min="5" max="5" width="24.85546875" style="1" customWidth="1"/>
    <col min="6" max="11" width="9.140625" style="1" customWidth="1"/>
    <col min="12" max="12" width="25.7109375" style="1" customWidth="1"/>
    <col min="13" max="13" width="8.7109375" style="1" customWidth="1"/>
    <col min="14" max="255" width="8.7109375" style="1"/>
    <col min="256" max="256" width="11.5703125" style="1"/>
    <col min="257" max="257" width="31.42578125" style="1"/>
    <col min="258" max="258" width="8.7109375" style="1"/>
    <col min="259" max="259" width="10" style="1"/>
    <col min="260" max="260" width="10.28515625" style="1"/>
    <col min="261" max="261" width="10.85546875" style="1"/>
    <col min="262" max="266" width="8.7109375" style="1"/>
    <col min="267" max="267" width="11.5703125" style="1"/>
    <col min="268" max="511" width="8.7109375" style="1"/>
    <col min="512" max="512" width="11.5703125" style="1"/>
    <col min="513" max="513" width="31.42578125" style="1"/>
    <col min="514" max="514" width="8.7109375" style="1"/>
    <col min="515" max="515" width="10" style="1"/>
    <col min="516" max="516" width="10.28515625" style="1"/>
    <col min="517" max="517" width="10.85546875" style="1"/>
    <col min="518" max="522" width="8.7109375" style="1"/>
    <col min="523" max="523" width="11.5703125" style="1"/>
    <col min="524" max="767" width="8.7109375" style="1"/>
    <col min="768" max="768" width="11.5703125" style="1"/>
    <col min="769" max="769" width="31.42578125" style="1"/>
    <col min="770" max="770" width="8.7109375" style="1"/>
    <col min="771" max="771" width="10" style="1"/>
    <col min="772" max="772" width="10.28515625" style="1"/>
    <col min="773" max="773" width="10.85546875" style="1"/>
    <col min="774" max="778" width="8.7109375" style="1"/>
    <col min="779" max="779" width="11.5703125" style="1"/>
    <col min="780" max="1024" width="8.7109375" style="1"/>
    <col min="1025" max="16384" width="9.140625" style="1"/>
  </cols>
  <sheetData>
    <row r="2" spans="1:12" ht="18" customHeight="1" x14ac:dyDescent="0.2">
      <c r="A2" s="67" t="s">
        <v>78</v>
      </c>
      <c r="B2" s="67"/>
      <c r="C2" s="67"/>
      <c r="D2" s="67"/>
      <c r="E2" s="67"/>
      <c r="F2" s="67"/>
    </row>
    <row r="3" spans="1:12" x14ac:dyDescent="0.2">
      <c r="A3" s="2"/>
      <c r="B3" s="3"/>
      <c r="C3" s="4"/>
      <c r="D3" s="5"/>
      <c r="E3" s="6"/>
      <c r="F3" s="6"/>
      <c r="K3" s="5"/>
    </row>
    <row r="4" spans="1:12" ht="36" x14ac:dyDescent="0.2">
      <c r="A4" s="7" t="s">
        <v>1</v>
      </c>
      <c r="B4" s="7" t="s">
        <v>79</v>
      </c>
      <c r="C4" s="7" t="s">
        <v>80</v>
      </c>
      <c r="D4" s="8" t="s">
        <v>81</v>
      </c>
      <c r="E4" s="7" t="s">
        <v>82</v>
      </c>
      <c r="F4" s="7" t="s">
        <v>11</v>
      </c>
      <c r="G4" s="7" t="s">
        <v>12</v>
      </c>
      <c r="H4" s="7" t="s">
        <v>13</v>
      </c>
      <c r="I4" s="32" t="s">
        <v>14</v>
      </c>
      <c r="J4" s="7" t="s">
        <v>15</v>
      </c>
      <c r="K4" s="7" t="s">
        <v>83</v>
      </c>
      <c r="L4" s="15" t="s">
        <v>16</v>
      </c>
    </row>
    <row r="5" spans="1:12" ht="24" x14ac:dyDescent="0.2">
      <c r="A5" s="30">
        <v>34</v>
      </c>
      <c r="B5" s="31" t="s">
        <v>85</v>
      </c>
      <c r="C5" s="45" t="s">
        <v>84</v>
      </c>
      <c r="D5" s="45">
        <v>90</v>
      </c>
      <c r="E5" s="44" t="s">
        <v>86</v>
      </c>
      <c r="F5" s="46">
        <v>9.1999999999999993</v>
      </c>
      <c r="G5" s="46">
        <f>F5*10</f>
        <v>92</v>
      </c>
      <c r="H5" s="46">
        <f t="shared" ref="H5" si="0">D5*F5</f>
        <v>827.99999999999989</v>
      </c>
      <c r="I5" s="45">
        <v>5</v>
      </c>
      <c r="J5" s="47">
        <f t="shared" ref="J5" si="1">H5+H5*I5/100</f>
        <v>869.39999999999986</v>
      </c>
      <c r="K5" s="9"/>
      <c r="L5" s="49" t="s">
        <v>87</v>
      </c>
    </row>
    <row r="9" spans="1:12" x14ac:dyDescent="0.2">
      <c r="A9" s="65" t="s">
        <v>77</v>
      </c>
      <c r="B9" s="66"/>
      <c r="C9" s="66"/>
      <c r="D9" s="66"/>
      <c r="E9" s="66"/>
      <c r="F9" s="66"/>
      <c r="G9" s="66"/>
      <c r="H9" s="66"/>
      <c r="I9" s="66"/>
      <c r="J9" s="66"/>
      <c r="K9" s="66"/>
    </row>
    <row r="10" spans="1:12" x14ac:dyDescent="0.2">
      <c r="A10" s="66"/>
      <c r="B10" s="66"/>
      <c r="C10" s="66"/>
      <c r="D10" s="66"/>
      <c r="E10" s="66"/>
      <c r="F10" s="66"/>
      <c r="G10" s="66"/>
      <c r="H10" s="66"/>
      <c r="I10" s="66"/>
      <c r="J10" s="66"/>
      <c r="K10" s="66"/>
    </row>
    <row r="11" spans="1:12" x14ac:dyDescent="0.2">
      <c r="A11" s="66"/>
      <c r="B11" s="66"/>
      <c r="C11" s="66"/>
      <c r="D11" s="66"/>
      <c r="E11" s="66"/>
      <c r="F11" s="66"/>
      <c r="G11" s="66"/>
      <c r="H11" s="66"/>
      <c r="I11" s="66"/>
      <c r="J11" s="66"/>
      <c r="K11" s="66"/>
    </row>
    <row r="12" spans="1:12" x14ac:dyDescent="0.2">
      <c r="A12" s="66"/>
      <c r="B12" s="66"/>
      <c r="C12" s="66"/>
      <c r="D12" s="66"/>
      <c r="E12" s="66"/>
      <c r="F12" s="66"/>
      <c r="G12" s="66"/>
      <c r="H12" s="66"/>
      <c r="I12" s="66"/>
      <c r="J12" s="66"/>
      <c r="K12" s="66"/>
    </row>
    <row r="13" spans="1:12" x14ac:dyDescent="0.2">
      <c r="A13" s="66"/>
      <c r="B13" s="66"/>
      <c r="C13" s="66"/>
      <c r="D13" s="66"/>
      <c r="E13" s="66"/>
      <c r="F13" s="66"/>
      <c r="G13" s="66"/>
      <c r="H13" s="66"/>
      <c r="I13" s="66"/>
      <c r="J13" s="66"/>
      <c r="K13" s="66"/>
    </row>
    <row r="14" spans="1:12" x14ac:dyDescent="0.2">
      <c r="A14" s="66"/>
      <c r="B14" s="66"/>
      <c r="C14" s="66"/>
      <c r="D14" s="66"/>
      <c r="E14" s="66"/>
      <c r="F14" s="66"/>
      <c r="G14" s="66"/>
      <c r="H14" s="66"/>
      <c r="I14" s="66"/>
      <c r="J14" s="66"/>
      <c r="K14" s="66"/>
    </row>
    <row r="15" spans="1:12" x14ac:dyDescent="0.2">
      <c r="A15" s="66"/>
      <c r="B15" s="66"/>
      <c r="C15" s="66"/>
      <c r="D15" s="66"/>
      <c r="E15" s="66"/>
      <c r="F15" s="66"/>
      <c r="G15" s="66"/>
      <c r="H15" s="66"/>
      <c r="I15" s="66"/>
      <c r="J15" s="66"/>
      <c r="K15" s="66"/>
    </row>
    <row r="16" spans="1:12" x14ac:dyDescent="0.2">
      <c r="A16" s="66"/>
      <c r="B16" s="66"/>
      <c r="C16" s="66"/>
      <c r="D16" s="66"/>
      <c r="E16" s="66"/>
      <c r="F16" s="66"/>
      <c r="G16" s="66"/>
      <c r="H16" s="66"/>
      <c r="I16" s="66"/>
      <c r="J16" s="66"/>
      <c r="K16" s="66"/>
    </row>
    <row r="17" spans="1:11" x14ac:dyDescent="0.2">
      <c r="A17" s="66"/>
      <c r="B17" s="66"/>
      <c r="C17" s="66"/>
      <c r="D17" s="66"/>
      <c r="E17" s="66"/>
      <c r="F17" s="66"/>
      <c r="G17" s="66"/>
      <c r="H17" s="66"/>
      <c r="I17" s="66"/>
      <c r="J17" s="66"/>
      <c r="K17" s="66"/>
    </row>
    <row r="18" spans="1:11" x14ac:dyDescent="0.2">
      <c r="A18" s="66"/>
      <c r="B18" s="66"/>
      <c r="C18" s="66"/>
      <c r="D18" s="66"/>
      <c r="E18" s="66"/>
      <c r="F18" s="66"/>
      <c r="G18" s="66"/>
      <c r="H18" s="66"/>
      <c r="I18" s="66"/>
      <c r="J18" s="66"/>
      <c r="K18" s="66"/>
    </row>
    <row r="19" spans="1:11" x14ac:dyDescent="0.2">
      <c r="A19" s="66"/>
      <c r="B19" s="66"/>
      <c r="C19" s="66"/>
      <c r="D19" s="66"/>
      <c r="E19" s="66"/>
      <c r="F19" s="66"/>
      <c r="G19" s="66"/>
      <c r="H19" s="66"/>
      <c r="I19" s="66"/>
      <c r="J19" s="66"/>
      <c r="K19" s="66"/>
    </row>
    <row r="20" spans="1:11" x14ac:dyDescent="0.2">
      <c r="A20" s="66"/>
      <c r="B20" s="66"/>
      <c r="C20" s="66"/>
      <c r="D20" s="66"/>
      <c r="E20" s="66"/>
      <c r="F20" s="66"/>
      <c r="G20" s="66"/>
      <c r="H20" s="66"/>
      <c r="I20" s="66"/>
      <c r="J20" s="66"/>
      <c r="K20" s="66"/>
    </row>
  </sheetData>
  <mergeCells count="2">
    <mergeCell ref="A9:K20"/>
    <mergeCell ref="A2:F2"/>
  </mergeCells>
  <phoneticPr fontId="2" type="noConversion"/>
  <pageMargins left="0.23622047244094491" right="0.23622047244094491" top="0.74803149606299213" bottom="0.74803149606299213" header="0.31496062992125984" footer="0.31496062992125984"/>
  <pageSetup paperSize="9" scale="70" firstPageNumber="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n24c5089495a45db9a6fea6f9c9ae19b xmlns="06dd7db3-2e72-47be-aeb3-e0883d579c8c">
      <Terms xmlns="http://schemas.microsoft.com/office/infopath/2007/PartnerControls"/>
    </n24c5089495a45db9a6fea6f9c9ae19b>
    <EISColCostcenter xmlns="06dd7db3-2e72-47be-aeb3-e0883d579c8c" xsi:nil="true"/>
    <cb0eb143b4e346e99a89316938a64a26 xmlns="06dd7db3-2e72-47be-aeb3-e0883d579c8c">
      <Terms xmlns="http://schemas.microsoft.com/office/infopath/2007/PartnerControls"/>
    </cb0eb143b4e346e99a89316938a64a26>
    <TaxCatchAll xmlns="f401bc6b-16ae-4eec-874e-4b24bc321f82" xsi:nil="true"/>
    <lcf76f155ced4ddcb4097134ff3c332f xmlns="4905f377-a451-4615-9fa2-421809ba2b0c">
      <Terms xmlns="http://schemas.microsoft.com/office/infopath/2007/PartnerControls"/>
    </lcf76f155ced4ddcb4097134ff3c332f>
    <EISColCompany xmlns="06dd7db3-2e72-47be-aeb3-e0883d579c8c" xsi:nil="true"/>
    <_dlc_DocId xmlns="f401bc6b-16ae-4eec-874e-4b24bc321f82">FZJ6XTJY6WQ3-1352427771-348083</_dlc_DocId>
    <_dlc_DocIdUrl xmlns="f401bc6b-16ae-4eec-874e-4b24bc321f82">
      <Url>https://bbraun.sharepoint.com/sites/bbraun_eis_ltmedical/_layouts/15/DocIdRedir.aspx?ID=FZJ6XTJY6WQ3-1352427771-348083</Url>
      <Description>FZJ6XTJY6WQ3-1352427771-348083</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BF0F1A8739DF147BC4266312D07E72D" ma:contentTypeVersion="18" ma:contentTypeDescription="Create a new document." ma:contentTypeScope="" ma:versionID="303bba8035a48c6f16168aa70e7b6a22">
  <xsd:schema xmlns:xsd="http://www.w3.org/2001/XMLSchema" xmlns:xs="http://www.w3.org/2001/XMLSchema" xmlns:p="http://schemas.microsoft.com/office/2006/metadata/properties" xmlns:ns2="f401bc6b-16ae-4eec-874e-4b24bc321f82" xmlns:ns3="06dd7db3-2e72-47be-aeb3-e0883d579c8c" xmlns:ns4="4905f377-a451-4615-9fa2-421809ba2b0c" targetNamespace="http://schemas.microsoft.com/office/2006/metadata/properties" ma:root="true" ma:fieldsID="1a76442da9b463c4fd17cab978e3f623" ns2:_="" ns3:_="" ns4:_="">
    <xsd:import namespace="f401bc6b-16ae-4eec-874e-4b24bc321f82"/>
    <xsd:import namespace="06dd7db3-2e72-47be-aeb3-e0883d579c8c"/>
    <xsd:import namespace="4905f377-a451-4615-9fa2-421809ba2b0c"/>
    <xsd:element name="properties">
      <xsd:complexType>
        <xsd:sequence>
          <xsd:element name="documentManagement">
            <xsd:complexType>
              <xsd:all>
                <xsd:element ref="ns2:_dlc_DocId" minOccurs="0"/>
                <xsd:element ref="ns2:_dlc_DocIdUrl" minOccurs="0"/>
                <xsd:element ref="ns2:_dlc_DocIdPersistId" minOccurs="0"/>
                <xsd:element ref="ns3:EISColCompany" minOccurs="0"/>
                <xsd:element ref="ns3:EISColCostcenter" minOccurs="0"/>
                <xsd:element ref="ns3:cb0eb143b4e346e99a89316938a64a26" minOccurs="0"/>
                <xsd:element ref="ns2:TaxCatchAll" minOccurs="0"/>
                <xsd:element ref="ns2:TaxCatchAllLabel" minOccurs="0"/>
                <xsd:element ref="ns3:n24c5089495a45db9a6fea6f9c9ae19b"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lcf76f155ced4ddcb4097134ff3c332f"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01bc6b-16ae-4eec-874e-4b24bc321f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4" nillable="true" ma:displayName="Taxonomy Catch All Column" ma:hidden="true" ma:list="{f432ac0b-f259-4e9b-b119-d5d03ac48676}" ma:internalName="TaxCatchAll" ma:showField="CatchAllData" ma:web="f401bc6b-16ae-4eec-874e-4b24bc321f82">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f432ac0b-f259-4e9b-b119-d5d03ac48676}" ma:internalName="TaxCatchAllLabel" ma:readOnly="true" ma:showField="CatchAllDataLabel" ma:web="f401bc6b-16ae-4eec-874e-4b24bc321f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6dd7db3-2e72-47be-aeb3-e0883d579c8c" elementFormDefault="qualified">
    <xsd:import namespace="http://schemas.microsoft.com/office/2006/documentManagement/types"/>
    <xsd:import namespace="http://schemas.microsoft.com/office/infopath/2007/PartnerControls"/>
    <xsd:element name="EISColCompany" ma:index="11" nillable="true" ma:displayName="Company" ma:format="Dropdown" ma:internalName="EISColCompany" ma:readOnly="false">
      <xsd:simpleType>
        <xsd:union memberTypes="dms:Text">
          <xsd:simpleType>
            <xsd:restriction base="dms:Choice">
              <xsd:enumeration value="Default"/>
            </xsd:restriction>
          </xsd:simpleType>
        </xsd:union>
      </xsd:simpleType>
    </xsd:element>
    <xsd:element name="EISColCostcenter" ma:index="12" nillable="true" ma:displayName="Costcenter" ma:format="Dropdown" ma:internalName="EISColCostcenter" ma:readOnly="false">
      <xsd:simpleType>
        <xsd:union memberTypes="dms:Text">
          <xsd:simpleType>
            <xsd:restriction base="dms:Choice">
              <xsd:enumeration value="Default"/>
            </xsd:restriction>
          </xsd:simpleType>
        </xsd:union>
      </xsd:simpleType>
    </xsd:element>
    <xsd:element name="cb0eb143b4e346e99a89316938a64a26" ma:index="13" nillable="true" ma:taxonomy="true" ma:internalName="cb0eb143b4e346e99a89316938a64a26" ma:taxonomyFieldName="EISColCountry" ma:displayName="Country" ma:readOnly="false" ma:default="" ma:fieldId="{cb0eb143-b4e3-46e9-9a89-316938a64a26}" ma:sspId="b29d0967-da9b-4a39-b679-e3fd6923df66" ma:termSetId="20293ea3-d300-4042-a0e3-6414640add5c" ma:anchorId="00000000-0000-0000-0000-000000000000" ma:open="false" ma:isKeyword="false">
      <xsd:complexType>
        <xsd:sequence>
          <xsd:element ref="pc:Terms" minOccurs="0" maxOccurs="1"/>
        </xsd:sequence>
      </xsd:complexType>
    </xsd:element>
    <xsd:element name="n24c5089495a45db9a6fea6f9c9ae19b" ma:index="17" nillable="true" ma:taxonomy="true" ma:internalName="n24c5089495a45db9a6fea6f9c9ae19b" ma:taxonomyFieldName="EISColDivision" ma:displayName="Division" ma:readOnly="false" ma:default="" ma:fieldId="{724c5089-495a-45db-9a6f-ea6f9c9ae19b}" ma:sspId="b29d0967-da9b-4a39-b679-e3fd6923df66" ma:termSetId="5a5a561c-7e81-4368-a9e6-1b75e5fa507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905f377-a451-4615-9fa2-421809ba2b0c"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AutoTags" ma:index="25" nillable="true" ma:displayName="Tags" ma:internalName="MediaServiceAutoTags"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Location" ma:index="29" nillable="true" ma:displayName="Location" ma:internalName="MediaServiceLocation" ma:readOnly="true">
      <xsd:simpleType>
        <xsd:restriction base="dms:Text"/>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b29d0967-da9b-4a39-b679-e3fd6923df6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166BC44-6187-42D1-89F2-202A7DCBBF95}">
  <ds:schemaRefs>
    <ds:schemaRef ds:uri="http://schemas.microsoft.com/sharepoint/v3/contenttype/forms"/>
  </ds:schemaRefs>
</ds:datastoreItem>
</file>

<file path=customXml/itemProps2.xml><?xml version="1.0" encoding="utf-8"?>
<ds:datastoreItem xmlns:ds="http://schemas.openxmlformats.org/officeDocument/2006/customXml" ds:itemID="{8C7A9DC5-DF5A-4DB5-95F8-839A51606BD7}">
  <ds:schemaRefs>
    <ds:schemaRef ds:uri="http://schemas.microsoft.com/office/2006/metadata/properties"/>
    <ds:schemaRef ds:uri="http://schemas.microsoft.com/office/infopath/2007/PartnerControls"/>
    <ds:schemaRef ds:uri="06dd7db3-2e72-47be-aeb3-e0883d579c8c"/>
    <ds:schemaRef ds:uri="f401bc6b-16ae-4eec-874e-4b24bc321f82"/>
    <ds:schemaRef ds:uri="4905f377-a451-4615-9fa2-421809ba2b0c"/>
  </ds:schemaRefs>
</ds:datastoreItem>
</file>

<file path=customXml/itemProps3.xml><?xml version="1.0" encoding="utf-8"?>
<ds:datastoreItem xmlns:ds="http://schemas.openxmlformats.org/officeDocument/2006/customXml" ds:itemID="{C0DC5CDA-8FDB-4367-8FA5-6A756563F6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01bc6b-16ae-4eec-874e-4b24bc321f82"/>
    <ds:schemaRef ds:uri="06dd7db3-2e72-47be-aeb3-e0883d579c8c"/>
    <ds:schemaRef ds:uri="4905f377-a451-4615-9fa2-421809ba2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FB854FF-A3E6-4918-956C-84645B726DDA}">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Siūlai</vt:lpstr>
      <vt:lpstr>kt.priemonės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Erika Zeleniakaite</dc:creator>
  <cp:keywords/>
  <dc:description/>
  <cp:lastModifiedBy>Andrius Kačinskas</cp:lastModifiedBy>
  <cp:revision/>
  <cp:lastPrinted>2023-12-27T06:59:28Z</cp:lastPrinted>
  <dcterms:created xsi:type="dcterms:W3CDTF">2019-08-06T10:29:12Z</dcterms:created>
  <dcterms:modified xsi:type="dcterms:W3CDTF">2024-02-22T11:49:26Z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de25a8-ef47-40a7-b7ec-c38f3edc2acf_Enabled">
    <vt:lpwstr>true</vt:lpwstr>
  </property>
  <property fmtid="{D5CDD505-2E9C-101B-9397-08002B2CF9AE}" pid="3" name="MSIP_Label_a8de25a8-ef47-40a7-b7ec-c38f3edc2acf_SetDate">
    <vt:lpwstr>2023-12-15T11:58:50Z</vt:lpwstr>
  </property>
  <property fmtid="{D5CDD505-2E9C-101B-9397-08002B2CF9AE}" pid="4" name="MSIP_Label_a8de25a8-ef47-40a7-b7ec-c38f3edc2acf_Method">
    <vt:lpwstr>Standard</vt:lpwstr>
  </property>
  <property fmtid="{D5CDD505-2E9C-101B-9397-08002B2CF9AE}" pid="5" name="MSIP_Label_a8de25a8-ef47-40a7-b7ec-c38f3edc2acf_Name">
    <vt:lpwstr>a8de25a8-ef47-40a7-b7ec-c38f3edc2acf</vt:lpwstr>
  </property>
  <property fmtid="{D5CDD505-2E9C-101B-9397-08002B2CF9AE}" pid="6" name="MSIP_Label_a8de25a8-ef47-40a7-b7ec-c38f3edc2acf_SiteId">
    <vt:lpwstr>15d1bef2-0a6a-46f9-be4c-023279325e51</vt:lpwstr>
  </property>
  <property fmtid="{D5CDD505-2E9C-101B-9397-08002B2CF9AE}" pid="7" name="MSIP_Label_a8de25a8-ef47-40a7-b7ec-c38f3edc2acf_ActionId">
    <vt:lpwstr>335bc07b-906e-42a8-8e42-80531b93bbd9</vt:lpwstr>
  </property>
  <property fmtid="{D5CDD505-2E9C-101B-9397-08002B2CF9AE}" pid="8" name="MSIP_Label_a8de25a8-ef47-40a7-b7ec-c38f3edc2acf_ContentBits">
    <vt:lpwstr>0</vt:lpwstr>
  </property>
  <property fmtid="{D5CDD505-2E9C-101B-9397-08002B2CF9AE}" pid="9" name="ContentTypeId">
    <vt:lpwstr>0x0101005BF0F1A8739DF147BC4266312D07E72D</vt:lpwstr>
  </property>
  <property fmtid="{D5CDD505-2E9C-101B-9397-08002B2CF9AE}" pid="10" name="_dlc_DocIdItemGuid">
    <vt:lpwstr>f57d944b-015a-4ebd-ad87-27f4b8beb530</vt:lpwstr>
  </property>
  <property fmtid="{D5CDD505-2E9C-101B-9397-08002B2CF9AE}" pid="11" name="MediaServiceImageTags">
    <vt:lpwstr/>
  </property>
  <property fmtid="{D5CDD505-2E9C-101B-9397-08002B2CF9AE}" pid="12" name="EISColCountry">
    <vt:lpwstr/>
  </property>
  <property fmtid="{D5CDD505-2E9C-101B-9397-08002B2CF9AE}" pid="13" name="EISColDivision">
    <vt:lpwstr/>
  </property>
</Properties>
</file>