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m.valakeviciute\Desktop\2024 05\!New folder\"/>
    </mc:Choice>
  </mc:AlternateContent>
  <xr:revisionPtr revIDLastSave="0" documentId="8_{B7072F04-9F97-429A-96D7-D62885C31E0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F68" i="1"/>
  <c r="F66" i="1"/>
  <c r="F64" i="1"/>
  <c r="G54" i="1"/>
  <c r="F51" i="1"/>
  <c r="F53" i="1" s="1"/>
  <c r="F54" i="1" s="1"/>
  <c r="F55" i="1" s="1"/>
  <c r="G41" i="1"/>
  <c r="F38" i="1"/>
  <c r="G40" i="1" s="1"/>
  <c r="G21" i="1"/>
  <c r="G53" i="1" l="1"/>
  <c r="G70" i="1"/>
  <c r="F70" i="1"/>
  <c r="F71" i="1" s="1"/>
  <c r="F72" i="1" s="1"/>
  <c r="F40" i="1"/>
  <c r="F41" i="1" s="1"/>
  <c r="F42" i="1" s="1"/>
</calcChain>
</file>

<file path=xl/sharedStrings.xml><?xml version="1.0" encoding="utf-8"?>
<sst xmlns="http://schemas.openxmlformats.org/spreadsheetml/2006/main" count="162" uniqueCount="118">
  <si>
    <t>PIRKIMO SĄLYGŲ PRIEDAS "PASIŪLYMO FORMA"</t>
  </si>
  <si>
    <t>PRIEMONĖS NEUROCHIRURGIJAI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</si>
  <si>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</si>
  <si>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</si>
  <si>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</si>
  <si>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</si>
  <si>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</si>
  <si>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</si>
  <si>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</si>
  <si>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</si>
  <si>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</si>
  <si>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</si>
  <si>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</si>
  <si>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</si>
  <si>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</si>
  <si>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</si>
  <si>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</si>
  <si>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</si>
  <si>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</si>
  <si>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</si>
  <si>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</si>
  <si>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</si>
  <si>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</si>
  <si>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</si>
  <si>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</si>
  <si>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</si>
  <si>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</si>
  <si>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</si>
  <si>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</si>
  <si>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</si>
  <si>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</si>
  <si>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</si>
  <si>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</si>
  <si>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REF kodas</t>
  </si>
  <si>
    <t>Tiekėjo siūlomos prekės rodiklių reikšmė su nuoroda į gamintojo dokumentaciją</t>
  </si>
  <si>
    <t>vnt.</t>
  </si>
  <si>
    <t>Suma be PVM</t>
  </si>
  <si>
    <t>Taikomas PVM dydis (%)</t>
  </si>
  <si>
    <t>PVM suma</t>
  </si>
  <si>
    <t>Suma su PVM</t>
  </si>
  <si>
    <t>4. DALIS</t>
  </si>
  <si>
    <t xml:space="preserve">KAKLINĖS DALIES TARPSLANKSTELINIO TARPO INTARPAI </t>
  </si>
  <si>
    <t>4.</t>
  </si>
  <si>
    <t xml:space="preserve">Kaklinės dalies tarpslankstelinio tarpo intarpai </t>
  </si>
  <si>
    <t>4.1.</t>
  </si>
  <si>
    <t xml:space="preserve">Kaklinės dalies tarpslankstelinio tarpo intarpai  </t>
  </si>
  <si>
    <t>Aesculap AG, Vokietija;            „Aesculap Spine CeSpace‘‘                       FJ404P-FJ406P,         FJ424P-FJ426P</t>
  </si>
  <si>
    <t>4.1.1.</t>
  </si>
  <si>
    <t>Pagaminti iš poli-eter-eter-ketono (PEEK), atitinkančios ISO 10993-1 arba lygiaverčio standarto reikalavimus, su rentgenokontrastiniais markeriais, skirtais patikrinti implanto padėtį; dantytas paviršius, 5º lordozinė forma; gylis/diametras 11,5 ±0,5mm x 14 ±0,5mm ir 13,5 ±0,5mm x 16 ±0,5mm, aukštis 4 - 8 mm, didėja kas 1 mm, dydžiai pasirinktinai pagal Ligoninės poreikį; skirti atlikti stuburo priekinei intervertebralinei dezei kaklinėje stuburo dalyje (cage); turi tikti gydant potrauminius stuburkaulių pasislinkimus, degeneracines stuburo ligas (tarpslankstelinių diskų išvaržos, spondilolistezės), taip pat turi būti galimybė lordozės atstatymui; Įvedimo instrumentai pateikiami Ligoninei panaudai.</t>
  </si>
  <si>
    <t>Tarpslankstelinio tarpo implantai, įgalinantys atlikti stuburo priekinę intervertebralinę dezę kaklinėje stuburo dalyje. Katalogas „Aesculap Spine CeSpace‘‘
Nr.016202, 11 psl., Tinkamas  gydant potrauminius stuburkaulių pasislinkimus, degeneracines stuburo ligas (tarpslankstelinių diskų išvaržos, spondilolistezės), yra galimybė lordozės atstatymui (trapecijos formos). Katalogas „Aesculap Spine CeSpace‘‘
Nr.016202, 11 psl.,PEEK (poli-eter-eter-ketonas).Katalogas „Aesculap Spine CeSpace‘‘ Nr.016202, 5 psl.,Rentgenokontrastiniai markeriai, skirti patikrinti implanto padėtį. Katalogas „Aesculap Spine CeSpace‘‘
Nr.016202, 2 psl., Dantytas paviršius, 5° lordozinė forma. Katalogas „Aesculap Spine CeSpace‘‘
Nr.016202, 3 psl., Išmatavimai: gylis/diametras 11,5 x 14 mm ir 13,5 x 16 mm, aukštis 4- 8 mm, didėja kas 1 mm.   Katalogas „Aesculap Spine CeSpace‘‘
Nr.016202, 3 psl.</t>
  </si>
  <si>
    <t>5. DALIS</t>
  </si>
  <si>
    <t xml:space="preserve">PROGRAMUOJAMAS VENTRIKULIOPERITONINIO ŠUNTAVIMO RINKINYS  </t>
  </si>
  <si>
    <t>5.</t>
  </si>
  <si>
    <t xml:space="preserve">Programuojamas ventrikulioperitoninio šuntavimo rinkinys  </t>
  </si>
  <si>
    <t>5.1.</t>
  </si>
  <si>
    <t>5.1.1.</t>
  </si>
  <si>
    <t xml:space="preserve">Visos sudėtinės vieno šunto dalys (vožtuvas, kateteriai) pagamintos tos pačios firmos gamintojos. Šunto kateteriai iš dalies ar pilnai rentgenokontrastiniai. Ventrikulinis kateteris vientisas, uždaru užapvalintu galu (be spindį uždarančio kamščio gale), kad įvedėjas įeitų iki pat galo. Vožtuvo sudėtinės dalys netrukdo atlikti MRT. Vožtuvas ir kitos šunto dalys jungiami į liniją (ne ant frezinės angos). nesulimpantis vožtuvo mechanizmas. Vožtuvas – mažas, programuojamas, precizinis, neišsireguliuojantis nuo mobilaus telefono poveikio, neišsireguliuojantis stipriame magnetiniame lauke. Vožtuvo korpusas iš titano. Vožtuvo vidutinį praleidžiamąjį slėgį galima išoriškai keisti kas 10 mm arba 20 mm H2O (ne mažiau 5 pozicijų). vožtuvas su integruotu rezervuaru, tinkamu likvoro mėginiui paimti. Atskiras plonas (išorinis diametras ne daugiau 3 mm ) ventrikulinis kateteris su įvedėju. Plonas (išorinis diametras ne daugiau 2,5 mm) peritoninis kateteris. Vožtuvas be metalinių detalių išorėje. Ventrukulinis kateteris ne trumpesnis nei 13 cm. Peritoninis kateteris ne trumpesnis nei 120 cm. </t>
  </si>
  <si>
    <t>6. DALIS</t>
  </si>
  <si>
    <t>BESIREZORBUOJANTIS KIETOJO SMEGENŲ DANGALO PAKAITALAS</t>
  </si>
  <si>
    <t>6.</t>
  </si>
  <si>
    <t>Besirezorbuojantis kietojo smegenų dangalo pakaitalas</t>
  </si>
  <si>
    <t>6.1.</t>
  </si>
  <si>
    <t>2,4 - 2,6 cm x 2,4 - 2,6 cm</t>
  </si>
  <si>
    <t>Lyoplant Onlay, Aesculap AG, 1067010</t>
  </si>
  <si>
    <t>6.1.1.</t>
  </si>
  <si>
    <t xml:space="preserve">Skirtas galvos ir nugaros kietojo smegenų dangalo defektams gydyti; pagamintas iš gyvulinės kilmės kolageno; ne didesnė nei I (pirma) geografinė SGE rizikos kategorija; nereikia tvirtinti siūlais; apsaugo nuo likvoro pratekėjimo, audinių suaugimo; anatominiai. </t>
  </si>
  <si>
    <t xml:space="preserve">Skirtas galvos ir nugaros kietojo smegenų dangalo defektams gydyti; pagamintas iš gyvulinės kilmės kolageno;  I (pirma) geografinė SGE rizikos kategorija; nereikia tvirtinti siūlais; apsaugo nuo likvoro pratekėjimo, audinių suaugimo; anatominiai. </t>
  </si>
  <si>
    <t>6.2.</t>
  </si>
  <si>
    <t xml:space="preserve">4,9 - 5,1 cm x 4,9 - 5,1 cm  </t>
  </si>
  <si>
    <t>Lyoplant Onlay, Aesculap AG, 1067020</t>
  </si>
  <si>
    <t>6.2.1.</t>
  </si>
  <si>
    <t>6.3.</t>
  </si>
  <si>
    <t>7,4 - 7,6 cm x 7,4 - 7,6 cm </t>
  </si>
  <si>
    <t>Lyoplant Onlay, Aesculap AG, 1067040</t>
  </si>
  <si>
    <t>6.3.1.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</si>
  <si>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</si>
  <si>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</si>
  <si>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</si>
  <si>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</si>
  <si>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</si>
  <si>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</si>
  <si>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</si>
  <si>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</si>
  <si>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</si>
  <si>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</si>
  <si>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</si>
  <si>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</si>
  <si>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</si>
  <si>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</si>
  <si>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</si>
  <si>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</si>
  <si>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</si>
  <si>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</si>
  <si>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</si>
  <si>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</si>
  <si>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</si>
  <si>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</si>
  <si>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RŠL-3142-2 2024-04-16 14:34:42</t>
  </si>
  <si>
    <t>Katalogas 5 pirkimo dalis, (1-36 psl.) proGAV 2.0, FX602T-FX605T.
Visos sudėtinės vieno šunto dalys (vožtuvas, kateteriai) pagamintos tos pačios firmos gamintojos. Šunto kateteriai rentgenokontrastiniai (Katalogas 5 pirk.d.papild. 16 psl.). Ventrikulinis kateteris vientisas, uždaru užapvalintu galu (be spindį uždarančio kamščio gale), kad įvedėjas įeitų iki pat galo. (Katalogas 5 pirkimo dalis papildomai, 21 psl.). Vožtuvo sudėtinės dalys netrukdo atlikti MRT (4 psl.). Vožtuvas ir kitos šunto dalys jungiami į liniją (ne ant frezinės angos). Nesulimpantis vožtuvo mechanizmas (6 psl.), (Katalogas 5 pirk.d. papildomai, 15 psl.)). Vožtuvas – mažas, programuojamas, precizinis, neišsireguliuojantis nuo mobilaus telefono poveikio, neišsireguliuojantis stipriame magnetiniame lauke (4 psl.). Vožtuvo korpusas iš titano. (Katalogas 5 pirk.d. papildomai, 14 psl.) Vožtuvo vidutinį praleidžiamąjį slėgį galima išoriškai keisti kas 10 mm H2O (20 pozicijų) (7 psl.) Vožtuvas su integruotu rezervuaru, tinkamu likvoro mėginiui paimti (11 psl.). Atskiras plonas (išorinis diametras 2,5 mm ) ventrikulinis kateteris su įvedėju (21 psl.). Plonas (išorinis diametras 2,5 mm) peritoninis kateteris (21 psl.) Vožtuvas be metalinių detalių išorėje  (Katalogas 5 pirk.d. papild., 18 psl.)
Ventrikulinis kateteris 25 cm (21 psl.) Peritoninis kateteris 120 cm (21 psl.)</t>
  </si>
  <si>
    <t xml:space="preserve">Christoph Miethke GmbH &amp; Co.KG, proGAV 2.0, FX602T-FX605T </t>
  </si>
  <si>
    <t>Vilnius</t>
  </si>
  <si>
    <t>UAB B.Braun. Medical</t>
  </si>
  <si>
    <t>Viršuliškių skg.34-1, LT-05132 Vilnius</t>
  </si>
  <si>
    <t>LT115517314</t>
  </si>
  <si>
    <t>Atsiskaitomoji sąskaita LT617044060001097040, AB “SEB bankas”, kodas 70440</t>
  </si>
  <si>
    <t>Direktorius Kęstutis Liauba</t>
  </si>
  <si>
    <t>Biuro administratorė</t>
  </si>
  <si>
    <t>Vaida Vereniūtė - Berlinskienė</t>
  </si>
  <si>
    <t>ne</t>
  </si>
  <si>
    <t>EC sertifikatai</t>
  </si>
  <si>
    <t>Patvirtinimas dėl pakuočių</t>
  </si>
  <si>
    <t>Direktoriaus įgaliojimas</t>
  </si>
  <si>
    <t>Specialiųjų sutarties sąlygų priedas Nr. 1</t>
  </si>
  <si>
    <t>12. ŠALIŲ PARAŠAI</t>
  </si>
  <si>
    <t>Mindaugas Pauliukas</t>
  </si>
  <si>
    <t>Direktorius</t>
  </si>
  <si>
    <t>______________
(parašas)</t>
  </si>
  <si>
    <t>Kęstutis Liauba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</si>
</sst>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4" borderId="0" xfId="0" applyFont="1" applyFill="1" applyAlignment="1">
      <alignment wrapText="1"/>
    </xf>
    <xf numFmtId="0" fontId="3" fillId="5" borderId="1" xfId="0" applyFont="1" applyFill="1" applyBorder="1" applyAlignment="1" applyProtection="1">
      <alignment wrapText="1"/>
      <protection locked="0"/>
    </xf>
    <xf numFmtId="0" fontId="3" fillId="5" borderId="0" xfId="0" applyFont="1" applyFill="1" applyProtection="1">
      <protection locked="0"/>
    </xf>
    <xf numFmtId="0" fontId="3" fillId="5" borderId="23" xfId="0" applyFont="1" applyFill="1" applyBorder="1" applyAlignment="1" applyProtection="1">
      <alignment wrapText="1"/>
      <protection locked="0"/>
    </xf>
    <xf numFmtId="0" fontId="3" fillId="5" borderId="23" xfId="0" applyFont="1" applyFill="1" applyBorder="1" applyAlignment="1" applyProtection="1">
      <alignment vertical="top" wrapText="1"/>
      <protection locked="0"/>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4" borderId="23" xfId="0" applyFont="1" applyFill="1" applyBorder="1" applyAlignment="1">
      <alignment vertical="top" wrapText="1"/>
    </xf>
    <xf numFmtId="2" fontId="3" fillId="5" borderId="23" xfId="0" applyNumberFormat="1" applyFont="1" applyFill="1" applyBorder="1" applyAlignment="1" applyProtection="1">
      <alignment horizontal="center"/>
      <protection locked="0"/>
    </xf>
    <xf numFmtId="14" fontId="3" fillId="5" borderId="1" xfId="0" applyNumberFormat="1" applyFont="1" applyFill="1" applyBorder="1" applyAlignment="1" applyProtection="1">
      <alignment wrapText="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2" fillId="2" borderId="0" xfId="0" applyFont="1" applyFill="1" applyAlignment="1">
      <alignment horizontal="right"/>
    </xf>
    <xf numFmtId="0" fontId="3" fillId="2" borderId="0" xfId="0" applyFont="1" applyFill="1" applyAlignment="1">
      <alignment horizontal="right"/>
    </xf>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0" borderId="1" xfId="0" applyFont="1" applyBorder="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1" fillId="0" borderId="1" xfId="0" applyFont="1" applyBorder="1" applyAlignment="1">
      <alignment horizontal="center" wrapText="1"/>
    </xf>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0" xfId="0" applyFont="1" applyFill="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0" fillId="0" borderId="20" xfId="0" applyBorder="1"/>
    <xf numFmtId="0" fontId="3" fillId="3" borderId="7"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0" fillId="0" borderId="13" xfId="0" applyBorder="1"/>
    <xf numFmtId="0" fontId="0" fillId="0" borderId="12" xfId="0" applyBorder="1"/>
    <xf numFmtId="0" fontId="3" fillId="2" borderId="14" xfId="0" applyFont="1" applyFill="1" applyBorder="1" applyAlignment="1">
      <alignment horizontal="center" vertical="center" wrapText="1"/>
    </xf>
    <xf numFmtId="0" fontId="3" fillId="3" borderId="10" xfId="0" applyFont="1" applyFill="1" applyBorder="1" applyAlignment="1" applyProtection="1">
      <alignment horizontal="center" vertical="center" wrapText="1"/>
      <protection locked="0"/>
    </xf>
    <xf numFmtId="0" fontId="0" fillId="0" borderId="19" xfId="0" applyBorder="1"/>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4" xfId="0" applyFont="1" applyFill="1" applyBorder="1" applyAlignment="1">
      <alignment horizontal="center" vertical="center" wrapText="1"/>
    </xf>
    <xf numFmtId="0" fontId="4" fillId="2" borderId="0" xfId="0" applyFont="1" applyFill="1" applyAlignment="1">
      <alignment horizontal="left" wrapText="1"/>
    </xf>
    <xf numFmtId="0" fontId="3" fillId="2" borderId="5"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
  <sheetViews>
    <sheetView tabSelected="1" zoomScale="70" zoomScaleNormal="70" workbookViewId="0">
      <selection activeCell="C17" sqref="C17:F17"/>
    </sheetView>
  </sheetViews>
  <sheetFormatPr defaultColWidth="10.75" defaultRowHeight="15" x14ac:dyDescent="0.25"/>
  <cols>
    <col min="1" max="1" width="9.25" style="1" customWidth="1"/>
    <col min="2" max="2" width="78" style="11" customWidth="1"/>
    <col min="3" max="3" width="21.25" style="1" customWidth="1"/>
    <col min="4" max="4" width="29.25" style="1" customWidth="1"/>
    <col min="5" max="5" width="27" style="1" customWidth="1"/>
    <col min="6" max="6" width="29.25" style="1" customWidth="1"/>
    <col min="7" max="7" width="18.125" style="11" customWidth="1"/>
    <col min="8" max="8" width="40.125" style="11" customWidth="1"/>
    <col min="9" max="15" width="25" style="1" customWidth="1"/>
    <col min="16" max="16" width="10.75" style="1" customWidth="1"/>
    <col min="17" max="16384" width="10.75" style="1"/>
  </cols>
  <sheetData>
    <row r="1" spans="1:6" x14ac:dyDescent="0.25">
      <c r="D1" s="44" t="s">
        <v>112</v>
      </c>
      <c r="E1" s="45"/>
      <c r="F1" s="45"/>
    </row>
    <row r="2" spans="1:6" x14ac:dyDescent="0.25">
      <c r="A2" s="12" t="s">
        <v>0</v>
      </c>
      <c r="B2" s="20"/>
    </row>
    <row r="3" spans="1:6" x14ac:dyDescent="0.25">
      <c r="B3" s="21"/>
    </row>
    <row r="4" spans="1:6" x14ac:dyDescent="0.25">
      <c r="A4" s="12" t="s">
        <v>1</v>
      </c>
      <c r="B4" s="20"/>
    </row>
    <row r="5" spans="1:6" x14ac:dyDescent="0.25">
      <c r="A5" s="2"/>
      <c r="B5" s="20"/>
    </row>
    <row r="6" spans="1:6" x14ac:dyDescent="0.25">
      <c r="A6" s="1" t="s">
        <v>2</v>
      </c>
      <c r="B6" s="22" t="s">
        <v>3</v>
      </c>
    </row>
    <row r="7" spans="1:6" x14ac:dyDescent="0.25">
      <c r="B7" s="20"/>
    </row>
    <row r="8" spans="1:6" x14ac:dyDescent="0.25">
      <c r="A8" s="3" t="s">
        <v>4</v>
      </c>
      <c r="B8" s="34">
        <v>45406</v>
      </c>
    </row>
    <row r="9" spans="1:6" x14ac:dyDescent="0.25">
      <c r="A9" s="3" t="s">
        <v>5</v>
      </c>
      <c r="B9" s="26"/>
    </row>
    <row r="10" spans="1:6" x14ac:dyDescent="0.25">
      <c r="A10" s="3" t="s">
        <v>6</v>
      </c>
      <c r="B10" s="26" t="s">
        <v>100</v>
      </c>
    </row>
    <row r="12" spans="1:6" ht="15.75" x14ac:dyDescent="0.25">
      <c r="A12" s="42" t="s">
        <v>7</v>
      </c>
      <c r="B12" s="43"/>
      <c r="C12" s="36" t="s">
        <v>101</v>
      </c>
      <c r="D12" s="37"/>
      <c r="E12" s="37"/>
      <c r="F12" s="38"/>
    </row>
    <row r="13" spans="1:6" ht="16.149999999999999" customHeight="1" x14ac:dyDescent="0.25">
      <c r="A13" s="49" t="s">
        <v>8</v>
      </c>
      <c r="B13" s="40"/>
      <c r="C13" s="36">
        <v>111551739</v>
      </c>
      <c r="D13" s="37"/>
      <c r="E13" s="37"/>
      <c r="F13" s="38"/>
    </row>
    <row r="14" spans="1:6" ht="16.149999999999999" customHeight="1" x14ac:dyDescent="0.25">
      <c r="A14" s="49" t="s">
        <v>9</v>
      </c>
      <c r="B14" s="40"/>
      <c r="C14" s="36" t="s">
        <v>102</v>
      </c>
      <c r="D14" s="37"/>
      <c r="E14" s="37"/>
      <c r="F14" s="38"/>
    </row>
    <row r="15" spans="1:6" ht="16.149999999999999" customHeight="1" x14ac:dyDescent="0.25">
      <c r="A15" s="42" t="s">
        <v>10</v>
      </c>
      <c r="B15" s="43"/>
      <c r="C15" s="36" t="s">
        <v>103</v>
      </c>
      <c r="D15" s="37"/>
      <c r="E15" s="37"/>
      <c r="F15" s="38"/>
    </row>
    <row r="16" spans="1:6" ht="63" customHeight="1" x14ac:dyDescent="0.25">
      <c r="A16" s="39" t="s">
        <v>11</v>
      </c>
      <c r="B16" s="40"/>
      <c r="C16" s="36" t="s">
        <v>104</v>
      </c>
      <c r="D16" s="37"/>
      <c r="E16" s="37"/>
      <c r="F16" s="38"/>
    </row>
    <row r="17" spans="1:7" ht="56.25" customHeight="1" x14ac:dyDescent="0.25">
      <c r="A17" s="42" t="s">
        <v>12</v>
      </c>
      <c r="B17" s="43"/>
      <c r="C17" s="36"/>
      <c r="D17" s="37"/>
      <c r="E17" s="37"/>
      <c r="F17" s="38"/>
    </row>
    <row r="18" spans="1:7" ht="16.149999999999999" customHeight="1" x14ac:dyDescent="0.25">
      <c r="A18" s="42" t="s">
        <v>13</v>
      </c>
      <c r="B18" s="43"/>
      <c r="C18" s="36"/>
      <c r="D18" s="37"/>
      <c r="E18" s="37"/>
      <c r="F18" s="38"/>
    </row>
    <row r="19" spans="1:7" ht="48" customHeight="1" x14ac:dyDescent="0.25">
      <c r="A19" s="42" t="s">
        <v>14</v>
      </c>
      <c r="B19" s="43"/>
      <c r="C19" s="36" t="s">
        <v>105</v>
      </c>
      <c r="D19" s="37"/>
      <c r="E19" s="37"/>
      <c r="F19" s="38"/>
    </row>
    <row r="20" spans="1:7" ht="55.15" customHeight="1" x14ac:dyDescent="0.25">
      <c r="A20" s="42" t="s">
        <v>15</v>
      </c>
      <c r="B20" s="43"/>
      <c r="C20" s="36"/>
      <c r="D20" s="37"/>
      <c r="E20" s="37"/>
      <c r="F20" s="38"/>
    </row>
    <row r="21" spans="1:7" ht="70.900000000000006" customHeight="1" x14ac:dyDescent="0.25">
      <c r="A21" s="46" t="s">
        <v>16</v>
      </c>
      <c r="B21" s="47"/>
      <c r="C21" s="50"/>
      <c r="D21" s="51"/>
      <c r="E21" s="51"/>
      <c r="F21" s="51"/>
      <c r="G21" s="25"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1"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1.9" customHeight="1" x14ac:dyDescent="0.25">
      <c r="A28" s="48" t="s">
        <v>22</v>
      </c>
      <c r="B28" s="35"/>
      <c r="C28" s="35"/>
      <c r="D28" s="35"/>
      <c r="E28" s="35"/>
      <c r="F28" s="35"/>
    </row>
    <row r="29" spans="1:7" x14ac:dyDescent="0.25">
      <c r="A29" s="35" t="s">
        <v>23</v>
      </c>
      <c r="B29" s="35"/>
      <c r="C29" s="35"/>
      <c r="D29" s="35"/>
      <c r="E29" s="35"/>
      <c r="F29" s="35"/>
    </row>
    <row r="30" spans="1:7" x14ac:dyDescent="0.25">
      <c r="A30" s="13" t="s">
        <v>24</v>
      </c>
      <c r="D30" s="27"/>
    </row>
    <row r="31" spans="1:7" x14ac:dyDescent="0.25">
      <c r="A31" s="13" t="s">
        <v>25</v>
      </c>
    </row>
    <row r="33" spans="1:8" x14ac:dyDescent="0.25">
      <c r="A33" s="12" t="s">
        <v>40</v>
      </c>
      <c r="B33" s="22" t="s">
        <v>41</v>
      </c>
    </row>
    <row r="35" spans="1:8" x14ac:dyDescent="0.25">
      <c r="A35" s="12" t="s">
        <v>26</v>
      </c>
    </row>
    <row r="36" spans="1:8" ht="45" x14ac:dyDescent="0.25">
      <c r="A36" s="14" t="s">
        <v>27</v>
      </c>
      <c r="B36" s="23" t="s">
        <v>28</v>
      </c>
      <c r="C36" s="14" t="s">
        <v>29</v>
      </c>
      <c r="D36" s="14" t="s">
        <v>30</v>
      </c>
      <c r="E36" s="14" t="s">
        <v>31</v>
      </c>
      <c r="F36" s="14" t="s">
        <v>32</v>
      </c>
      <c r="G36" s="23" t="s">
        <v>33</v>
      </c>
      <c r="H36" s="23" t="s">
        <v>34</v>
      </c>
    </row>
    <row r="37" spans="1:8" x14ac:dyDescent="0.25">
      <c r="A37" s="14" t="s">
        <v>42</v>
      </c>
      <c r="B37" s="23" t="s">
        <v>43</v>
      </c>
      <c r="C37" s="15"/>
      <c r="D37" s="15"/>
      <c r="E37" s="15"/>
      <c r="F37" s="15"/>
      <c r="G37" s="24"/>
      <c r="H37" s="24"/>
    </row>
    <row r="38" spans="1:8" ht="90" x14ac:dyDescent="0.25">
      <c r="A38" s="15" t="s">
        <v>44</v>
      </c>
      <c r="B38" s="24" t="s">
        <v>45</v>
      </c>
      <c r="C38" s="15">
        <v>50</v>
      </c>
      <c r="D38" s="15" t="s">
        <v>35</v>
      </c>
      <c r="E38" s="16">
        <v>155</v>
      </c>
      <c r="F38" s="15">
        <f>IF(ISBLANK(E38),"", PRODUCT(C38,E38))</f>
        <v>7750</v>
      </c>
      <c r="G38" s="28" t="s">
        <v>46</v>
      </c>
      <c r="H38" s="24"/>
    </row>
    <row r="39" spans="1:8" ht="330" x14ac:dyDescent="0.25">
      <c r="A39" s="15" t="s">
        <v>47</v>
      </c>
      <c r="B39" s="24" t="s">
        <v>48</v>
      </c>
      <c r="C39" s="15"/>
      <c r="D39" s="15"/>
      <c r="E39" s="15"/>
      <c r="F39" s="15"/>
      <c r="G39" s="24"/>
      <c r="H39" s="28" t="s">
        <v>49</v>
      </c>
    </row>
    <row r="40" spans="1:8" x14ac:dyDescent="0.25">
      <c r="E40" s="14" t="s">
        <v>36</v>
      </c>
      <c r="F40" s="14">
        <f>IF((COUNT(C38:C39)&lt;&gt;COUNT(F38:F39)),"", ROUND(SUM(F38:F39),2))</f>
        <v>7750</v>
      </c>
      <c r="G40" s="25" t="str">
        <f>IF((COUNT(C38:C39)&lt;&gt;COUNT(F38:F39)),"Neužpildytos visų objektų kainos", "")</f>
        <v/>
      </c>
    </row>
    <row r="41" spans="1:8" x14ac:dyDescent="0.25">
      <c r="C41" s="14" t="s">
        <v>37</v>
      </c>
      <c r="D41" s="16">
        <v>5</v>
      </c>
      <c r="E41" s="14" t="s">
        <v>38</v>
      </c>
      <c r="F41" s="14">
        <f>IF(OR(F40="",D41=""),"", ROUND(PRODUCT(D41,F40)/100,2))</f>
        <v>387.5</v>
      </c>
      <c r="G41" s="25" t="str">
        <f>IF(D41="", "Nurodykite taikomą PVM dydį", "")</f>
        <v/>
      </c>
    </row>
    <row r="42" spans="1:8" x14ac:dyDescent="0.25">
      <c r="E42" s="14" t="s">
        <v>39</v>
      </c>
      <c r="F42" s="14">
        <f>IF(ISBLANK(F41), "", ROUND(SUM(F40:F41),2))</f>
        <v>8137.5</v>
      </c>
    </row>
    <row r="46" spans="1:8" x14ac:dyDescent="0.25">
      <c r="A46" s="12" t="s">
        <v>50</v>
      </c>
      <c r="B46" s="22" t="s">
        <v>51</v>
      </c>
    </row>
    <row r="48" spans="1:8" x14ac:dyDescent="0.25">
      <c r="A48" s="12" t="s">
        <v>26</v>
      </c>
    </row>
    <row r="49" spans="1:8" ht="45" x14ac:dyDescent="0.25">
      <c r="A49" s="14" t="s">
        <v>27</v>
      </c>
      <c r="B49" s="23" t="s">
        <v>28</v>
      </c>
      <c r="C49" s="14" t="s">
        <v>29</v>
      </c>
      <c r="D49" s="14" t="s">
        <v>30</v>
      </c>
      <c r="E49" s="14" t="s">
        <v>31</v>
      </c>
      <c r="F49" s="14" t="s">
        <v>32</v>
      </c>
      <c r="G49" s="23" t="s">
        <v>33</v>
      </c>
      <c r="H49" s="23" t="s">
        <v>34</v>
      </c>
    </row>
    <row r="50" spans="1:8" x14ac:dyDescent="0.25">
      <c r="A50" s="14" t="s">
        <v>52</v>
      </c>
      <c r="B50" s="23" t="s">
        <v>53</v>
      </c>
      <c r="C50" s="15"/>
      <c r="D50" s="15"/>
      <c r="E50" s="15"/>
      <c r="F50" s="15"/>
      <c r="G50" s="24"/>
      <c r="H50" s="24"/>
    </row>
    <row r="51" spans="1:8" ht="60" x14ac:dyDescent="0.25">
      <c r="A51" s="15" t="s">
        <v>54</v>
      </c>
      <c r="B51" s="24" t="s">
        <v>53</v>
      </c>
      <c r="C51" s="15">
        <v>3</v>
      </c>
      <c r="D51" s="15" t="s">
        <v>35</v>
      </c>
      <c r="E51" s="33">
        <v>1525</v>
      </c>
      <c r="F51" s="15">
        <f>IF(ISBLANK(E51),"", PRODUCT(C51,E51))</f>
        <v>4575</v>
      </c>
      <c r="G51" s="28" t="s">
        <v>99</v>
      </c>
      <c r="H51" s="24"/>
    </row>
    <row r="52" spans="1:8" ht="409.5" customHeight="1" x14ac:dyDescent="0.25">
      <c r="A52" s="15" t="s">
        <v>55</v>
      </c>
      <c r="B52" s="32" t="s">
        <v>56</v>
      </c>
      <c r="C52" s="15"/>
      <c r="D52" s="15"/>
      <c r="E52" s="24"/>
      <c r="F52" s="15"/>
      <c r="G52" s="24"/>
      <c r="H52" s="28" t="s">
        <v>98</v>
      </c>
    </row>
    <row r="53" spans="1:8" x14ac:dyDescent="0.25">
      <c r="E53" s="14" t="s">
        <v>36</v>
      </c>
      <c r="F53" s="14">
        <f>IF((COUNT(C51:C52)&lt;&gt;COUNT(F51:F52)),"", ROUND(SUM(F51:F52),2))</f>
        <v>4575</v>
      </c>
      <c r="G53" s="25" t="str">
        <f>IF((COUNT(C51:C52)&lt;&gt;COUNT(F51:F52)),"Neužpildytos visų objektų kainos", "")</f>
        <v/>
      </c>
    </row>
    <row r="54" spans="1:8" x14ac:dyDescent="0.25">
      <c r="C54" s="14" t="s">
        <v>37</v>
      </c>
      <c r="D54" s="16">
        <v>5</v>
      </c>
      <c r="E54" s="14" t="s">
        <v>38</v>
      </c>
      <c r="F54" s="14">
        <f>IF(OR(F53="",D54=""),"", ROUND(PRODUCT(D54,F53)/100,2))</f>
        <v>228.75</v>
      </c>
      <c r="G54" s="25" t="str">
        <f>IF(D54="", "Nurodykite taikomą PVM dydį", "")</f>
        <v/>
      </c>
    </row>
    <row r="55" spans="1:8" x14ac:dyDescent="0.25">
      <c r="E55" s="14" t="s">
        <v>39</v>
      </c>
      <c r="F55" s="14">
        <f>IF(ISBLANK(F54), "", ROUND(SUM(F53:F54),2))</f>
        <v>4803.75</v>
      </c>
    </row>
    <row r="59" spans="1:8" x14ac:dyDescent="0.25">
      <c r="A59" s="12" t="s">
        <v>57</v>
      </c>
      <c r="B59" s="22" t="s">
        <v>58</v>
      </c>
    </row>
    <row r="61" spans="1:8" x14ac:dyDescent="0.25">
      <c r="A61" s="12" t="s">
        <v>26</v>
      </c>
    </row>
    <row r="62" spans="1:8" ht="45" x14ac:dyDescent="0.25">
      <c r="A62" s="14" t="s">
        <v>27</v>
      </c>
      <c r="B62" s="23" t="s">
        <v>28</v>
      </c>
      <c r="C62" s="14" t="s">
        <v>29</v>
      </c>
      <c r="D62" s="14" t="s">
        <v>30</v>
      </c>
      <c r="E62" s="14" t="s">
        <v>31</v>
      </c>
      <c r="F62" s="14" t="s">
        <v>32</v>
      </c>
      <c r="G62" s="23" t="s">
        <v>33</v>
      </c>
      <c r="H62" s="23" t="s">
        <v>34</v>
      </c>
    </row>
    <row r="63" spans="1:8" x14ac:dyDescent="0.25">
      <c r="A63" s="14" t="s">
        <v>59</v>
      </c>
      <c r="B63" s="23" t="s">
        <v>60</v>
      </c>
      <c r="C63" s="15"/>
      <c r="D63" s="15"/>
      <c r="E63" s="15"/>
      <c r="F63" s="15"/>
      <c r="G63" s="24"/>
      <c r="H63" s="24"/>
    </row>
    <row r="64" spans="1:8" ht="30" x14ac:dyDescent="0.25">
      <c r="A64" s="15" t="s">
        <v>61</v>
      </c>
      <c r="B64" s="24" t="s">
        <v>62</v>
      </c>
      <c r="C64" s="15">
        <v>35</v>
      </c>
      <c r="D64" s="15" t="s">
        <v>35</v>
      </c>
      <c r="E64" s="16">
        <v>77</v>
      </c>
      <c r="F64" s="15">
        <f>IF(ISBLANK(E64),"", PRODUCT(C64,E64))</f>
        <v>2695</v>
      </c>
      <c r="G64" s="28" t="s">
        <v>63</v>
      </c>
      <c r="H64" s="24"/>
    </row>
    <row r="65" spans="1:8" ht="90" x14ac:dyDescent="0.25">
      <c r="A65" s="15" t="s">
        <v>64</v>
      </c>
      <c r="B65" s="24" t="s">
        <v>65</v>
      </c>
      <c r="C65" s="15"/>
      <c r="D65" s="15"/>
      <c r="E65" s="15"/>
      <c r="F65" s="15"/>
      <c r="G65" s="24"/>
      <c r="H65" s="29" t="s">
        <v>66</v>
      </c>
    </row>
    <row r="66" spans="1:8" ht="30" x14ac:dyDescent="0.25">
      <c r="A66" s="15" t="s">
        <v>67</v>
      </c>
      <c r="B66" s="24" t="s">
        <v>68</v>
      </c>
      <c r="C66" s="15">
        <v>20</v>
      </c>
      <c r="D66" s="15" t="s">
        <v>35</v>
      </c>
      <c r="E66" s="16">
        <v>169</v>
      </c>
      <c r="F66" s="15">
        <f>IF(ISBLANK(E66),"", PRODUCT(C66,E66))</f>
        <v>3380</v>
      </c>
      <c r="G66" s="28" t="s">
        <v>69</v>
      </c>
      <c r="H66" s="24"/>
    </row>
    <row r="67" spans="1:8" ht="90" x14ac:dyDescent="0.25">
      <c r="A67" s="15" t="s">
        <v>70</v>
      </c>
      <c r="B67" s="24" t="s">
        <v>65</v>
      </c>
      <c r="C67" s="15"/>
      <c r="D67" s="15"/>
      <c r="E67" s="15"/>
      <c r="F67" s="15"/>
      <c r="G67" s="24"/>
      <c r="H67" s="29" t="s">
        <v>66</v>
      </c>
    </row>
    <row r="68" spans="1:8" ht="30" x14ac:dyDescent="0.25">
      <c r="A68" s="15" t="s">
        <v>71</v>
      </c>
      <c r="B68" s="24" t="s">
        <v>72</v>
      </c>
      <c r="C68" s="15">
        <v>15</v>
      </c>
      <c r="D68" s="15" t="s">
        <v>35</v>
      </c>
      <c r="E68" s="16">
        <v>166</v>
      </c>
      <c r="F68" s="15">
        <f>IF(ISBLANK(E68),"", PRODUCT(C68,E68))</f>
        <v>2490</v>
      </c>
      <c r="G68" s="28" t="s">
        <v>73</v>
      </c>
      <c r="H68" s="24"/>
    </row>
    <row r="69" spans="1:8" ht="90" x14ac:dyDescent="0.25">
      <c r="A69" s="15" t="s">
        <v>74</v>
      </c>
      <c r="B69" s="24" t="s">
        <v>65</v>
      </c>
      <c r="C69" s="15"/>
      <c r="D69" s="15"/>
      <c r="E69" s="15"/>
      <c r="F69" s="15"/>
      <c r="G69" s="24"/>
      <c r="H69" s="29" t="s">
        <v>66</v>
      </c>
    </row>
    <row r="70" spans="1:8" x14ac:dyDescent="0.25">
      <c r="E70" s="14" t="s">
        <v>36</v>
      </c>
      <c r="F70" s="14">
        <f>IF((COUNT(C64:C69)&lt;&gt;COUNT(F64:F69)),"", ROUND(SUM(F64:F69),2))</f>
        <v>8565</v>
      </c>
      <c r="G70" s="25" t="str">
        <f>IF((COUNT(C64:C69)&lt;&gt;COUNT(F64:F69)),"Neužpildytos visų objektų kainos", "")</f>
        <v/>
      </c>
    </row>
    <row r="71" spans="1:8" x14ac:dyDescent="0.25">
      <c r="C71" s="14" t="s">
        <v>37</v>
      </c>
      <c r="D71" s="16">
        <v>5</v>
      </c>
      <c r="E71" s="14" t="s">
        <v>38</v>
      </c>
      <c r="F71" s="14">
        <f>IF(OR(F70="",D71=""),"", ROUND(PRODUCT(D71,F70)/100,2))</f>
        <v>428.25</v>
      </c>
      <c r="G71" s="25" t="str">
        <f>IF(D71="", "Nurodykite taikomą PVM dydį", "")</f>
        <v/>
      </c>
    </row>
    <row r="72" spans="1:8" x14ac:dyDescent="0.25">
      <c r="E72" s="14" t="s">
        <v>39</v>
      </c>
      <c r="F72" s="14">
        <f>IF(ISBLANK(F71), "", ROUND(SUM(F70:F71),2))</f>
        <v>8993.25</v>
      </c>
    </row>
    <row r="75" spans="1:8" x14ac:dyDescent="0.25">
      <c r="C75" s="54" t="s">
        <v>113</v>
      </c>
      <c r="D75" s="54"/>
      <c r="E75" s="54"/>
      <c r="F75" s="54"/>
    </row>
    <row r="76" spans="1:8" x14ac:dyDescent="0.25">
      <c r="C76" s="52" t="s">
        <v>114</v>
      </c>
      <c r="D76" s="53"/>
      <c r="E76" s="52" t="s">
        <v>117</v>
      </c>
      <c r="F76" s="53"/>
    </row>
    <row r="77" spans="1:8" x14ac:dyDescent="0.25">
      <c r="C77" s="52" t="s">
        <v>115</v>
      </c>
      <c r="D77" s="53"/>
      <c r="E77" s="52" t="s">
        <v>115</v>
      </c>
      <c r="F77" s="53"/>
    </row>
    <row r="78" spans="1:8" ht="40.9" customHeight="1" x14ac:dyDescent="0.25">
      <c r="C78" s="55" t="s">
        <v>116</v>
      </c>
      <c r="D78" s="53"/>
      <c r="E78" s="55" t="s">
        <v>116</v>
      </c>
      <c r="F78" s="53"/>
    </row>
  </sheetData>
  <mergeCells count="35">
    <mergeCell ref="C76:D76"/>
    <mergeCell ref="C75:F75"/>
    <mergeCell ref="C77:D77"/>
    <mergeCell ref="C78:D78"/>
    <mergeCell ref="E78:F78"/>
    <mergeCell ref="E77:F77"/>
    <mergeCell ref="E76:F76"/>
    <mergeCell ref="D1:F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3" workbookViewId="0">
      <selection activeCell="H42" sqref="H42:J42"/>
    </sheetView>
  </sheetViews>
  <sheetFormatPr defaultColWidth="10.75" defaultRowHeight="15" x14ac:dyDescent="0.25"/>
  <cols>
    <col min="1" max="1" width="13.75" style="1" customWidth="1"/>
    <col min="2" max="2" width="10.75" style="1" customWidth="1"/>
    <col min="3" max="16384" width="10.75" style="1"/>
  </cols>
  <sheetData>
    <row r="2" spans="1:11" x14ac:dyDescent="0.25">
      <c r="A2" s="81" t="s">
        <v>75</v>
      </c>
      <c r="B2" s="35"/>
      <c r="C2" s="35"/>
      <c r="D2" s="35"/>
      <c r="E2" s="35"/>
      <c r="F2" s="35"/>
      <c r="G2" s="35"/>
      <c r="H2" s="35"/>
      <c r="I2" s="35"/>
      <c r="J2" s="35"/>
      <c r="K2" s="35"/>
    </row>
    <row r="3" spans="1:11" x14ac:dyDescent="0.25">
      <c r="A3" s="35"/>
      <c r="B3" s="35"/>
      <c r="C3" s="35"/>
      <c r="D3" s="35"/>
      <c r="E3" s="35"/>
      <c r="F3" s="35"/>
      <c r="G3" s="35"/>
      <c r="H3" s="35"/>
      <c r="I3" s="35"/>
      <c r="J3" s="35"/>
      <c r="K3" s="35"/>
    </row>
    <row r="4" spans="1:11" ht="16.149999999999999" customHeight="1" thickBot="1" x14ac:dyDescent="0.3">
      <c r="A4" s="6"/>
      <c r="B4" s="6"/>
      <c r="C4" s="6"/>
      <c r="D4" s="6"/>
      <c r="E4" s="6"/>
      <c r="F4" s="6"/>
      <c r="G4" s="6"/>
      <c r="H4" s="6"/>
      <c r="I4" s="6"/>
      <c r="J4" s="6"/>
    </row>
    <row r="5" spans="1:11" ht="48" customHeight="1" x14ac:dyDescent="0.25">
      <c r="A5" s="80" t="s">
        <v>76</v>
      </c>
      <c r="B5" s="71"/>
      <c r="C5" s="82" t="s">
        <v>77</v>
      </c>
      <c r="D5" s="70"/>
      <c r="E5" s="71"/>
      <c r="F5" s="82" t="s">
        <v>78</v>
      </c>
      <c r="G5" s="70"/>
      <c r="H5" s="71"/>
      <c r="I5" s="82" t="s">
        <v>79</v>
      </c>
      <c r="J5" s="71"/>
      <c r="K5" s="8" t="s">
        <v>80</v>
      </c>
    </row>
    <row r="6" spans="1:11" ht="49.15" customHeight="1" x14ac:dyDescent="0.25">
      <c r="A6" s="66"/>
      <c r="B6" s="43"/>
      <c r="C6" s="59"/>
      <c r="D6" s="60"/>
      <c r="E6" s="43"/>
      <c r="F6" s="59"/>
      <c r="G6" s="60"/>
      <c r="H6" s="43"/>
      <c r="I6" s="59"/>
      <c r="J6" s="43"/>
      <c r="K6" s="17"/>
    </row>
    <row r="7" spans="1:11" ht="49.15" customHeight="1" x14ac:dyDescent="0.25">
      <c r="A7" s="66"/>
      <c r="B7" s="43"/>
      <c r="C7" s="59"/>
      <c r="D7" s="60"/>
      <c r="E7" s="43"/>
      <c r="F7" s="59"/>
      <c r="G7" s="60"/>
      <c r="H7" s="43"/>
      <c r="I7" s="59"/>
      <c r="J7" s="43"/>
      <c r="K7" s="17"/>
    </row>
    <row r="8" spans="1:11" ht="49.15" customHeight="1" x14ac:dyDescent="0.25">
      <c r="A8" s="66"/>
      <c r="B8" s="43"/>
      <c r="C8" s="59"/>
      <c r="D8" s="60"/>
      <c r="E8" s="43"/>
      <c r="F8" s="59"/>
      <c r="G8" s="60"/>
      <c r="H8" s="43"/>
      <c r="I8" s="59"/>
      <c r="J8" s="43"/>
      <c r="K8" s="17"/>
    </row>
    <row r="9" spans="1:11" ht="49.15" customHeight="1" x14ac:dyDescent="0.25">
      <c r="A9" s="66"/>
      <c r="B9" s="43"/>
      <c r="C9" s="59"/>
      <c r="D9" s="60"/>
      <c r="E9" s="43"/>
      <c r="F9" s="59"/>
      <c r="G9" s="60"/>
      <c r="H9" s="43"/>
      <c r="I9" s="59"/>
      <c r="J9" s="43"/>
      <c r="K9" s="17"/>
    </row>
    <row r="10" spans="1:11" ht="49.15" customHeight="1" x14ac:dyDescent="0.25">
      <c r="A10" s="66"/>
      <c r="B10" s="43"/>
      <c r="C10" s="59"/>
      <c r="D10" s="60"/>
      <c r="E10" s="43"/>
      <c r="F10" s="59"/>
      <c r="G10" s="60"/>
      <c r="H10" s="43"/>
      <c r="I10" s="59"/>
      <c r="J10" s="43"/>
      <c r="K10" s="17"/>
    </row>
    <row r="11" spans="1:11" ht="49.15" customHeight="1" x14ac:dyDescent="0.25">
      <c r="A11" s="66"/>
      <c r="B11" s="43"/>
      <c r="C11" s="59"/>
      <c r="D11" s="60"/>
      <c r="E11" s="43"/>
      <c r="F11" s="59"/>
      <c r="G11" s="60"/>
      <c r="H11" s="43"/>
      <c r="I11" s="59"/>
      <c r="J11" s="43"/>
      <c r="K11" s="17"/>
    </row>
    <row r="12" spans="1:11" ht="49.15" customHeight="1" x14ac:dyDescent="0.25">
      <c r="A12" s="66"/>
      <c r="B12" s="43"/>
      <c r="C12" s="59"/>
      <c r="D12" s="60"/>
      <c r="E12" s="43"/>
      <c r="F12" s="59"/>
      <c r="G12" s="60"/>
      <c r="H12" s="43"/>
      <c r="I12" s="59"/>
      <c r="J12" s="43"/>
      <c r="K12" s="17"/>
    </row>
    <row r="13" spans="1:11" ht="49.15" customHeight="1" x14ac:dyDescent="0.25">
      <c r="A13" s="66"/>
      <c r="B13" s="43"/>
      <c r="C13" s="59"/>
      <c r="D13" s="60"/>
      <c r="E13" s="43"/>
      <c r="F13" s="59"/>
      <c r="G13" s="60"/>
      <c r="H13" s="43"/>
      <c r="I13" s="59"/>
      <c r="J13" s="43"/>
      <c r="K13" s="17"/>
    </row>
    <row r="14" spans="1:11" ht="49.15" customHeight="1" x14ac:dyDescent="0.25">
      <c r="A14" s="66"/>
      <c r="B14" s="43"/>
      <c r="C14" s="59"/>
      <c r="D14" s="60"/>
      <c r="E14" s="43"/>
      <c r="F14" s="59"/>
      <c r="G14" s="60"/>
      <c r="H14" s="43"/>
      <c r="I14" s="59"/>
      <c r="J14" s="43"/>
      <c r="K14" s="17"/>
    </row>
    <row r="15" spans="1:11" ht="48" customHeight="1" thickBot="1" x14ac:dyDescent="0.3">
      <c r="A15" s="64"/>
      <c r="B15" s="65"/>
      <c r="C15" s="73"/>
      <c r="D15" s="74"/>
      <c r="E15" s="65"/>
      <c r="F15" s="73"/>
      <c r="G15" s="74"/>
      <c r="H15" s="65"/>
      <c r="I15" s="73"/>
      <c r="J15" s="65"/>
      <c r="K15" s="18"/>
    </row>
    <row r="16" spans="1:11" ht="19.149999999999999" customHeight="1" x14ac:dyDescent="0.25">
      <c r="A16" s="9"/>
      <c r="B16" s="9"/>
      <c r="C16" s="9"/>
      <c r="D16" s="9"/>
      <c r="E16" s="9"/>
      <c r="F16" s="9"/>
      <c r="G16" s="9"/>
      <c r="H16" s="9"/>
      <c r="I16" s="9"/>
      <c r="J16" s="9"/>
      <c r="K16" s="10"/>
    </row>
    <row r="17" spans="1:11" ht="49.15" customHeight="1" x14ac:dyDescent="0.25">
      <c r="A17" s="83" t="s">
        <v>81</v>
      </c>
      <c r="B17" s="35"/>
      <c r="C17" s="35"/>
      <c r="D17" s="35"/>
      <c r="E17" s="35"/>
      <c r="F17" s="35"/>
      <c r="G17" s="35"/>
      <c r="H17" s="35"/>
      <c r="I17" s="35"/>
      <c r="J17" s="35"/>
      <c r="K17" s="35"/>
    </row>
    <row r="18" spans="1:11" ht="16.149999999999999" customHeight="1" thickBot="1" x14ac:dyDescent="0.3">
      <c r="A18" s="9"/>
      <c r="B18" s="9"/>
      <c r="C18" s="9"/>
      <c r="D18" s="9"/>
      <c r="E18" s="9"/>
      <c r="F18" s="9"/>
      <c r="G18" s="9"/>
      <c r="H18" s="9"/>
      <c r="I18" s="9"/>
      <c r="J18" s="9"/>
      <c r="K18" s="10"/>
    </row>
    <row r="19" spans="1:11" ht="49.15" customHeight="1" x14ac:dyDescent="0.25">
      <c r="A19" s="80" t="s">
        <v>28</v>
      </c>
      <c r="B19" s="71"/>
      <c r="C19" s="82" t="s">
        <v>77</v>
      </c>
      <c r="D19" s="70"/>
      <c r="E19" s="71"/>
      <c r="F19" s="82" t="s">
        <v>82</v>
      </c>
      <c r="G19" s="70"/>
      <c r="H19" s="71"/>
      <c r="I19" s="62" t="s">
        <v>79</v>
      </c>
      <c r="J19" s="63"/>
      <c r="K19" s="10"/>
    </row>
    <row r="20" spans="1:11" ht="49.15" customHeight="1" x14ac:dyDescent="0.25">
      <c r="A20" s="66"/>
      <c r="B20" s="43"/>
      <c r="C20" s="59"/>
      <c r="D20" s="60"/>
      <c r="E20" s="43"/>
      <c r="F20" s="59"/>
      <c r="G20" s="60"/>
      <c r="H20" s="43"/>
      <c r="I20" s="56"/>
      <c r="J20" s="57"/>
      <c r="K20" s="10"/>
    </row>
    <row r="21" spans="1:11" ht="49.15" customHeight="1" x14ac:dyDescent="0.25">
      <c r="A21" s="66"/>
      <c r="B21" s="43"/>
      <c r="C21" s="59"/>
      <c r="D21" s="60"/>
      <c r="E21" s="43"/>
      <c r="F21" s="59"/>
      <c r="G21" s="60"/>
      <c r="H21" s="43"/>
      <c r="I21" s="56"/>
      <c r="J21" s="57"/>
      <c r="K21" s="10"/>
    </row>
    <row r="22" spans="1:11" ht="49.15" customHeight="1" x14ac:dyDescent="0.25">
      <c r="A22" s="66"/>
      <c r="B22" s="43"/>
      <c r="C22" s="59"/>
      <c r="D22" s="60"/>
      <c r="E22" s="43"/>
      <c r="F22" s="59"/>
      <c r="G22" s="60"/>
      <c r="H22" s="43"/>
      <c r="I22" s="56"/>
      <c r="J22" s="57"/>
      <c r="K22" s="10"/>
    </row>
    <row r="23" spans="1:11" ht="49.15" customHeight="1" x14ac:dyDescent="0.25">
      <c r="A23" s="66"/>
      <c r="B23" s="43"/>
      <c r="C23" s="59"/>
      <c r="D23" s="60"/>
      <c r="E23" s="43"/>
      <c r="F23" s="59"/>
      <c r="G23" s="60"/>
      <c r="H23" s="43"/>
      <c r="I23" s="56"/>
      <c r="J23" s="57"/>
      <c r="K23" s="10"/>
    </row>
    <row r="24" spans="1:11" ht="49.15" customHeight="1" x14ac:dyDescent="0.25">
      <c r="A24" s="66"/>
      <c r="B24" s="43"/>
      <c r="C24" s="59"/>
      <c r="D24" s="60"/>
      <c r="E24" s="43"/>
      <c r="F24" s="59"/>
      <c r="G24" s="60"/>
      <c r="H24" s="43"/>
      <c r="I24" s="56"/>
      <c r="J24" s="57"/>
      <c r="K24" s="10"/>
    </row>
    <row r="25" spans="1:11" ht="49.15" customHeight="1" x14ac:dyDescent="0.25">
      <c r="A25" s="66"/>
      <c r="B25" s="43"/>
      <c r="C25" s="59"/>
      <c r="D25" s="60"/>
      <c r="E25" s="43"/>
      <c r="F25" s="59"/>
      <c r="G25" s="60"/>
      <c r="H25" s="43"/>
      <c r="I25" s="56"/>
      <c r="J25" s="57"/>
      <c r="K25" s="10"/>
    </row>
    <row r="26" spans="1:11" ht="49.15" customHeight="1" x14ac:dyDescent="0.25">
      <c r="A26" s="66"/>
      <c r="B26" s="43"/>
      <c r="C26" s="59"/>
      <c r="D26" s="60"/>
      <c r="E26" s="43"/>
      <c r="F26" s="59"/>
      <c r="G26" s="60"/>
      <c r="H26" s="43"/>
      <c r="I26" s="56"/>
      <c r="J26" s="57"/>
      <c r="K26" s="10"/>
    </row>
    <row r="27" spans="1:11" ht="49.15" customHeight="1" x14ac:dyDescent="0.25">
      <c r="A27" s="66"/>
      <c r="B27" s="43"/>
      <c r="C27" s="59"/>
      <c r="D27" s="60"/>
      <c r="E27" s="43"/>
      <c r="F27" s="59"/>
      <c r="G27" s="60"/>
      <c r="H27" s="43"/>
      <c r="I27" s="56"/>
      <c r="J27" s="57"/>
      <c r="K27" s="10"/>
    </row>
    <row r="28" spans="1:11" ht="49.15" customHeight="1" x14ac:dyDescent="0.25">
      <c r="A28" s="66"/>
      <c r="B28" s="43"/>
      <c r="C28" s="59"/>
      <c r="D28" s="60"/>
      <c r="E28" s="43"/>
      <c r="F28" s="59"/>
      <c r="G28" s="60"/>
      <c r="H28" s="43"/>
      <c r="I28" s="56"/>
      <c r="J28" s="57"/>
      <c r="K28" s="10"/>
    </row>
    <row r="29" spans="1:11" ht="49.15" customHeight="1" x14ac:dyDescent="0.25">
      <c r="A29" s="66"/>
      <c r="B29" s="43"/>
      <c r="C29" s="59"/>
      <c r="D29" s="60"/>
      <c r="E29" s="43"/>
      <c r="F29" s="59"/>
      <c r="G29" s="60"/>
      <c r="H29" s="43"/>
      <c r="I29" s="56"/>
      <c r="J29" s="57"/>
      <c r="K29" s="10"/>
    </row>
    <row r="31" spans="1:11" ht="33" customHeight="1" x14ac:dyDescent="0.25">
      <c r="A31" s="75"/>
      <c r="B31" s="35"/>
      <c r="C31" s="35"/>
      <c r="D31" s="35"/>
      <c r="E31" s="35"/>
      <c r="F31" s="35"/>
      <c r="G31" s="35"/>
      <c r="H31" s="35"/>
      <c r="I31" s="35"/>
      <c r="J31" s="35"/>
    </row>
    <row r="33" spans="1:10" ht="16.149999999999999" customHeight="1" x14ac:dyDescent="0.25">
      <c r="A33" s="84" t="s">
        <v>83</v>
      </c>
      <c r="B33" s="35"/>
      <c r="C33" s="35"/>
      <c r="D33" s="35"/>
      <c r="E33" s="35"/>
      <c r="F33" s="35"/>
      <c r="G33" s="35"/>
      <c r="H33" s="35"/>
      <c r="I33" s="35"/>
      <c r="J33" s="35"/>
    </row>
    <row r="34" spans="1:10" ht="16.149999999999999" customHeight="1" thickBot="1" x14ac:dyDescent="0.3"/>
    <row r="35" spans="1:10" ht="16.149999999999999" customHeight="1" x14ac:dyDescent="0.25">
      <c r="A35" s="7" t="s">
        <v>27</v>
      </c>
      <c r="B35" s="69" t="s">
        <v>84</v>
      </c>
      <c r="C35" s="70"/>
      <c r="D35" s="70"/>
      <c r="E35" s="70"/>
      <c r="F35" s="70"/>
      <c r="G35" s="71"/>
      <c r="H35" s="72" t="s">
        <v>85</v>
      </c>
      <c r="I35" s="70"/>
      <c r="J35" s="63"/>
    </row>
    <row r="36" spans="1:10" ht="48" customHeight="1" x14ac:dyDescent="0.25">
      <c r="A36" s="19" t="s">
        <v>86</v>
      </c>
      <c r="B36" s="61" t="s">
        <v>87</v>
      </c>
      <c r="C36" s="60"/>
      <c r="D36" s="60"/>
      <c r="E36" s="60"/>
      <c r="F36" s="60"/>
      <c r="G36" s="43"/>
      <c r="H36" s="67"/>
      <c r="I36" s="60"/>
      <c r="J36" s="57"/>
    </row>
    <row r="37" spans="1:10" ht="48" customHeight="1" x14ac:dyDescent="0.25">
      <c r="A37" s="19" t="s">
        <v>88</v>
      </c>
      <c r="B37" s="61" t="s">
        <v>89</v>
      </c>
      <c r="C37" s="60"/>
      <c r="D37" s="60"/>
      <c r="E37" s="60"/>
      <c r="F37" s="60"/>
      <c r="G37" s="43"/>
      <c r="H37" s="67"/>
      <c r="I37" s="60"/>
      <c r="J37" s="57"/>
    </row>
    <row r="38" spans="1:10" ht="48" customHeight="1" x14ac:dyDescent="0.25">
      <c r="A38" s="19" t="s">
        <v>90</v>
      </c>
      <c r="B38" s="61" t="s">
        <v>91</v>
      </c>
      <c r="C38" s="60"/>
      <c r="D38" s="60"/>
      <c r="E38" s="60"/>
      <c r="F38" s="60"/>
      <c r="G38" s="43"/>
      <c r="H38" s="67"/>
      <c r="I38" s="60"/>
      <c r="J38" s="57"/>
    </row>
    <row r="39" spans="1:10" ht="48" customHeight="1" x14ac:dyDescent="0.25">
      <c r="A39" s="19" t="s">
        <v>92</v>
      </c>
      <c r="B39" s="61" t="s">
        <v>93</v>
      </c>
      <c r="C39" s="60"/>
      <c r="D39" s="60"/>
      <c r="E39" s="60"/>
      <c r="F39" s="60"/>
      <c r="G39" s="43"/>
      <c r="H39" s="67" t="s">
        <v>108</v>
      </c>
      <c r="I39" s="60"/>
      <c r="J39" s="57"/>
    </row>
    <row r="40" spans="1:10" ht="48" customHeight="1" x14ac:dyDescent="0.25">
      <c r="A40" s="30">
        <v>5</v>
      </c>
      <c r="B40" s="68" t="s">
        <v>109</v>
      </c>
      <c r="C40" s="60"/>
      <c r="D40" s="60"/>
      <c r="E40" s="60"/>
      <c r="F40" s="60"/>
      <c r="G40" s="43"/>
      <c r="H40" s="67" t="s">
        <v>108</v>
      </c>
      <c r="I40" s="60"/>
      <c r="J40" s="57"/>
    </row>
    <row r="41" spans="1:10" ht="48" customHeight="1" x14ac:dyDescent="0.25">
      <c r="A41" s="30">
        <v>6</v>
      </c>
      <c r="B41" s="68" t="s">
        <v>110</v>
      </c>
      <c r="C41" s="60"/>
      <c r="D41" s="60"/>
      <c r="E41" s="60"/>
      <c r="F41" s="60"/>
      <c r="G41" s="43"/>
      <c r="H41" s="67" t="s">
        <v>108</v>
      </c>
      <c r="I41" s="60"/>
      <c r="J41" s="57"/>
    </row>
    <row r="42" spans="1:10" ht="48" customHeight="1" x14ac:dyDescent="0.25">
      <c r="A42" s="30">
        <v>7</v>
      </c>
      <c r="B42" s="68" t="s">
        <v>111</v>
      </c>
      <c r="C42" s="60"/>
      <c r="D42" s="60"/>
      <c r="E42" s="60"/>
      <c r="F42" s="60"/>
      <c r="G42" s="43"/>
      <c r="H42" s="67" t="s">
        <v>108</v>
      </c>
      <c r="I42" s="60"/>
      <c r="J42" s="57"/>
    </row>
    <row r="43" spans="1:10" ht="48" customHeight="1" x14ac:dyDescent="0.25">
      <c r="A43" s="30"/>
      <c r="B43" s="68"/>
      <c r="C43" s="60"/>
      <c r="D43" s="60"/>
      <c r="E43" s="60"/>
      <c r="F43" s="60"/>
      <c r="G43" s="43"/>
      <c r="H43" s="67"/>
      <c r="I43" s="60"/>
      <c r="J43" s="57"/>
    </row>
    <row r="44" spans="1:10" ht="48" customHeight="1" x14ac:dyDescent="0.25">
      <c r="A44" s="30"/>
      <c r="B44" s="68"/>
      <c r="C44" s="60"/>
      <c r="D44" s="60"/>
      <c r="E44" s="60"/>
      <c r="F44" s="60"/>
      <c r="G44" s="43"/>
      <c r="H44" s="67"/>
      <c r="I44" s="60"/>
      <c r="J44" s="57"/>
    </row>
    <row r="45" spans="1:10" ht="48" customHeight="1" x14ac:dyDescent="0.25">
      <c r="A45" s="30"/>
      <c r="B45" s="68"/>
      <c r="C45" s="60"/>
      <c r="D45" s="60"/>
      <c r="E45" s="60"/>
      <c r="F45" s="60"/>
      <c r="G45" s="43"/>
      <c r="H45" s="67"/>
      <c r="I45" s="60"/>
      <c r="J45" s="57"/>
    </row>
    <row r="46" spans="1:10" ht="49.15" customHeight="1" thickBot="1" x14ac:dyDescent="0.3">
      <c r="A46" s="31"/>
      <c r="B46" s="76"/>
      <c r="C46" s="74"/>
      <c r="D46" s="74"/>
      <c r="E46" s="74"/>
      <c r="F46" s="74"/>
      <c r="G46" s="65"/>
      <c r="H46" s="77"/>
      <c r="I46" s="78"/>
      <c r="J46" s="79"/>
    </row>
    <row r="48" spans="1:10" ht="102" customHeight="1" x14ac:dyDescent="0.25">
      <c r="A48" s="75" t="s">
        <v>94</v>
      </c>
      <c r="B48" s="35"/>
      <c r="C48" s="35"/>
      <c r="D48" s="35"/>
      <c r="E48" s="35"/>
      <c r="F48" s="35"/>
      <c r="G48" s="35"/>
      <c r="H48" s="35"/>
      <c r="I48" s="35"/>
      <c r="J48" s="35"/>
    </row>
    <row r="51" spans="1:10" x14ac:dyDescent="0.25">
      <c r="A51" s="45" t="s">
        <v>95</v>
      </c>
      <c r="B51" s="35"/>
      <c r="C51" s="35"/>
      <c r="D51" s="35"/>
      <c r="E51" s="58" t="s">
        <v>106</v>
      </c>
      <c r="F51" s="35"/>
      <c r="G51" s="35"/>
      <c r="H51" s="35"/>
      <c r="I51" s="35"/>
      <c r="J51" s="35"/>
    </row>
    <row r="53" spans="1:10" x14ac:dyDescent="0.25">
      <c r="A53" s="45" t="s">
        <v>96</v>
      </c>
      <c r="B53" s="35"/>
      <c r="C53" s="35"/>
      <c r="D53" s="35"/>
      <c r="E53" s="58" t="s">
        <v>107</v>
      </c>
      <c r="F53" s="35"/>
      <c r="G53" s="35"/>
      <c r="H53" s="35"/>
      <c r="I53" s="35"/>
      <c r="J53" s="35"/>
    </row>
    <row r="100" spans="1:1" ht="15.75" x14ac:dyDescent="0.25">
      <c r="A100" t="s">
        <v>97</v>
      </c>
    </row>
  </sheetData>
  <sheetProtection sheet="1"/>
  <mergeCells count="121">
    <mergeCell ref="A10:B10"/>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FZJ6XTJY6WQ3-1352427771-352959</_dlc_DocId>
    <_dlc_DocIdUrl xmlns="f401bc6b-16ae-4eec-874e-4b24bc321f82">
      <Url>https://bbraun.sharepoint.com/sites/bbraun_eis_ltmedical/_layouts/15/DocIdRedir.aspx?ID=FZJ6XTJY6WQ3-1352427771-352959</Url>
      <Description>FZJ6XTJY6WQ3-1352427771-352959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D189C4-3B71-43E6-9E0A-0788A80EC8C9}">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00DECAC0-1DA1-4C78-A7D7-161BDE19125F}">
  <ds:schemaRefs>
    <ds:schemaRef ds:uri="http://schemas.microsoft.com/sharepoint/v3/contenttype/forms"/>
  </ds:schemaRefs>
</ds:datastoreItem>
</file>

<file path=customXml/itemProps3.xml><?xml version="1.0" encoding="utf-8"?>
<ds:datastoreItem xmlns:ds="http://schemas.openxmlformats.org/officeDocument/2006/customXml" ds:itemID="{8A5AFB54-52B3-4A6B-BD42-8C8184116526}">
  <ds:schemaRefs>
    <ds:schemaRef ds:uri="http://schemas.microsoft.com/sharepoint/events"/>
  </ds:schemaRefs>
</ds:datastoreItem>
</file>

<file path=customXml/itemProps4.xml><?xml version="1.0" encoding="utf-8"?>
<ds:datastoreItem xmlns:ds="http://schemas.openxmlformats.org/officeDocument/2006/customXml" ds:itemID="{C44AE34A-D6F4-412F-92CD-B58382662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Milda Valakevičiūtė</cp:lastModifiedBy>
  <cp:revision/>
  <dcterms:created xsi:type="dcterms:W3CDTF">2023-04-04T12:16:45Z</dcterms:created>
  <dcterms:modified xsi:type="dcterms:W3CDTF">2024-05-24T05:37:13Z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2024-04-16T12:19:22Z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d82cfdd0-4efb-48e2-929a-6f9952b44359</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703541f6-5f99-4f50-b1ef-d40556091cf1</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