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Vienkartinės\UAB Medita\"/>
    </mc:Choice>
  </mc:AlternateContent>
  <bookViews>
    <workbookView xWindow="390" yWindow="390" windowWidth="24705" windowHeight="15345"/>
  </bookViews>
  <sheets>
    <sheet name="Pasiūlymas" sheetId="1" r:id="rId1"/>
    <sheet name="Subtiekėjai ir priedai" sheetId="2" r:id="rId2"/>
    <sheet name="TS" sheetId="3" state="hidden" r:id="rId3"/>
  </sheets>
  <calcPr calcId="181029"/>
</workbook>
</file>

<file path=xl/calcChain.xml><?xml version="1.0" encoding="utf-8"?>
<calcChain xmlns="http://schemas.openxmlformats.org/spreadsheetml/2006/main">
  <c r="G267" i="1" l="1"/>
  <c r="F265" i="1"/>
  <c r="F266" i="1" s="1"/>
  <c r="F267" i="1" s="1"/>
  <c r="F268" i="1" s="1"/>
  <c r="G255" i="1"/>
  <c r="F253" i="1"/>
  <c r="G254" i="1" s="1"/>
  <c r="G243" i="1"/>
  <c r="F241" i="1"/>
  <c r="F242" i="1" s="1"/>
  <c r="F243" i="1" s="1"/>
  <c r="F244" i="1" s="1"/>
  <c r="G231" i="1"/>
  <c r="F229" i="1"/>
  <c r="G230" i="1" s="1"/>
  <c r="G219" i="1"/>
  <c r="F217" i="1"/>
  <c r="F218" i="1" s="1"/>
  <c r="F219" i="1" s="1"/>
  <c r="F220" i="1" s="1"/>
  <c r="G207" i="1"/>
  <c r="F205" i="1"/>
  <c r="G206" i="1" s="1"/>
  <c r="G195" i="1"/>
  <c r="F193" i="1"/>
  <c r="F194" i="1" s="1"/>
  <c r="F195" i="1" s="1"/>
  <c r="F196" i="1" s="1"/>
  <c r="G183" i="1"/>
  <c r="F181" i="1"/>
  <c r="G182" i="1" s="1"/>
  <c r="G171" i="1"/>
  <c r="F169" i="1"/>
  <c r="F170" i="1" s="1"/>
  <c r="F171" i="1" s="1"/>
  <c r="F172" i="1" s="1"/>
  <c r="G159" i="1"/>
  <c r="F157" i="1"/>
  <c r="G158" i="1" s="1"/>
  <c r="G147" i="1"/>
  <c r="F145" i="1"/>
  <c r="F146" i="1" s="1"/>
  <c r="F147" i="1" s="1"/>
  <c r="F148" i="1" s="1"/>
  <c r="G135" i="1"/>
  <c r="G134" i="1"/>
  <c r="F133" i="1"/>
  <c r="F134" i="1" s="1"/>
  <c r="F135" i="1" s="1"/>
  <c r="F136" i="1" s="1"/>
  <c r="G123" i="1"/>
  <c r="F121" i="1"/>
  <c r="F122" i="1" s="1"/>
  <c r="F123" i="1" s="1"/>
  <c r="F124" i="1" s="1"/>
  <c r="G111" i="1"/>
  <c r="G110" i="1"/>
  <c r="F109" i="1"/>
  <c r="F110" i="1" s="1"/>
  <c r="F111" i="1" s="1"/>
  <c r="F112" i="1" s="1"/>
  <c r="G99" i="1"/>
  <c r="F97" i="1"/>
  <c r="F98" i="1" s="1"/>
  <c r="F99" i="1" s="1"/>
  <c r="F100" i="1" s="1"/>
  <c r="G87" i="1"/>
  <c r="G86" i="1"/>
  <c r="F85" i="1"/>
  <c r="F86" i="1" s="1"/>
  <c r="F87" i="1" s="1"/>
  <c r="F88" i="1" s="1"/>
  <c r="G75" i="1"/>
  <c r="F73" i="1"/>
  <c r="F74" i="1" s="1"/>
  <c r="F75" i="1" s="1"/>
  <c r="F76" i="1" s="1"/>
  <c r="G63" i="1"/>
  <c r="G62" i="1"/>
  <c r="F61" i="1"/>
  <c r="F62" i="1" s="1"/>
  <c r="F63" i="1" s="1"/>
  <c r="F64" i="1" s="1"/>
  <c r="G51" i="1"/>
  <c r="F49" i="1"/>
  <c r="F50" i="1" s="1"/>
  <c r="F51" i="1" s="1"/>
  <c r="F52" i="1" s="1"/>
  <c r="G39" i="1"/>
  <c r="G38" i="1"/>
  <c r="F37" i="1"/>
  <c r="F38" i="1" s="1"/>
  <c r="F39" i="1" s="1"/>
  <c r="F40" i="1" s="1"/>
  <c r="G21" i="1"/>
  <c r="G50" i="1" l="1"/>
  <c r="G146" i="1"/>
  <c r="G170" i="1"/>
  <c r="G242" i="1"/>
  <c r="G266" i="1"/>
  <c r="G74" i="1"/>
  <c r="G98" i="1"/>
  <c r="G122" i="1"/>
  <c r="G194" i="1"/>
  <c r="G218" i="1"/>
  <c r="F158" i="1"/>
  <c r="F159" i="1" s="1"/>
  <c r="F160" i="1" s="1"/>
  <c r="F182" i="1"/>
  <c r="F183" i="1" s="1"/>
  <c r="F184" i="1" s="1"/>
  <c r="F206" i="1"/>
  <c r="F207" i="1" s="1"/>
  <c r="F208" i="1" s="1"/>
  <c r="F230" i="1"/>
  <c r="F231" i="1" s="1"/>
  <c r="F232" i="1" s="1"/>
  <c r="F254" i="1"/>
  <c r="F255" i="1" s="1"/>
  <c r="F256" i="1" s="1"/>
</calcChain>
</file>

<file path=xl/sharedStrings.xml><?xml version="1.0" encoding="utf-8"?>
<sst xmlns="http://schemas.openxmlformats.org/spreadsheetml/2006/main" count="779" uniqueCount="378">
  <si>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</si>
  <si>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</si>
  <si>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</si>
  <si>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</si>
  <si>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</si>
  <si>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</si>
  <si>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</si>
  <si>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</si>
  <si>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</si>
  <si>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</si>
  <si>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</si>
  <si>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</si>
  <si>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</si>
  <si>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</si>
  <si>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</si>
  <si>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</si>
  <si>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</si>
  <si>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</si>
  <si>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</si>
  <si>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</si>
  <si>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</si>
  <si>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</si>
  <si>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</si>
  <si>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</si>
  <si>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</si>
  <si>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</si>
  <si>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</si>
  <si>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ELEKTRODAI HEMODINAMIKOS MONITORAVIMO SISTEMAI</t>
  </si>
  <si>
    <t>Tiekėjo pasiūlymas:</t>
  </si>
  <si>
    <t>Nr.</t>
  </si>
  <si>
    <t>Pavadinimas</t>
  </si>
  <si>
    <t>Kiekis</t>
  </si>
  <si>
    <t>Mato vienetas</t>
  </si>
  <si>
    <t>Kaina be PVM, Eur</t>
  </si>
  <si>
    <t>Suma be PVM, Eur</t>
  </si>
  <si>
    <t>Gamintojas, modelis</t>
  </si>
  <si>
    <t>1.</t>
  </si>
  <si>
    <t>Elektrodai hemodinamikos monitoravimo sistemai</t>
  </si>
  <si>
    <t>1.1.</t>
  </si>
  <si>
    <t>vnt</t>
  </si>
  <si>
    <t>Suma be PVM</t>
  </si>
  <si>
    <t>Taikomas PVM dydis (%)</t>
  </si>
  <si>
    <t>PVM suma</t>
  </si>
  <si>
    <t>Suma su PVM</t>
  </si>
  <si>
    <t>2. DALIS</t>
  </si>
  <si>
    <t>DEGUONIES DRĖKINTUVAS</t>
  </si>
  <si>
    <t>2.</t>
  </si>
  <si>
    <t>Deguonies drėkintuvas</t>
  </si>
  <si>
    <t>2.1.</t>
  </si>
  <si>
    <t>3. DALIS</t>
  </si>
  <si>
    <t xml:space="preserve">STENTAS ŠLAPIMTAKIŲ </t>
  </si>
  <si>
    <t>3.</t>
  </si>
  <si>
    <t xml:space="preserve">Stentas šlapimtakių </t>
  </si>
  <si>
    <t>3.1.</t>
  </si>
  <si>
    <t>4. DALIS</t>
  </si>
  <si>
    <t>4.</t>
  </si>
  <si>
    <t>4.1.</t>
  </si>
  <si>
    <t>5. DALIS</t>
  </si>
  <si>
    <t>ZONDAI DUODENALINIAI</t>
  </si>
  <si>
    <t>5.</t>
  </si>
  <si>
    <t>Zondai duodenaliniai</t>
  </si>
  <si>
    <t>5.1.</t>
  </si>
  <si>
    <t>6. DALIS</t>
  </si>
  <si>
    <t>6.</t>
  </si>
  <si>
    <t>6.1.</t>
  </si>
  <si>
    <t>7. DALIS</t>
  </si>
  <si>
    <t>APKLOTAS OPERACINIO LAUKO</t>
  </si>
  <si>
    <t>7.</t>
  </si>
  <si>
    <t>Apklotas operacinio lauko</t>
  </si>
  <si>
    <t>7.1.</t>
  </si>
  <si>
    <t>8. DALIS</t>
  </si>
  <si>
    <t>APKLOTŲ RINKINYS KLUBO SĄNARIO ENDOPROTEZAVIMUI</t>
  </si>
  <si>
    <t>8.</t>
  </si>
  <si>
    <t>Apklotų rinkinys klubo sąnario endoprotezavimui</t>
  </si>
  <si>
    <t>8.1.</t>
  </si>
  <si>
    <t>9. DALIS</t>
  </si>
  <si>
    <t>GIMDOS GLEIVINĖS BIOPSIJOS KATETERIS</t>
  </si>
  <si>
    <t>9.</t>
  </si>
  <si>
    <t>Gimdos gleivinės biopsijos kateteris</t>
  </si>
  <si>
    <t>9.1.</t>
  </si>
  <si>
    <t>10. DALIS</t>
  </si>
  <si>
    <t>FILTRAS SU INTEGRUOTU KANDIKLIU</t>
  </si>
  <si>
    <t>10.</t>
  </si>
  <si>
    <t>Filtras su integruotu kandikliu</t>
  </si>
  <si>
    <t>10.1.</t>
  </si>
  <si>
    <t>11. DALIS</t>
  </si>
  <si>
    <t>TURBINA SU KANDIKLIU SPIROMETRIJAI</t>
  </si>
  <si>
    <t>11.</t>
  </si>
  <si>
    <t>Turbina su kandikliu spirometrijai</t>
  </si>
  <si>
    <t>11.1.</t>
  </si>
  <si>
    <t>12. DALIS</t>
  </si>
  <si>
    <t>BIPOLINĖS ŽNYPLĖS</t>
  </si>
  <si>
    <t>12.</t>
  </si>
  <si>
    <t>Bipolinės žnyplės</t>
  </si>
  <si>
    <t>12.1.</t>
  </si>
  <si>
    <t xml:space="preserve">Bipolinės žnyplės </t>
  </si>
  <si>
    <t>13. DALIS</t>
  </si>
  <si>
    <t xml:space="preserve">BIPOLINĖS ŽNYPLĖS </t>
  </si>
  <si>
    <t>13.</t>
  </si>
  <si>
    <t>13.1.</t>
  </si>
  <si>
    <t>14. DALIS</t>
  </si>
  <si>
    <t>14.</t>
  </si>
  <si>
    <t>14.1.</t>
  </si>
  <si>
    <t>15. DALIS</t>
  </si>
  <si>
    <t>ABSORBERIO FILTRAI ANESTEZIJOS APARATUI</t>
  </si>
  <si>
    <t>15.</t>
  </si>
  <si>
    <t>Absorberio filtrai anestezijos aparatui</t>
  </si>
  <si>
    <t>15.1.</t>
  </si>
  <si>
    <t>16. DALIS</t>
  </si>
  <si>
    <t>MONOPOLINĖ RANKENĖLĖ</t>
  </si>
  <si>
    <t>16.</t>
  </si>
  <si>
    <t>Monopolinė rankenėlė</t>
  </si>
  <si>
    <t>16.1.</t>
  </si>
  <si>
    <t>17. DALIS</t>
  </si>
  <si>
    <t>ADATOS VIENKARTINĖS</t>
  </si>
  <si>
    <t>17.</t>
  </si>
  <si>
    <t>Adatos vienkartinės</t>
  </si>
  <si>
    <t>17.1.</t>
  </si>
  <si>
    <t>18. DALIS</t>
  </si>
  <si>
    <t>KINTAMO ILGIO PACIENTO JUNGTIS DIRBTINEI VENTILIACIJAI PER TRACHESTOMĄ</t>
  </si>
  <si>
    <t>18.</t>
  </si>
  <si>
    <t>Kintamo ilgio paciento jungtis dirbtinei ventiliacijai per trachestomą</t>
  </si>
  <si>
    <t>18.1.</t>
  </si>
  <si>
    <t>19. DALIS</t>
  </si>
  <si>
    <t>INJEKTORIŲ KOLONOSKOPIJAI KOMPLEKTAS</t>
  </si>
  <si>
    <t>19.</t>
  </si>
  <si>
    <t>Injektorių kolonoskopijai komplektas</t>
  </si>
  <si>
    <t>19.1.</t>
  </si>
  <si>
    <t>kompl.</t>
  </si>
  <si>
    <t>20. DALIS</t>
  </si>
  <si>
    <t>NOSIES SPAUSTUKAS SPIROMETRIJAI</t>
  </si>
  <si>
    <t>20.</t>
  </si>
  <si>
    <t>Nosies spaustukas spirometrijai</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</si>
  <si>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</si>
  <si>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</si>
  <si>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</si>
  <si>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</si>
  <si>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</si>
  <si>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</si>
  <si>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</si>
  <si>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</si>
  <si>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</si>
  <si>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</si>
  <si>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</si>
  <si>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</si>
  <si>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</si>
  <si>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</si>
  <si>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</si>
  <si>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</si>
  <si>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</si>
  <si>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</si>
  <si>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</si>
  <si>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</si>
  <si>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</si>
  <si>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8937 2024-04-15 13:10:04</t>
  </si>
  <si>
    <t>Pirkimas: Vienkartinės medicininės priemonės</t>
  </si>
  <si>
    <t>TECHNINĖ SPECIFIKACIJA</t>
  </si>
  <si>
    <t>600</t>
  </si>
  <si>
    <t>1.1.1.</t>
  </si>
  <si>
    <t>Skirta ICG matavimams atlikti</t>
  </si>
  <si>
    <t>1.1.2.</t>
  </si>
  <si>
    <t xml:space="preserve">Vienkartiniai </t>
  </si>
  <si>
    <t>1.1.3.</t>
  </si>
  <si>
    <t>Supakuota ne daugiau kaip po 1 vnt</t>
  </si>
  <si>
    <t>1.1.4.</t>
  </si>
  <si>
    <t>Ant pakuotės pažymėtas produkto pagaminimo ir galiojimo laikas</t>
  </si>
  <si>
    <t>1.1.5.</t>
  </si>
  <si>
    <t>Kontaktinė dalis pagaminta iš gelio, Ag/AgCl. Sudėtyje neturi būti latekso</t>
  </si>
  <si>
    <t>1.1.6.</t>
  </si>
  <si>
    <t>Komplektą sudaro 2 viengubi sensoriai ir 1 dvigubas ICG sensorius</t>
  </si>
  <si>
    <t>1.1.7.</t>
  </si>
  <si>
    <t>Sensorių išmatavimai: viengubo diametras 50mm (± 5mm), dvigubo diametras 46x88x38mm (± 5mm)</t>
  </si>
  <si>
    <t>4000</t>
  </si>
  <si>
    <t>2.1.1.</t>
  </si>
  <si>
    <t>Deguonies drėkintuvas, kliniškai švarus</t>
  </si>
  <si>
    <t>2.1.2.</t>
  </si>
  <si>
    <t>Vienkartinis</t>
  </si>
  <si>
    <t>2.1.3.</t>
  </si>
  <si>
    <t xml:space="preserve">Gaminio sudėtyje nėra latekso. </t>
  </si>
  <si>
    <t>2.1.4.</t>
  </si>
  <si>
    <t>Suprojektuotas tiekti sudrėkintą oro ir deguonies mišinį</t>
  </si>
  <si>
    <t>2.1.5.</t>
  </si>
  <si>
    <t>Gali būti naudojamas su: nosies kaniulėmis, vidutinės koncentracijos kaukėmis, su Venturi tipo vožtuvais</t>
  </si>
  <si>
    <t>2.1.6.</t>
  </si>
  <si>
    <t>Maksimalus tūris 500 ml</t>
  </si>
  <si>
    <t>2.1.7.</t>
  </si>
  <si>
    <t>Tūris tarp min. ir max - 400ml</t>
  </si>
  <si>
    <t>2.1.8.</t>
  </si>
  <si>
    <t>Slėgis ne daugiau 20 kPa</t>
  </si>
  <si>
    <t>2.1.9.</t>
  </si>
  <si>
    <t>jungtis tinkanti prie O2 srauto matuoklio RTM3</t>
  </si>
  <si>
    <t>100</t>
  </si>
  <si>
    <t>3.1.1.</t>
  </si>
  <si>
    <t>Dydis Fr.6</t>
  </si>
  <si>
    <t>3.1.2.</t>
  </si>
  <si>
    <t>Sterilus</t>
  </si>
  <si>
    <t>3.1.3.</t>
  </si>
  <si>
    <t>Pagamintas iš alifatinio poliuretano</t>
  </si>
  <si>
    <t>3.1.4.</t>
  </si>
  <si>
    <t>Abiem užlenktais ir atvirais galais. Šoninės skylutės per visą ilgį</t>
  </si>
  <si>
    <t>3.1.5.</t>
  </si>
  <si>
    <t>Ilgis 26-28 cm</t>
  </si>
  <si>
    <t>3.1.6.</t>
  </si>
  <si>
    <t>Rinkinyje turi būti nerūdijančio plieno PTFE ar lygiaverte medžiaga dengta styga 150 cm(±5cm)cm ilgio, su vienu standžiu ir kitu lanksčiu galiuku</t>
  </si>
  <si>
    <t>3.1.7.</t>
  </si>
  <si>
    <t>40-45 cm ilgio nustūmėjas</t>
  </si>
  <si>
    <t>3.1.8.</t>
  </si>
  <si>
    <t>Stentas tinkantis stentavimui iki 1 mėnesio</t>
  </si>
  <si>
    <t>150</t>
  </si>
  <si>
    <t>4.1.1.</t>
  </si>
  <si>
    <t>Dydis Fr.7</t>
  </si>
  <si>
    <t>4.1.2.</t>
  </si>
  <si>
    <t>4.1.3.</t>
  </si>
  <si>
    <t xml:space="preserve">Pagamintas iš alifatinio poliuretano </t>
  </si>
  <si>
    <t>4.1.4.</t>
  </si>
  <si>
    <t>4.1.5.</t>
  </si>
  <si>
    <t>4.1.6.</t>
  </si>
  <si>
    <t>4.1.7.</t>
  </si>
  <si>
    <t>4.1.8.</t>
  </si>
  <si>
    <t>200</t>
  </si>
  <si>
    <t>5.1.1.</t>
  </si>
  <si>
    <t>Dydis CH18</t>
  </si>
  <si>
    <t>5.1.2.</t>
  </si>
  <si>
    <t>Rentgenokontrastis. Vienkartinis. Sterilus</t>
  </si>
  <si>
    <t>5.1.3.</t>
  </si>
  <si>
    <t>Zondo ilgis 120cm( ± 10cm). Su ilgio atžymomis</t>
  </si>
  <si>
    <t>5.1.4.</t>
  </si>
  <si>
    <t xml:space="preserve">Be latekso, iš PVC </t>
  </si>
  <si>
    <t>6.1.1.</t>
  </si>
  <si>
    <t>Dydis CH14</t>
  </si>
  <si>
    <t>6.1.2.</t>
  </si>
  <si>
    <t>6.1.3.</t>
  </si>
  <si>
    <t>6.1.4.</t>
  </si>
  <si>
    <t>6.1.5.</t>
  </si>
  <si>
    <t>Su 4 skylutėmis šonuose. Zondas turi būti su kamšteliu</t>
  </si>
  <si>
    <t>7.1.1.</t>
  </si>
  <si>
    <t>7.1.2.</t>
  </si>
  <si>
    <t>Išmatavimai: 45x75 cm (±5cm) su kintama lipnia 6cm (±0,5cm) anga</t>
  </si>
  <si>
    <t>7.1.3.</t>
  </si>
  <si>
    <t>Ne mažiau 2 sluoksnių.</t>
  </si>
  <si>
    <t>512</t>
  </si>
  <si>
    <t>8.1.1.</t>
  </si>
  <si>
    <t>Apklotas sudarytas iš ne mažiau kaip trijų sluoksnių: viršutinis iš neaustinės medžiagos – sugeria skysčius, vidurinis - iš polietileno, nepralaidus, apatinis - apsauginis neaustinės medžiagos sluoksnis</t>
  </si>
  <si>
    <t>8.1.2.</t>
  </si>
  <si>
    <t>Matosi padėtos adatos, siūlai ir kitos smulkios medicininės priemonės</t>
  </si>
  <si>
    <t>8.1.3.</t>
  </si>
  <si>
    <t>Rinkinio sudėtis: Apklotai lipniais kraštais 90 x 75 cm  ( ± 5 cm) – 3 vnt.; Apklotas lipniu kraštu 182 x 180cm (± 5 cm) (apklotas turi turėti papildomą absorbuojantį sluoksnį su specialiomis angomis vamzdelių tvirtinimui.) – 1 vnt.; Apklotas lipniu kraštu 150 x 240 cm (± 5 cm) – 1 vnt.; U formos paklotas 230x260 cm (± 5 cm) (plyšys 20x100xcm) – 1 vnt.; Apklotas instrumentiniam staliukui 150x190 cm (± 5 cm) – 1 vnt.; Apklotas instrumentiniam staliukui 100x150 cm(± 5 cm) – 1 vnt.; Apklotai 75x80 cm (± 5 cm) – 2 vnt.; Kojinė 30x120 cm 9± 5 cm) – 1 vnt.; Elastinis bintas 12 cm x 6 m (± 5 cm) – 1 vnt.; Skysčių surinkimo maišas 30 x 40 cm (± 5 cm) – 1 vnt.; Lipnios juostos 9 x 50 cm (± 5 cm) – 3 vnt.; Popierinės servetėlės 30x24 cm (± 5 cm) – 4 vnt.; Sutvirtintas maišas MAYO staliukui 78 x145 cm (± 5 cm)  – 2 vnt</t>
  </si>
  <si>
    <t>8.1.4.</t>
  </si>
  <si>
    <t>Apklotų rinkinys įpakuotas steriliame įpakavime, trijų lygių pakuotėje, su sterilumo kontrolės sistema, t. y. lipdukas su pakuotės sterilumo ir gamybos duomenimis</t>
  </si>
  <si>
    <t>40</t>
  </si>
  <si>
    <t>9.1.1.</t>
  </si>
  <si>
    <t>Atraumatinis apvalus galas</t>
  </si>
  <si>
    <t>9.1.2.</t>
  </si>
  <si>
    <t>Išorinis skersmuo 3mm (±0,1mm)</t>
  </si>
  <si>
    <t>9.1.3.</t>
  </si>
  <si>
    <t>Ilgis 25cm (±0,5cm)</t>
  </si>
  <si>
    <t>9.1.4.</t>
  </si>
  <si>
    <t>2400</t>
  </si>
  <si>
    <t>10.1.1.</t>
  </si>
  <si>
    <t>Antibakterinis, antivirusinis filtras su kandikliu, skirtas plaučių funkcijai tirti spirometru Spirolab</t>
  </si>
  <si>
    <t>10.1.2.</t>
  </si>
  <si>
    <t xml:space="preserve">Skirtas suaugusiems ir vaikams </t>
  </si>
  <si>
    <t>10.1.3.</t>
  </si>
  <si>
    <t>Vienkartinis, supakuotas ne daugiau kaip po 1 vienetą</t>
  </si>
  <si>
    <t>10.1.4.</t>
  </si>
  <si>
    <t>Sudėtyje nėra latekso</t>
  </si>
  <si>
    <t>10.1.5.</t>
  </si>
  <si>
    <t>Kandiklio forma ovali, jungtis į spirometrą apvali 30mm (±0,1mm) dydžio</t>
  </si>
  <si>
    <t>10.1.6.</t>
  </si>
  <si>
    <t>Filtravimo efektyvumas (bakterijų ir virusų sulaikymas) ≥99%</t>
  </si>
  <si>
    <t>10.1.7.</t>
  </si>
  <si>
    <t>Oro srauto pasipriešinimas esant 14l/s oro srautui ≤100Pa/ls</t>
  </si>
  <si>
    <t>10.1.8.</t>
  </si>
  <si>
    <t>Filtro ilgis 95mm (±5mm)</t>
  </si>
  <si>
    <t>10.1.9.</t>
  </si>
  <si>
    <t>Siūlomas filtras turi atitikti ISO 13485 standartą</t>
  </si>
  <si>
    <t>300</t>
  </si>
  <si>
    <t>11.1.1.</t>
  </si>
  <si>
    <t>Vienkartinė turbina su kandikliu spirometrijai</t>
  </si>
  <si>
    <t>11.1.2.</t>
  </si>
  <si>
    <t>Tinka MIR gamintojo Spirolab spirometrui</t>
  </si>
  <si>
    <t>25</t>
  </si>
  <si>
    <t>12.1.1.</t>
  </si>
  <si>
    <t>Ilgis 18 cm (±1cm)</t>
  </si>
  <si>
    <t>12.1.2.</t>
  </si>
  <si>
    <t>Žiaunų ilgis 17,3mm (±0,1 mm)</t>
  </si>
  <si>
    <t>12.1.3.</t>
  </si>
  <si>
    <t>Lenktos, pjovimo ilgis 15,2mm (±0,1 mm)</t>
  </si>
  <si>
    <t>12.1.4.</t>
  </si>
  <si>
    <t>Turi būti galimybė naudoti peilį audinių  nupjovimui, be energijos aktyvacijos</t>
  </si>
  <si>
    <t>12.1.5.</t>
  </si>
  <si>
    <t>Aktyvacija ranka arba kojiniu pedalu</t>
  </si>
  <si>
    <t>12.1.6.</t>
  </si>
  <si>
    <t>Suderinamos ir tinkamas darbui su ForceTriad įrenginiu</t>
  </si>
  <si>
    <t>20</t>
  </si>
  <si>
    <t>13.1.1.</t>
  </si>
  <si>
    <t>13.1.2.</t>
  </si>
  <si>
    <t>Pjovimo ilgis 34 mm (±0,1 mm), audinių sulydimo ilgis 36mm (±0,1 mm)</t>
  </si>
  <si>
    <t>13.1.3.</t>
  </si>
  <si>
    <t>Lenktos, padengtos danga mažinančia apnašų susidarymą</t>
  </si>
  <si>
    <t>13.1.4.</t>
  </si>
  <si>
    <t>13.1.5.</t>
  </si>
  <si>
    <t>13.1.6.</t>
  </si>
  <si>
    <t>15</t>
  </si>
  <si>
    <t>14.1.1.</t>
  </si>
  <si>
    <t>Ilgis 37 cm (±0,01 mm)</t>
  </si>
  <si>
    <t>14.1.2.</t>
  </si>
  <si>
    <t>Diametras 5 mm (±0,01 mm)</t>
  </si>
  <si>
    <t>14.1.3.</t>
  </si>
  <si>
    <t>Žiaunų ilgis 20,3 (±0,1 mm)</t>
  </si>
  <si>
    <t>14.1.4.</t>
  </si>
  <si>
    <t>Pjovimo ilgis 18,5 (±0,1 mm)</t>
  </si>
  <si>
    <t>14.1.5.</t>
  </si>
  <si>
    <t>14.1.6.</t>
  </si>
  <si>
    <t>14.1.7.</t>
  </si>
  <si>
    <t>240</t>
  </si>
  <si>
    <t>15.1.1.</t>
  </si>
  <si>
    <t>Absorberio filtrai anestezijos aparatui „Avance CS2“</t>
  </si>
  <si>
    <t>16.1.1.</t>
  </si>
  <si>
    <t>Vienkartinė</t>
  </si>
  <si>
    <t>16.1.2.</t>
  </si>
  <si>
    <t>Sterili</t>
  </si>
  <si>
    <t>16.1.3.</t>
  </si>
  <si>
    <t>Monopolinių elektrodų laikiklis su 2 mygtukų valdymo jungtimi, skirtas darbui su 2,38 mm diametro elektrodais</t>
  </si>
  <si>
    <t>16.1.4.</t>
  </si>
  <si>
    <t>Rankenėlė su 320 cm (±1 cm) ilgio kabeliu ir tiesiu 70 mm (±1 mm) ilgio peiliuko formos elektrodu ir Valleylab tipo jungtimi į generatorių</t>
  </si>
  <si>
    <t>500</t>
  </si>
  <si>
    <t>17.1.1.</t>
  </si>
  <si>
    <t>14G 2,00x80mm (±2mm)</t>
  </si>
  <si>
    <t>17.1.2.</t>
  </si>
  <si>
    <t>Vienkartinė, sterili</t>
  </si>
  <si>
    <t>17.1.3.</t>
  </si>
  <si>
    <t xml:space="preserve">Trumpo nuožulniojo lancetinio šlifavimo galimybė </t>
  </si>
  <si>
    <t>17.1.4.</t>
  </si>
  <si>
    <t xml:space="preserve">Galima buka arba buka su filtro užpildu adata </t>
  </si>
  <si>
    <t>400</t>
  </si>
  <si>
    <t>18.1.1.</t>
  </si>
  <si>
    <t>Chromatinės armonikos dizaino, kas užtikrina reikiamą jungtelės padėtį</t>
  </si>
  <si>
    <t>18.1.2.</t>
  </si>
  <si>
    <t>Kintamo ilgio nuo 70-150 mm</t>
  </si>
  <si>
    <t>18.1.3.</t>
  </si>
  <si>
    <t>22F su šarnyrine jungtimi 22M/15F</t>
  </si>
  <si>
    <t>18.1.4.</t>
  </si>
  <si>
    <t>Turi „Flip top“ tipo dangtelį su angele atsiurbti</t>
  </si>
  <si>
    <t>50</t>
  </si>
  <si>
    <t>19.1.1.</t>
  </si>
  <si>
    <t>Komplektą sudaro: vienkartinės sterilios adatos ne mažiau 6 vnt</t>
  </si>
  <si>
    <t>19.1.2.</t>
  </si>
  <si>
    <t>Darbinis ilgis 2300-2400 mm</t>
  </si>
  <si>
    <t>19.1.3.</t>
  </si>
  <si>
    <t>Adatos diametras 0,6 mm (23G), adatos ilgis 4-5 mm</t>
  </si>
  <si>
    <t>19.1.4.</t>
  </si>
  <si>
    <t>Vienkartinių adatų šarvas daugkartinio naudojimo (darbinis ilgis 2300-2400 mm). Tinkamas kanalui 2,8 mm diametro</t>
  </si>
  <si>
    <t>1000</t>
  </si>
  <si>
    <t>20.1.1.</t>
  </si>
  <si>
    <t>20.1.2.</t>
  </si>
  <si>
    <t>Turi visiškai uždaryti nosies šnerves</t>
  </si>
  <si>
    <t>20.1.3.</t>
  </si>
  <si>
    <t>Priglundantis prie nosies</t>
  </si>
  <si>
    <t>20.1.4.</t>
  </si>
  <si>
    <t>Pagamintas iš propileno arba lygiavertės medžiagos</t>
  </si>
  <si>
    <t>Vilnius</t>
  </si>
  <si>
    <t>UAB „Medita“</t>
  </si>
  <si>
    <t>P.Baublio g. 2A LT-08406 Vilnius</t>
  </si>
  <si>
    <t>LT103237219</t>
  </si>
  <si>
    <t>A/s LT06 7044 0600 0091 4603, AB SEB bankas, banko kodas 70440</t>
  </si>
  <si>
    <t>Viešųjų pirkimų specialistė Jurgita Žaliauskienė</t>
  </si>
  <si>
    <t>(0~5) 272 03 72, +370 699 68120; pirkimai@medita.lt</t>
  </si>
  <si>
    <t>Direktorius Aivaras Pliauckys</t>
  </si>
  <si>
    <t>vadybininkas Remigijus Stankevičius, +370 626 29729, remigijus.stankevičius@medita.lt</t>
  </si>
  <si>
    <t>Nesudaryta</t>
  </si>
  <si>
    <t>UAB „Medita” įgaliojimas (konfidencialu)</t>
  </si>
  <si>
    <t>Taip</t>
  </si>
  <si>
    <t>Gamintojo dokumentai</t>
  </si>
  <si>
    <t>Viešųjų pirkimų specialistė</t>
  </si>
  <si>
    <t>Jurgita Žaliauskienė</t>
  </si>
  <si>
    <t>Modelis flowMIR, kat. nr. 910004, gamintojas "MIR S.p.A." Italija</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</si>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</sst>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7" borderId="0" xfId="0" applyFill="1"/>
    <xf numFmtId="0" fontId="6" fillId="7" borderId="0" xfId="0" applyFont="1" applyFill="1"/>
    <xf numFmtId="0" fontId="5" fillId="0" borderId="24" xfId="0" applyFont="1" applyBorder="1" applyAlignment="1">
      <alignment wrapText="1"/>
    </xf>
    <xf numFmtId="0" fontId="5" fillId="0" borderId="25" xfId="0" applyFont="1" applyBorder="1" applyAlignment="1">
      <alignment wrapText="1"/>
    </xf>
    <xf numFmtId="0" fontId="5" fillId="0" borderId="26" xfId="0" applyFont="1" applyBorder="1" applyAlignment="1">
      <alignment wrapText="1"/>
    </xf>
    <xf numFmtId="0" fontId="0" fillId="7" borderId="27" xfId="0" applyFill="1" applyBorder="1" applyAlignment="1">
      <alignment wrapText="1"/>
    </xf>
    <xf numFmtId="0" fontId="0" fillId="7" borderId="27" xfId="0" applyFill="1" applyBorder="1"/>
    <xf numFmtId="0" fontId="0" fillId="7" borderId="0" xfId="0" applyFill="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8"/>
  <sheetViews>
    <sheetView tabSelected="1" zoomScale="85" zoomScaleNormal="85" workbookViewId="0">
      <selection activeCell="E151" sqref="E15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3">
        <v>45425</v>
      </c>
    </row>
    <row r="9" spans="1:6" x14ac:dyDescent="0.25">
      <c r="A9" s="4" t="s">
        <v>5</v>
      </c>
      <c r="B9" s="13">
        <v>1</v>
      </c>
    </row>
    <row r="10" spans="1:6" x14ac:dyDescent="0.25">
      <c r="A10" s="4" t="s">
        <v>6</v>
      </c>
      <c r="B10" s="13" t="s">
        <v>361</v>
      </c>
    </row>
    <row r="12" spans="1:6" ht="15.75" x14ac:dyDescent="0.25">
      <c r="A12" s="41" t="s">
        <v>7</v>
      </c>
      <c r="B12" s="42"/>
      <c r="C12" s="35" t="s">
        <v>362</v>
      </c>
      <c r="D12" s="36"/>
      <c r="E12" s="36"/>
      <c r="F12" s="37"/>
    </row>
    <row r="13" spans="1:6" ht="15.95" customHeight="1" x14ac:dyDescent="0.25">
      <c r="A13" s="46" t="s">
        <v>8</v>
      </c>
      <c r="B13" s="39"/>
      <c r="C13" s="35">
        <v>110323729</v>
      </c>
      <c r="D13" s="36"/>
      <c r="E13" s="36"/>
      <c r="F13" s="37"/>
    </row>
    <row r="14" spans="1:6" ht="15.95" customHeight="1" x14ac:dyDescent="0.25">
      <c r="A14" s="46" t="s">
        <v>9</v>
      </c>
      <c r="B14" s="39"/>
      <c r="C14" s="35" t="s">
        <v>363</v>
      </c>
      <c r="D14" s="36"/>
      <c r="E14" s="36"/>
      <c r="F14" s="37"/>
    </row>
    <row r="15" spans="1:6" ht="15.95" customHeight="1" x14ac:dyDescent="0.25">
      <c r="A15" s="41" t="s">
        <v>10</v>
      </c>
      <c r="B15" s="42"/>
      <c r="C15" s="35" t="s">
        <v>364</v>
      </c>
      <c r="D15" s="36"/>
      <c r="E15" s="36"/>
      <c r="F15" s="37"/>
    </row>
    <row r="16" spans="1:6" ht="63" customHeight="1" x14ac:dyDescent="0.25">
      <c r="A16" s="38" t="s">
        <v>11</v>
      </c>
      <c r="B16" s="39"/>
      <c r="C16" s="35" t="s">
        <v>365</v>
      </c>
      <c r="D16" s="36"/>
      <c r="E16" s="36"/>
      <c r="F16" s="37"/>
    </row>
    <row r="17" spans="1:7" ht="15.95" customHeight="1" x14ac:dyDescent="0.25">
      <c r="A17" s="41" t="s">
        <v>12</v>
      </c>
      <c r="B17" s="42"/>
      <c r="C17" s="35" t="s">
        <v>366</v>
      </c>
      <c r="D17" s="36"/>
      <c r="E17" s="36"/>
      <c r="F17" s="37"/>
    </row>
    <row r="18" spans="1:7" ht="15.95" customHeight="1" x14ac:dyDescent="0.25">
      <c r="A18" s="41" t="s">
        <v>13</v>
      </c>
      <c r="B18" s="42"/>
      <c r="C18" s="35" t="s">
        <v>367</v>
      </c>
      <c r="D18" s="36"/>
      <c r="E18" s="36"/>
      <c r="F18" s="37"/>
    </row>
    <row r="19" spans="1:7" ht="48" customHeight="1" x14ac:dyDescent="0.25">
      <c r="A19" s="41" t="s">
        <v>14</v>
      </c>
      <c r="B19" s="42"/>
      <c r="C19" s="35" t="s">
        <v>368</v>
      </c>
      <c r="D19" s="36"/>
      <c r="E19" s="36"/>
      <c r="F19" s="37"/>
    </row>
    <row r="20" spans="1:7" ht="54.95" customHeight="1" x14ac:dyDescent="0.25">
      <c r="A20" s="41" t="s">
        <v>15</v>
      </c>
      <c r="B20" s="42"/>
      <c r="C20" s="35" t="s">
        <v>369</v>
      </c>
      <c r="D20" s="36"/>
      <c r="E20" s="36"/>
      <c r="F20" s="37"/>
    </row>
    <row r="21" spans="1:7" ht="71.099999999999994" customHeight="1" x14ac:dyDescent="0.25">
      <c r="A21" s="43" t="s">
        <v>16</v>
      </c>
      <c r="B21" s="44"/>
      <c r="C21" s="47" t="s">
        <v>370</v>
      </c>
      <c r="D21" s="48"/>
      <c r="E21" s="48"/>
      <c r="F21" s="48"/>
      <c r="G21" s="14" t="str">
        <f>IF((SUMPRODUCT(--(C21=""))&gt;0), "Privaloma užpildyti, kai taikomi pašalinimo pagrindai", "")</f>
        <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5"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600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4000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49</v>
      </c>
      <c r="B56" s="12"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100</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c r="E63" s="16" t="s">
        <v>42</v>
      </c>
      <c r="F63" s="16" t="str">
        <f>IF(OR(F62="",D63=""),"", ROUND(PRODUCT(D63,F62)/100,2))</f>
        <v/>
      </c>
      <c r="G63" s="14" t="str">
        <f>IF(D63="", "Nurodykite taikomą PVM dydį", "")</f>
        <v>Nurodykite taikomą PVM dydį</v>
      </c>
    </row>
    <row r="64" spans="1:7" x14ac:dyDescent="0.25">
      <c r="E64" s="16" t="s">
        <v>43</v>
      </c>
      <c r="F64" s="16">
        <f>IF(ISBLANK(F63), "", ROUND(SUM(F62:F63),2))</f>
        <v>0</v>
      </c>
    </row>
    <row r="68" spans="1:7" x14ac:dyDescent="0.25">
      <c r="A68" s="12" t="s">
        <v>54</v>
      </c>
      <c r="B68" s="12" t="s">
        <v>50</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55</v>
      </c>
      <c r="B72" s="16" t="s">
        <v>52</v>
      </c>
      <c r="C72" s="17"/>
      <c r="D72" s="17"/>
      <c r="E72" s="17"/>
      <c r="F72" s="17"/>
      <c r="G72" s="17"/>
    </row>
    <row r="73" spans="1:7" x14ac:dyDescent="0.25">
      <c r="A73" s="17" t="s">
        <v>56</v>
      </c>
      <c r="B73" s="17" t="s">
        <v>52</v>
      </c>
      <c r="C73" s="17">
        <v>150</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row r="80" spans="1:7" x14ac:dyDescent="0.25">
      <c r="A80" s="12" t="s">
        <v>57</v>
      </c>
      <c r="B80" s="12" t="s">
        <v>58</v>
      </c>
    </row>
    <row r="82" spans="1:7" x14ac:dyDescent="0.25">
      <c r="A82" s="12" t="s">
        <v>28</v>
      </c>
    </row>
    <row r="83" spans="1:7" x14ac:dyDescent="0.25">
      <c r="A83" s="16" t="s">
        <v>29</v>
      </c>
      <c r="B83" s="16" t="s">
        <v>30</v>
      </c>
      <c r="C83" s="16" t="s">
        <v>31</v>
      </c>
      <c r="D83" s="16" t="s">
        <v>32</v>
      </c>
      <c r="E83" s="16" t="s">
        <v>33</v>
      </c>
      <c r="F83" s="16" t="s">
        <v>34</v>
      </c>
      <c r="G83" s="16" t="s">
        <v>35</v>
      </c>
    </row>
    <row r="84" spans="1:7" x14ac:dyDescent="0.25">
      <c r="A84" s="16" t="s">
        <v>59</v>
      </c>
      <c r="B84" s="16" t="s">
        <v>60</v>
      </c>
      <c r="C84" s="17"/>
      <c r="D84" s="17"/>
      <c r="E84" s="17"/>
      <c r="F84" s="17"/>
      <c r="G84" s="17"/>
    </row>
    <row r="85" spans="1:7" x14ac:dyDescent="0.25">
      <c r="A85" s="17" t="s">
        <v>61</v>
      </c>
      <c r="B85" s="17" t="s">
        <v>60</v>
      </c>
      <c r="C85" s="17">
        <v>200</v>
      </c>
      <c r="D85" s="17" t="s">
        <v>39</v>
      </c>
      <c r="E85" s="18"/>
      <c r="F85" s="17" t="str">
        <f>IF(ISBLANK(E85),"", PRODUCT(C85,E85))</f>
        <v/>
      </c>
      <c r="G85" s="19"/>
    </row>
    <row r="86" spans="1:7" x14ac:dyDescent="0.25">
      <c r="E86" s="16" t="s">
        <v>40</v>
      </c>
      <c r="F86" s="16" t="str">
        <f>IF(F85="","",ROUND(SUM(F85:F85),2))</f>
        <v/>
      </c>
      <c r="G86" s="14" t="str">
        <f>IF(F85="","Neužpildytos visos objektų kainos","")</f>
        <v>Neužpildytos visos objektų kainos</v>
      </c>
    </row>
    <row r="87" spans="1:7" x14ac:dyDescent="0.25">
      <c r="C87" s="16" t="s">
        <v>41</v>
      </c>
      <c r="D87" s="19"/>
      <c r="E87" s="16" t="s">
        <v>42</v>
      </c>
      <c r="F87" s="16" t="str">
        <f>IF(OR(F86="",D87=""),"", ROUND(PRODUCT(D87,F86)/100,2))</f>
        <v/>
      </c>
      <c r="G87" s="14" t="str">
        <f>IF(D87="", "Nurodykite taikomą PVM dydį", "")</f>
        <v>Nurodykite taikomą PVM dydį</v>
      </c>
    </row>
    <row r="88" spans="1:7" x14ac:dyDescent="0.25">
      <c r="E88" s="16" t="s">
        <v>43</v>
      </c>
      <c r="F88" s="16">
        <f>IF(ISBLANK(F87), "", ROUND(SUM(F86:F87),2))</f>
        <v>0</v>
      </c>
    </row>
    <row r="92" spans="1:7" x14ac:dyDescent="0.25">
      <c r="A92" s="12" t="s">
        <v>62</v>
      </c>
      <c r="B92" s="12" t="s">
        <v>58</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63</v>
      </c>
      <c r="B96" s="16" t="s">
        <v>60</v>
      </c>
      <c r="C96" s="17"/>
      <c r="D96" s="17"/>
      <c r="E96" s="17"/>
      <c r="F96" s="17"/>
      <c r="G96" s="17"/>
    </row>
    <row r="97" spans="1:7" x14ac:dyDescent="0.25">
      <c r="A97" s="17" t="s">
        <v>64</v>
      </c>
      <c r="B97" s="17" t="s">
        <v>60</v>
      </c>
      <c r="C97" s="17">
        <v>200</v>
      </c>
      <c r="D97" s="17" t="s">
        <v>39</v>
      </c>
      <c r="E97" s="18"/>
      <c r="F97" s="17" t="str">
        <f>IF(ISBLANK(E97),"", PRODUCT(C97,E97))</f>
        <v/>
      </c>
      <c r="G97" s="19"/>
    </row>
    <row r="98" spans="1:7" x14ac:dyDescent="0.25">
      <c r="E98" s="16" t="s">
        <v>40</v>
      </c>
      <c r="F98" s="16" t="str">
        <f>IF(F97="","",ROUND(SUM(F97:F97),2))</f>
        <v/>
      </c>
      <c r="G98" s="14" t="str">
        <f>IF(F97="","Neužpildytos visos objektų kainos","")</f>
        <v>Neužpildytos visos objektų kainos</v>
      </c>
    </row>
    <row r="99" spans="1:7" x14ac:dyDescent="0.25">
      <c r="C99" s="16" t="s">
        <v>41</v>
      </c>
      <c r="D99" s="19"/>
      <c r="E99" s="16" t="s">
        <v>42</v>
      </c>
      <c r="F99" s="16" t="str">
        <f>IF(OR(F98="",D99=""),"", ROUND(PRODUCT(D99,F98)/100,2))</f>
        <v/>
      </c>
      <c r="G99" s="14" t="str">
        <f>IF(D99="", "Nurodykite taikomą PVM dydį", "")</f>
        <v>Nurodykite taikomą PVM dydį</v>
      </c>
    </row>
    <row r="100" spans="1:7" x14ac:dyDescent="0.25">
      <c r="E100" s="16" t="s">
        <v>43</v>
      </c>
      <c r="F100" s="16">
        <f>IF(ISBLANK(F99), "", ROUND(SUM(F98:F99),2))</f>
        <v>0</v>
      </c>
    </row>
    <row r="104" spans="1:7" x14ac:dyDescent="0.25">
      <c r="A104" s="12" t="s">
        <v>65</v>
      </c>
      <c r="B104" s="12" t="s">
        <v>66</v>
      </c>
    </row>
    <row r="106" spans="1:7" x14ac:dyDescent="0.25">
      <c r="A106" s="12" t="s">
        <v>28</v>
      </c>
    </row>
    <row r="107" spans="1:7" x14ac:dyDescent="0.25">
      <c r="A107" s="16" t="s">
        <v>29</v>
      </c>
      <c r="B107" s="16" t="s">
        <v>30</v>
      </c>
      <c r="C107" s="16" t="s">
        <v>31</v>
      </c>
      <c r="D107" s="16" t="s">
        <v>32</v>
      </c>
      <c r="E107" s="16" t="s">
        <v>33</v>
      </c>
      <c r="F107" s="16" t="s">
        <v>34</v>
      </c>
      <c r="G107" s="16" t="s">
        <v>35</v>
      </c>
    </row>
    <row r="108" spans="1:7" x14ac:dyDescent="0.25">
      <c r="A108" s="16" t="s">
        <v>67</v>
      </c>
      <c r="B108" s="16" t="s">
        <v>68</v>
      </c>
      <c r="C108" s="17"/>
      <c r="D108" s="17"/>
      <c r="E108" s="17"/>
      <c r="F108" s="17"/>
      <c r="G108" s="17"/>
    </row>
    <row r="109" spans="1:7" x14ac:dyDescent="0.25">
      <c r="A109" s="17" t="s">
        <v>69</v>
      </c>
      <c r="B109" s="17" t="s">
        <v>68</v>
      </c>
      <c r="C109" s="17">
        <v>600</v>
      </c>
      <c r="D109" s="17" t="s">
        <v>39</v>
      </c>
      <c r="E109" s="18"/>
      <c r="F109" s="17" t="str">
        <f>IF(ISBLANK(E109),"", PRODUCT(C109,E109))</f>
        <v/>
      </c>
      <c r="G109" s="19"/>
    </row>
    <row r="110" spans="1:7" x14ac:dyDescent="0.25">
      <c r="E110" s="16" t="s">
        <v>40</v>
      </c>
      <c r="F110" s="16" t="str">
        <f>IF(F109="","",ROUND(SUM(F109:F109),2))</f>
        <v/>
      </c>
      <c r="G110" s="14" t="str">
        <f>IF(F109="","Neužpildytos visos objektų kainos","")</f>
        <v>Neužpildytos visos objektų kainos</v>
      </c>
    </row>
    <row r="111" spans="1:7" x14ac:dyDescent="0.25">
      <c r="C111" s="16" t="s">
        <v>41</v>
      </c>
      <c r="D111" s="19"/>
      <c r="E111" s="16" t="s">
        <v>42</v>
      </c>
      <c r="F111" s="16" t="str">
        <f>IF(OR(F110="",D111=""),"", ROUND(PRODUCT(D111,F110)/100,2))</f>
        <v/>
      </c>
      <c r="G111" s="14" t="str">
        <f>IF(D111="", "Nurodykite taikomą PVM dydį", "")</f>
        <v>Nurodykite taikomą PVM dydį</v>
      </c>
    </row>
    <row r="112" spans="1:7" x14ac:dyDescent="0.25">
      <c r="E112" s="16" t="s">
        <v>43</v>
      </c>
      <c r="F112" s="16">
        <f>IF(ISBLANK(F111), "", ROUND(SUM(F110:F111),2))</f>
        <v>0</v>
      </c>
    </row>
    <row r="116" spans="1:7" x14ac:dyDescent="0.25">
      <c r="A116" s="12" t="s">
        <v>70</v>
      </c>
      <c r="B116" s="12" t="s">
        <v>71</v>
      </c>
    </row>
    <row r="118" spans="1:7" x14ac:dyDescent="0.25">
      <c r="A118" s="12" t="s">
        <v>28</v>
      </c>
    </row>
    <row r="119" spans="1:7" x14ac:dyDescent="0.25">
      <c r="A119" s="16" t="s">
        <v>29</v>
      </c>
      <c r="B119" s="16" t="s">
        <v>30</v>
      </c>
      <c r="C119" s="16" t="s">
        <v>31</v>
      </c>
      <c r="D119" s="16" t="s">
        <v>32</v>
      </c>
      <c r="E119" s="16" t="s">
        <v>33</v>
      </c>
      <c r="F119" s="16" t="s">
        <v>34</v>
      </c>
      <c r="G119" s="16" t="s">
        <v>35</v>
      </c>
    </row>
    <row r="120" spans="1:7" x14ac:dyDescent="0.25">
      <c r="A120" s="16" t="s">
        <v>72</v>
      </c>
      <c r="B120" s="16" t="s">
        <v>73</v>
      </c>
      <c r="C120" s="17"/>
      <c r="D120" s="17"/>
      <c r="E120" s="17"/>
      <c r="F120" s="17"/>
      <c r="G120" s="17"/>
    </row>
    <row r="121" spans="1:7" x14ac:dyDescent="0.25">
      <c r="A121" s="17" t="s">
        <v>74</v>
      </c>
      <c r="B121" s="17" t="s">
        <v>73</v>
      </c>
      <c r="C121" s="17">
        <v>512</v>
      </c>
      <c r="D121" s="17" t="s">
        <v>39</v>
      </c>
      <c r="E121" s="18"/>
      <c r="F121" s="17" t="str">
        <f>IF(ISBLANK(E121),"", PRODUCT(C121,E121))</f>
        <v/>
      </c>
      <c r="G121" s="19"/>
    </row>
    <row r="122" spans="1:7" x14ac:dyDescent="0.25">
      <c r="E122" s="16" t="s">
        <v>40</v>
      </c>
      <c r="F122" s="16" t="str">
        <f>IF(F121="","",ROUND(SUM(F121:F121),2))</f>
        <v/>
      </c>
      <c r="G122" s="14" t="str">
        <f>IF(F121="","Neužpildytos visos objektų kainos","")</f>
        <v>Neužpildytos visos objektų kainos</v>
      </c>
    </row>
    <row r="123" spans="1:7" x14ac:dyDescent="0.25">
      <c r="C123" s="16" t="s">
        <v>41</v>
      </c>
      <c r="D123" s="19"/>
      <c r="E123" s="16" t="s">
        <v>42</v>
      </c>
      <c r="F123" s="16" t="str">
        <f>IF(OR(F122="",D123=""),"", ROUND(PRODUCT(D123,F122)/100,2))</f>
        <v/>
      </c>
      <c r="G123" s="14" t="str">
        <f>IF(D123="", "Nurodykite taikomą PVM dydį", "")</f>
        <v>Nurodykite taikomą PVM dydį</v>
      </c>
    </row>
    <row r="124" spans="1:7" x14ac:dyDescent="0.25">
      <c r="E124" s="16" t="s">
        <v>43</v>
      </c>
      <c r="F124" s="16">
        <f>IF(ISBLANK(F123), "", ROUND(SUM(F122:F123),2))</f>
        <v>0</v>
      </c>
    </row>
    <row r="128" spans="1:7" x14ac:dyDescent="0.25">
      <c r="A128" s="12" t="s">
        <v>75</v>
      </c>
      <c r="B128" s="12" t="s">
        <v>76</v>
      </c>
    </row>
    <row r="130" spans="1:7" x14ac:dyDescent="0.25">
      <c r="A130" s="12" t="s">
        <v>28</v>
      </c>
    </row>
    <row r="131" spans="1:7" x14ac:dyDescent="0.25">
      <c r="A131" s="16" t="s">
        <v>29</v>
      </c>
      <c r="B131" s="16" t="s">
        <v>30</v>
      </c>
      <c r="C131" s="16" t="s">
        <v>31</v>
      </c>
      <c r="D131" s="16" t="s">
        <v>32</v>
      </c>
      <c r="E131" s="16" t="s">
        <v>33</v>
      </c>
      <c r="F131" s="16" t="s">
        <v>34</v>
      </c>
      <c r="G131" s="16" t="s">
        <v>35</v>
      </c>
    </row>
    <row r="132" spans="1:7" x14ac:dyDescent="0.25">
      <c r="A132" s="16" t="s">
        <v>77</v>
      </c>
      <c r="B132" s="16" t="s">
        <v>78</v>
      </c>
      <c r="C132" s="17"/>
      <c r="D132" s="17"/>
      <c r="E132" s="17"/>
      <c r="F132" s="17"/>
      <c r="G132" s="17"/>
    </row>
    <row r="133" spans="1:7" x14ac:dyDescent="0.25">
      <c r="A133" s="17" t="s">
        <v>79</v>
      </c>
      <c r="B133" s="17" t="s">
        <v>78</v>
      </c>
      <c r="C133" s="17">
        <v>40</v>
      </c>
      <c r="D133" s="17" t="s">
        <v>39</v>
      </c>
      <c r="E133" s="18"/>
      <c r="F133" s="17" t="str">
        <f>IF(ISBLANK(E133),"", PRODUCT(C133,E133))</f>
        <v/>
      </c>
      <c r="G133" s="19"/>
    </row>
    <row r="134" spans="1:7" x14ac:dyDescent="0.25">
      <c r="E134" s="16" t="s">
        <v>40</v>
      </c>
      <c r="F134" s="16" t="str">
        <f>IF(F133="","",ROUND(SUM(F133:F133),2))</f>
        <v/>
      </c>
      <c r="G134" s="14" t="str">
        <f>IF(F133="","Neužpildytos visos objektų kainos","")</f>
        <v>Neužpildytos visos objektų kainos</v>
      </c>
    </row>
    <row r="135" spans="1:7" x14ac:dyDescent="0.25">
      <c r="C135" s="16" t="s">
        <v>41</v>
      </c>
      <c r="D135" s="19"/>
      <c r="E135" s="16" t="s">
        <v>42</v>
      </c>
      <c r="F135" s="16" t="str">
        <f>IF(OR(F134="",D135=""),"", ROUND(PRODUCT(D135,F134)/100,2))</f>
        <v/>
      </c>
      <c r="G135" s="14" t="str">
        <f>IF(D135="", "Nurodykite taikomą PVM dydį", "")</f>
        <v>Nurodykite taikomą PVM dydį</v>
      </c>
    </row>
    <row r="136" spans="1:7" x14ac:dyDescent="0.25">
      <c r="E136" s="16" t="s">
        <v>43</v>
      </c>
      <c r="F136" s="16">
        <f>IF(ISBLANK(F135), "", ROUND(SUM(F134:F135),2))</f>
        <v>0</v>
      </c>
    </row>
    <row r="140" spans="1:7" x14ac:dyDescent="0.25">
      <c r="A140" s="12" t="s">
        <v>80</v>
      </c>
      <c r="B140" s="12" t="s">
        <v>81</v>
      </c>
    </row>
    <row r="142" spans="1:7" x14ac:dyDescent="0.25">
      <c r="A142" s="12" t="s">
        <v>28</v>
      </c>
    </row>
    <row r="143" spans="1:7" x14ac:dyDescent="0.25">
      <c r="A143" s="16" t="s">
        <v>29</v>
      </c>
      <c r="B143" s="16" t="s">
        <v>30</v>
      </c>
      <c r="C143" s="16" t="s">
        <v>31</v>
      </c>
      <c r="D143" s="16" t="s">
        <v>32</v>
      </c>
      <c r="E143" s="16" t="s">
        <v>33</v>
      </c>
      <c r="F143" s="16" t="s">
        <v>34</v>
      </c>
      <c r="G143" s="16" t="s">
        <v>35</v>
      </c>
    </row>
    <row r="144" spans="1:7" x14ac:dyDescent="0.25">
      <c r="A144" s="16" t="s">
        <v>82</v>
      </c>
      <c r="B144" s="16" t="s">
        <v>83</v>
      </c>
      <c r="C144" s="17"/>
      <c r="D144" s="17"/>
      <c r="E144" s="17"/>
      <c r="F144" s="17"/>
      <c r="G144" s="17"/>
    </row>
    <row r="145" spans="1:7" x14ac:dyDescent="0.25">
      <c r="A145" s="17" t="s">
        <v>84</v>
      </c>
      <c r="B145" s="17" t="s">
        <v>83</v>
      </c>
      <c r="C145" s="17">
        <v>2400</v>
      </c>
      <c r="D145" s="17" t="s">
        <v>39</v>
      </c>
      <c r="E145" s="18"/>
      <c r="F145" s="17" t="str">
        <f>IF(ISBLANK(E145),"", PRODUCT(C145,E145))</f>
        <v/>
      </c>
      <c r="G145" s="19"/>
    </row>
    <row r="146" spans="1:7" x14ac:dyDescent="0.25">
      <c r="E146" s="16" t="s">
        <v>40</v>
      </c>
      <c r="F146" s="16" t="str">
        <f>IF(F145="","",ROUND(SUM(F145:F145),2))</f>
        <v/>
      </c>
      <c r="G146" s="14" t="str">
        <f>IF(F145="","Neužpildytos visos objektų kainos","")</f>
        <v>Neužpildytos visos objektų kainos</v>
      </c>
    </row>
    <row r="147" spans="1:7" x14ac:dyDescent="0.25">
      <c r="C147" s="16" t="s">
        <v>41</v>
      </c>
      <c r="D147" s="19"/>
      <c r="E147" s="16" t="s">
        <v>42</v>
      </c>
      <c r="F147" s="16" t="str">
        <f>IF(OR(F146="",D147=""),"", ROUND(PRODUCT(D147,F146)/100,2))</f>
        <v/>
      </c>
      <c r="G147" s="14" t="str">
        <f>IF(D147="", "Nurodykite taikomą PVM dydį", "")</f>
        <v>Nurodykite taikomą PVM dydį</v>
      </c>
    </row>
    <row r="148" spans="1:7" x14ac:dyDescent="0.25">
      <c r="E148" s="16" t="s">
        <v>43</v>
      </c>
      <c r="F148" s="16">
        <f>IF(ISBLANK(F147), "", ROUND(SUM(F146:F147),2))</f>
        <v>0</v>
      </c>
    </row>
    <row r="152" spans="1:7" x14ac:dyDescent="0.25">
      <c r="A152" s="12" t="s">
        <v>85</v>
      </c>
      <c r="B152" s="12" t="s">
        <v>86</v>
      </c>
    </row>
    <row r="154" spans="1:7" x14ac:dyDescent="0.25">
      <c r="A154" s="12" t="s">
        <v>28</v>
      </c>
    </row>
    <row r="155" spans="1:7" x14ac:dyDescent="0.25">
      <c r="A155" s="16" t="s">
        <v>29</v>
      </c>
      <c r="B155" s="16" t="s">
        <v>30</v>
      </c>
      <c r="C155" s="16" t="s">
        <v>31</v>
      </c>
      <c r="D155" s="16" t="s">
        <v>32</v>
      </c>
      <c r="E155" s="16" t="s">
        <v>33</v>
      </c>
      <c r="F155" s="16" t="s">
        <v>34</v>
      </c>
      <c r="G155" s="16" t="s">
        <v>35</v>
      </c>
    </row>
    <row r="156" spans="1:7" x14ac:dyDescent="0.25">
      <c r="A156" s="16" t="s">
        <v>87</v>
      </c>
      <c r="B156" s="16" t="s">
        <v>88</v>
      </c>
      <c r="C156" s="17"/>
      <c r="D156" s="17"/>
      <c r="E156" s="17"/>
      <c r="F156" s="17"/>
      <c r="G156" s="17"/>
    </row>
    <row r="157" spans="1:7" x14ac:dyDescent="0.25">
      <c r="A157" s="17" t="s">
        <v>89</v>
      </c>
      <c r="B157" s="17" t="s">
        <v>88</v>
      </c>
      <c r="C157" s="17">
        <v>300</v>
      </c>
      <c r="D157" s="17" t="s">
        <v>39</v>
      </c>
      <c r="E157" s="18">
        <v>1.9</v>
      </c>
      <c r="F157" s="17">
        <f>IF(ISBLANK(E157),"", PRODUCT(C157,E157))</f>
        <v>570</v>
      </c>
      <c r="G157" s="19" t="s">
        <v>376</v>
      </c>
    </row>
    <row r="158" spans="1:7" x14ac:dyDescent="0.25">
      <c r="E158" s="16" t="s">
        <v>40</v>
      </c>
      <c r="F158" s="16">
        <f>IF(F157="","",ROUND(SUM(F157:F157),2))</f>
        <v>570</v>
      </c>
      <c r="G158" s="14" t="str">
        <f>IF(F157="","Neužpildytos visos objektų kainos","")</f>
        <v/>
      </c>
    </row>
    <row r="159" spans="1:7" x14ac:dyDescent="0.25">
      <c r="C159" s="16" t="s">
        <v>41</v>
      </c>
      <c r="D159" s="19">
        <v>5</v>
      </c>
      <c r="E159" s="16" t="s">
        <v>42</v>
      </c>
      <c r="F159" s="16">
        <f>IF(OR(F158="",D159=""),"", ROUND(PRODUCT(D159,F158)/100,2))</f>
        <v>28.5</v>
      </c>
      <c r="G159" s="14" t="str">
        <f>IF(D159="", "Nurodykite taikomą PVM dydį", "")</f>
        <v/>
      </c>
    </row>
    <row r="160" spans="1:7" x14ac:dyDescent="0.25">
      <c r="E160" s="16" t="s">
        <v>43</v>
      </c>
      <c r="F160" s="16">
        <f>IF(ISBLANK(F159), "", ROUND(SUM(F158:F159),2))</f>
        <v>598.5</v>
      </c>
    </row>
    <row r="164" spans="1:7" x14ac:dyDescent="0.25">
      <c r="A164" s="12" t="s">
        <v>90</v>
      </c>
      <c r="B164" s="12" t="s">
        <v>91</v>
      </c>
    </row>
    <row r="166" spans="1:7" x14ac:dyDescent="0.25">
      <c r="A166" s="12" t="s">
        <v>28</v>
      </c>
    </row>
    <row r="167" spans="1:7" x14ac:dyDescent="0.25">
      <c r="A167" s="16" t="s">
        <v>29</v>
      </c>
      <c r="B167" s="16" t="s">
        <v>30</v>
      </c>
      <c r="C167" s="16" t="s">
        <v>31</v>
      </c>
      <c r="D167" s="16" t="s">
        <v>32</v>
      </c>
      <c r="E167" s="16" t="s">
        <v>33</v>
      </c>
      <c r="F167" s="16" t="s">
        <v>34</v>
      </c>
      <c r="G167" s="16" t="s">
        <v>35</v>
      </c>
    </row>
    <row r="168" spans="1:7" x14ac:dyDescent="0.25">
      <c r="A168" s="16" t="s">
        <v>92</v>
      </c>
      <c r="B168" s="16" t="s">
        <v>93</v>
      </c>
      <c r="C168" s="17"/>
      <c r="D168" s="17"/>
      <c r="E168" s="17"/>
      <c r="F168" s="17"/>
      <c r="G168" s="17"/>
    </row>
    <row r="169" spans="1:7" x14ac:dyDescent="0.25">
      <c r="A169" s="17" t="s">
        <v>94</v>
      </c>
      <c r="B169" s="17" t="s">
        <v>95</v>
      </c>
      <c r="C169" s="17">
        <v>25</v>
      </c>
      <c r="D169" s="17" t="s">
        <v>39</v>
      </c>
      <c r="E169" s="18"/>
      <c r="F169" s="17" t="str">
        <f>IF(ISBLANK(E169),"", PRODUCT(C169,E169))</f>
        <v/>
      </c>
      <c r="G169" s="19"/>
    </row>
    <row r="170" spans="1:7" x14ac:dyDescent="0.25">
      <c r="E170" s="16" t="s">
        <v>40</v>
      </c>
      <c r="F170" s="16" t="str">
        <f>IF(F169="","",ROUND(SUM(F169:F169),2))</f>
        <v/>
      </c>
      <c r="G170" s="14" t="str">
        <f>IF(F169="","Neužpildytos visos objektų kainos","")</f>
        <v>Neužpildytos visos objektų kainos</v>
      </c>
    </row>
    <row r="171" spans="1:7" x14ac:dyDescent="0.25">
      <c r="C171" s="16" t="s">
        <v>41</v>
      </c>
      <c r="D171" s="19"/>
      <c r="E171" s="16" t="s">
        <v>42</v>
      </c>
      <c r="F171" s="16" t="str">
        <f>IF(OR(F170="",D171=""),"", ROUND(PRODUCT(D171,F170)/100,2))</f>
        <v/>
      </c>
      <c r="G171" s="14" t="str">
        <f>IF(D171="", "Nurodykite taikomą PVM dydį", "")</f>
        <v>Nurodykite taikomą PVM dydį</v>
      </c>
    </row>
    <row r="172" spans="1:7" x14ac:dyDescent="0.25">
      <c r="E172" s="16" t="s">
        <v>43</v>
      </c>
      <c r="F172" s="16">
        <f>IF(ISBLANK(F171), "", ROUND(SUM(F170:F171),2))</f>
        <v>0</v>
      </c>
    </row>
    <row r="176" spans="1:7" x14ac:dyDescent="0.25">
      <c r="A176" s="12" t="s">
        <v>96</v>
      </c>
      <c r="B176" s="12" t="s">
        <v>97</v>
      </c>
    </row>
    <row r="178" spans="1:7" x14ac:dyDescent="0.25">
      <c r="A178" s="12" t="s">
        <v>28</v>
      </c>
    </row>
    <row r="179" spans="1:7" x14ac:dyDescent="0.25">
      <c r="A179" s="16" t="s">
        <v>29</v>
      </c>
      <c r="B179" s="16" t="s">
        <v>30</v>
      </c>
      <c r="C179" s="16" t="s">
        <v>31</v>
      </c>
      <c r="D179" s="16" t="s">
        <v>32</v>
      </c>
      <c r="E179" s="16" t="s">
        <v>33</v>
      </c>
      <c r="F179" s="16" t="s">
        <v>34</v>
      </c>
      <c r="G179" s="16" t="s">
        <v>35</v>
      </c>
    </row>
    <row r="180" spans="1:7" x14ac:dyDescent="0.25">
      <c r="A180" s="16" t="s">
        <v>98</v>
      </c>
      <c r="B180" s="16" t="s">
        <v>95</v>
      </c>
      <c r="C180" s="17"/>
      <c r="D180" s="17"/>
      <c r="E180" s="17"/>
      <c r="F180" s="17"/>
      <c r="G180" s="17"/>
    </row>
    <row r="181" spans="1:7" x14ac:dyDescent="0.25">
      <c r="A181" s="17" t="s">
        <v>99</v>
      </c>
      <c r="B181" s="17" t="s">
        <v>95</v>
      </c>
      <c r="C181" s="17">
        <v>20</v>
      </c>
      <c r="D181" s="17" t="s">
        <v>39</v>
      </c>
      <c r="E181" s="18"/>
      <c r="F181" s="17" t="str">
        <f>IF(ISBLANK(E181),"", PRODUCT(C181,E181))</f>
        <v/>
      </c>
      <c r="G181" s="19"/>
    </row>
    <row r="182" spans="1:7" x14ac:dyDescent="0.25">
      <c r="E182" s="16" t="s">
        <v>40</v>
      </c>
      <c r="F182" s="16" t="str">
        <f>IF(F181="","",ROUND(SUM(F181:F181),2))</f>
        <v/>
      </c>
      <c r="G182" s="14" t="str">
        <f>IF(F181="","Neužpildytos visos objektų kainos","")</f>
        <v>Neužpildytos visos objektų kainos</v>
      </c>
    </row>
    <row r="183" spans="1:7" x14ac:dyDescent="0.25">
      <c r="C183" s="16" t="s">
        <v>41</v>
      </c>
      <c r="D183" s="19"/>
      <c r="E183" s="16" t="s">
        <v>42</v>
      </c>
      <c r="F183" s="16" t="str">
        <f>IF(OR(F182="",D183=""),"", ROUND(PRODUCT(D183,F182)/100,2))</f>
        <v/>
      </c>
      <c r="G183" s="14" t="str">
        <f>IF(D183="", "Nurodykite taikomą PVM dydį", "")</f>
        <v>Nurodykite taikomą PVM dydį</v>
      </c>
    </row>
    <row r="184" spans="1:7" x14ac:dyDescent="0.25">
      <c r="E184" s="16" t="s">
        <v>43</v>
      </c>
      <c r="F184" s="16">
        <f>IF(ISBLANK(F183), "", ROUND(SUM(F182:F183),2))</f>
        <v>0</v>
      </c>
    </row>
    <row r="188" spans="1:7" x14ac:dyDescent="0.25">
      <c r="A188" s="12" t="s">
        <v>100</v>
      </c>
      <c r="B188" s="12" t="s">
        <v>97</v>
      </c>
    </row>
    <row r="190" spans="1:7" x14ac:dyDescent="0.25">
      <c r="A190" s="12" t="s">
        <v>28</v>
      </c>
    </row>
    <row r="191" spans="1:7" x14ac:dyDescent="0.25">
      <c r="A191" s="16" t="s">
        <v>29</v>
      </c>
      <c r="B191" s="16" t="s">
        <v>30</v>
      </c>
      <c r="C191" s="16" t="s">
        <v>31</v>
      </c>
      <c r="D191" s="16" t="s">
        <v>32</v>
      </c>
      <c r="E191" s="16" t="s">
        <v>33</v>
      </c>
      <c r="F191" s="16" t="s">
        <v>34</v>
      </c>
      <c r="G191" s="16" t="s">
        <v>35</v>
      </c>
    </row>
    <row r="192" spans="1:7" x14ac:dyDescent="0.25">
      <c r="A192" s="16" t="s">
        <v>101</v>
      </c>
      <c r="B192" s="16" t="s">
        <v>95</v>
      </c>
      <c r="C192" s="17"/>
      <c r="D192" s="17"/>
      <c r="E192" s="17"/>
      <c r="F192" s="17"/>
      <c r="G192" s="17"/>
    </row>
    <row r="193" spans="1:7" x14ac:dyDescent="0.25">
      <c r="A193" s="17" t="s">
        <v>102</v>
      </c>
      <c r="B193" s="17" t="s">
        <v>95</v>
      </c>
      <c r="C193" s="17">
        <v>15</v>
      </c>
      <c r="D193" s="17" t="s">
        <v>39</v>
      </c>
      <c r="E193" s="18"/>
      <c r="F193" s="17" t="str">
        <f>IF(ISBLANK(E193),"", PRODUCT(C193,E193))</f>
        <v/>
      </c>
      <c r="G193" s="19"/>
    </row>
    <row r="194" spans="1:7" x14ac:dyDescent="0.25">
      <c r="E194" s="16" t="s">
        <v>40</v>
      </c>
      <c r="F194" s="16" t="str">
        <f>IF(F193="","",ROUND(SUM(F193:F193),2))</f>
        <v/>
      </c>
      <c r="G194" s="14" t="str">
        <f>IF(F193="","Neužpildytos visos objektų kainos","")</f>
        <v>Neužpildytos visos objektų kainos</v>
      </c>
    </row>
    <row r="195" spans="1:7" x14ac:dyDescent="0.25">
      <c r="C195" s="16" t="s">
        <v>41</v>
      </c>
      <c r="D195" s="19"/>
      <c r="E195" s="16" t="s">
        <v>42</v>
      </c>
      <c r="F195" s="16" t="str">
        <f>IF(OR(F194="",D195=""),"", ROUND(PRODUCT(D195,F194)/100,2))</f>
        <v/>
      </c>
      <c r="G195" s="14" t="str">
        <f>IF(D195="", "Nurodykite taikomą PVM dydį", "")</f>
        <v>Nurodykite taikomą PVM dydį</v>
      </c>
    </row>
    <row r="196" spans="1:7" x14ac:dyDescent="0.25">
      <c r="E196" s="16" t="s">
        <v>43</v>
      </c>
      <c r="F196" s="16">
        <f>IF(ISBLANK(F195), "", ROUND(SUM(F194:F195),2))</f>
        <v>0</v>
      </c>
    </row>
    <row r="200" spans="1:7" x14ac:dyDescent="0.25">
      <c r="A200" s="12" t="s">
        <v>103</v>
      </c>
      <c r="B200" s="12" t="s">
        <v>104</v>
      </c>
    </row>
    <row r="202" spans="1:7" x14ac:dyDescent="0.25">
      <c r="A202" s="12" t="s">
        <v>28</v>
      </c>
    </row>
    <row r="203" spans="1:7" x14ac:dyDescent="0.25">
      <c r="A203" s="16" t="s">
        <v>29</v>
      </c>
      <c r="B203" s="16" t="s">
        <v>30</v>
      </c>
      <c r="C203" s="16" t="s">
        <v>31</v>
      </c>
      <c r="D203" s="16" t="s">
        <v>32</v>
      </c>
      <c r="E203" s="16" t="s">
        <v>33</v>
      </c>
      <c r="F203" s="16" t="s">
        <v>34</v>
      </c>
      <c r="G203" s="16" t="s">
        <v>35</v>
      </c>
    </row>
    <row r="204" spans="1:7" x14ac:dyDescent="0.25">
      <c r="A204" s="16" t="s">
        <v>105</v>
      </c>
      <c r="B204" s="16" t="s">
        <v>106</v>
      </c>
      <c r="C204" s="17"/>
      <c r="D204" s="17"/>
      <c r="E204" s="17"/>
      <c r="F204" s="17"/>
      <c r="G204" s="17"/>
    </row>
    <row r="205" spans="1:7" x14ac:dyDescent="0.25">
      <c r="A205" s="17" t="s">
        <v>107</v>
      </c>
      <c r="B205" s="17" t="s">
        <v>106</v>
      </c>
      <c r="C205" s="17">
        <v>240</v>
      </c>
      <c r="D205" s="17" t="s">
        <v>39</v>
      </c>
      <c r="E205" s="18"/>
      <c r="F205" s="17" t="str">
        <f>IF(ISBLANK(E205),"", PRODUCT(C205,E205))</f>
        <v/>
      </c>
      <c r="G205" s="19"/>
    </row>
    <row r="206" spans="1:7" x14ac:dyDescent="0.25">
      <c r="E206" s="16" t="s">
        <v>40</v>
      </c>
      <c r="F206" s="16" t="str">
        <f>IF(F205="","",ROUND(SUM(F205:F205),2))</f>
        <v/>
      </c>
      <c r="G206" s="14" t="str">
        <f>IF(F205="","Neužpildytos visos objektų kainos","")</f>
        <v>Neužpildytos visos objektų kainos</v>
      </c>
    </row>
    <row r="207" spans="1:7" x14ac:dyDescent="0.25">
      <c r="C207" s="16" t="s">
        <v>41</v>
      </c>
      <c r="D207" s="19"/>
      <c r="E207" s="16" t="s">
        <v>42</v>
      </c>
      <c r="F207" s="16" t="str">
        <f>IF(OR(F206="",D207=""),"", ROUND(PRODUCT(D207,F206)/100,2))</f>
        <v/>
      </c>
      <c r="G207" s="14" t="str">
        <f>IF(D207="", "Nurodykite taikomą PVM dydį", "")</f>
        <v>Nurodykite taikomą PVM dydį</v>
      </c>
    </row>
    <row r="208" spans="1:7" x14ac:dyDescent="0.25">
      <c r="E208" s="16" t="s">
        <v>43</v>
      </c>
      <c r="F208" s="16">
        <f>IF(ISBLANK(F207), "", ROUND(SUM(F206:F207),2))</f>
        <v>0</v>
      </c>
    </row>
    <row r="212" spans="1:7" x14ac:dyDescent="0.25">
      <c r="A212" s="12" t="s">
        <v>108</v>
      </c>
      <c r="B212" s="12" t="s">
        <v>109</v>
      </c>
    </row>
    <row r="214" spans="1:7" x14ac:dyDescent="0.25">
      <c r="A214" s="12" t="s">
        <v>28</v>
      </c>
    </row>
    <row r="215" spans="1:7" x14ac:dyDescent="0.25">
      <c r="A215" s="16" t="s">
        <v>29</v>
      </c>
      <c r="B215" s="16" t="s">
        <v>30</v>
      </c>
      <c r="C215" s="16" t="s">
        <v>31</v>
      </c>
      <c r="D215" s="16" t="s">
        <v>32</v>
      </c>
      <c r="E215" s="16" t="s">
        <v>33</v>
      </c>
      <c r="F215" s="16" t="s">
        <v>34</v>
      </c>
      <c r="G215" s="16" t="s">
        <v>35</v>
      </c>
    </row>
    <row r="216" spans="1:7" x14ac:dyDescent="0.25">
      <c r="A216" s="16" t="s">
        <v>110</v>
      </c>
      <c r="B216" s="16" t="s">
        <v>111</v>
      </c>
      <c r="C216" s="17"/>
      <c r="D216" s="17"/>
      <c r="E216" s="17"/>
      <c r="F216" s="17"/>
      <c r="G216" s="17"/>
    </row>
    <row r="217" spans="1:7" x14ac:dyDescent="0.25">
      <c r="A217" s="17" t="s">
        <v>112</v>
      </c>
      <c r="B217" s="17" t="s">
        <v>111</v>
      </c>
      <c r="C217" s="17">
        <v>100</v>
      </c>
      <c r="D217" s="17" t="s">
        <v>39</v>
      </c>
      <c r="E217" s="18"/>
      <c r="F217" s="17" t="str">
        <f>IF(ISBLANK(E217),"", PRODUCT(C217,E217))</f>
        <v/>
      </c>
      <c r="G217" s="19"/>
    </row>
    <row r="218" spans="1:7" x14ac:dyDescent="0.25">
      <c r="E218" s="16" t="s">
        <v>40</v>
      </c>
      <c r="F218" s="16" t="str">
        <f>IF(F217="","",ROUND(SUM(F217:F217),2))</f>
        <v/>
      </c>
      <c r="G218" s="14" t="str">
        <f>IF(F217="","Neužpildytos visos objektų kainos","")</f>
        <v>Neužpildytos visos objektų kainos</v>
      </c>
    </row>
    <row r="219" spans="1:7" x14ac:dyDescent="0.25">
      <c r="C219" s="16" t="s">
        <v>41</v>
      </c>
      <c r="D219" s="19"/>
      <c r="E219" s="16" t="s">
        <v>42</v>
      </c>
      <c r="F219" s="16" t="str">
        <f>IF(OR(F218="",D219=""),"", ROUND(PRODUCT(D219,F218)/100,2))</f>
        <v/>
      </c>
      <c r="G219" s="14" t="str">
        <f>IF(D219="", "Nurodykite taikomą PVM dydį", "")</f>
        <v>Nurodykite taikomą PVM dydį</v>
      </c>
    </row>
    <row r="220" spans="1:7" x14ac:dyDescent="0.25">
      <c r="E220" s="16" t="s">
        <v>43</v>
      </c>
      <c r="F220" s="16">
        <f>IF(ISBLANK(F219), "", ROUND(SUM(F218:F219),2))</f>
        <v>0</v>
      </c>
    </row>
    <row r="224" spans="1:7" x14ac:dyDescent="0.25">
      <c r="A224" s="12" t="s">
        <v>113</v>
      </c>
      <c r="B224" s="12" t="s">
        <v>114</v>
      </c>
    </row>
    <row r="226" spans="1:7" x14ac:dyDescent="0.25">
      <c r="A226" s="12" t="s">
        <v>28</v>
      </c>
    </row>
    <row r="227" spans="1:7" x14ac:dyDescent="0.25">
      <c r="A227" s="16" t="s">
        <v>29</v>
      </c>
      <c r="B227" s="16" t="s">
        <v>30</v>
      </c>
      <c r="C227" s="16" t="s">
        <v>31</v>
      </c>
      <c r="D227" s="16" t="s">
        <v>32</v>
      </c>
      <c r="E227" s="16" t="s">
        <v>33</v>
      </c>
      <c r="F227" s="16" t="s">
        <v>34</v>
      </c>
      <c r="G227" s="16" t="s">
        <v>35</v>
      </c>
    </row>
    <row r="228" spans="1:7" x14ac:dyDescent="0.25">
      <c r="A228" s="16" t="s">
        <v>115</v>
      </c>
      <c r="B228" s="16" t="s">
        <v>116</v>
      </c>
      <c r="C228" s="17"/>
      <c r="D228" s="17"/>
      <c r="E228" s="17"/>
      <c r="F228" s="17"/>
      <c r="G228" s="17"/>
    </row>
    <row r="229" spans="1:7" x14ac:dyDescent="0.25">
      <c r="A229" s="17" t="s">
        <v>117</v>
      </c>
      <c r="B229" s="17" t="s">
        <v>116</v>
      </c>
      <c r="C229" s="17">
        <v>500</v>
      </c>
      <c r="D229" s="17" t="s">
        <v>39</v>
      </c>
      <c r="E229" s="18"/>
      <c r="F229" s="17" t="str">
        <f>IF(ISBLANK(E229),"", PRODUCT(C229,E229))</f>
        <v/>
      </c>
      <c r="G229" s="19"/>
    </row>
    <row r="230" spans="1:7" x14ac:dyDescent="0.25">
      <c r="E230" s="16" t="s">
        <v>40</v>
      </c>
      <c r="F230" s="16" t="str">
        <f>IF(F229="","",ROUND(SUM(F229:F229),2))</f>
        <v/>
      </c>
      <c r="G230" s="14" t="str">
        <f>IF(F229="","Neužpildytos visos objektų kainos","")</f>
        <v>Neužpildytos visos objektų kainos</v>
      </c>
    </row>
    <row r="231" spans="1:7" x14ac:dyDescent="0.25">
      <c r="C231" s="16" t="s">
        <v>41</v>
      </c>
      <c r="D231" s="19"/>
      <c r="E231" s="16" t="s">
        <v>42</v>
      </c>
      <c r="F231" s="16" t="str">
        <f>IF(OR(F230="",D231=""),"", ROUND(PRODUCT(D231,F230)/100,2))</f>
        <v/>
      </c>
      <c r="G231" s="14" t="str">
        <f>IF(D231="", "Nurodykite taikomą PVM dydį", "")</f>
        <v>Nurodykite taikomą PVM dydį</v>
      </c>
    </row>
    <row r="232" spans="1:7" x14ac:dyDescent="0.25">
      <c r="E232" s="16" t="s">
        <v>43</v>
      </c>
      <c r="F232" s="16">
        <f>IF(ISBLANK(F231), "", ROUND(SUM(F230:F231),2))</f>
        <v>0</v>
      </c>
    </row>
    <row r="236" spans="1:7" x14ac:dyDescent="0.25">
      <c r="A236" s="12" t="s">
        <v>118</v>
      </c>
      <c r="B236" s="12" t="s">
        <v>119</v>
      </c>
    </row>
    <row r="238" spans="1:7" x14ac:dyDescent="0.25">
      <c r="A238" s="12" t="s">
        <v>28</v>
      </c>
    </row>
    <row r="239" spans="1:7" x14ac:dyDescent="0.25">
      <c r="A239" s="16" t="s">
        <v>29</v>
      </c>
      <c r="B239" s="16" t="s">
        <v>30</v>
      </c>
      <c r="C239" s="16" t="s">
        <v>31</v>
      </c>
      <c r="D239" s="16" t="s">
        <v>32</v>
      </c>
      <c r="E239" s="16" t="s">
        <v>33</v>
      </c>
      <c r="F239" s="16" t="s">
        <v>34</v>
      </c>
      <c r="G239" s="16" t="s">
        <v>35</v>
      </c>
    </row>
    <row r="240" spans="1:7" x14ac:dyDescent="0.25">
      <c r="A240" s="16" t="s">
        <v>120</v>
      </c>
      <c r="B240" s="16" t="s">
        <v>121</v>
      </c>
      <c r="C240" s="17"/>
      <c r="D240" s="17"/>
      <c r="E240" s="17"/>
      <c r="F240" s="17"/>
      <c r="G240" s="17"/>
    </row>
    <row r="241" spans="1:7" x14ac:dyDescent="0.25">
      <c r="A241" s="17" t="s">
        <v>122</v>
      </c>
      <c r="B241" s="17" t="s">
        <v>121</v>
      </c>
      <c r="C241" s="17">
        <v>400</v>
      </c>
      <c r="D241" s="17" t="s">
        <v>39</v>
      </c>
      <c r="E241" s="18"/>
      <c r="F241" s="17" t="str">
        <f>IF(ISBLANK(E241),"", PRODUCT(C241,E241))</f>
        <v/>
      </c>
      <c r="G241" s="19"/>
    </row>
    <row r="242" spans="1:7" x14ac:dyDescent="0.25">
      <c r="E242" s="16" t="s">
        <v>40</v>
      </c>
      <c r="F242" s="16" t="str">
        <f>IF(F241="","",ROUND(SUM(F241:F241),2))</f>
        <v/>
      </c>
      <c r="G242" s="14" t="str">
        <f>IF(F241="","Neužpildytos visos objektų kainos","")</f>
        <v>Neužpildytos visos objektų kainos</v>
      </c>
    </row>
    <row r="243" spans="1:7" x14ac:dyDescent="0.25">
      <c r="C243" s="16" t="s">
        <v>41</v>
      </c>
      <c r="D243" s="19"/>
      <c r="E243" s="16" t="s">
        <v>42</v>
      </c>
      <c r="F243" s="16" t="str">
        <f>IF(OR(F242="",D243=""),"", ROUND(PRODUCT(D243,F242)/100,2))</f>
        <v/>
      </c>
      <c r="G243" s="14" t="str">
        <f>IF(D243="", "Nurodykite taikomą PVM dydį", "")</f>
        <v>Nurodykite taikomą PVM dydį</v>
      </c>
    </row>
    <row r="244" spans="1:7" x14ac:dyDescent="0.25">
      <c r="E244" s="16" t="s">
        <v>43</v>
      </c>
      <c r="F244" s="16">
        <f>IF(ISBLANK(F243), "", ROUND(SUM(F242:F243),2))</f>
        <v>0</v>
      </c>
    </row>
    <row r="248" spans="1:7" x14ac:dyDescent="0.25">
      <c r="A248" s="12" t="s">
        <v>123</v>
      </c>
      <c r="B248" s="12" t="s">
        <v>124</v>
      </c>
    </row>
    <row r="250" spans="1:7" x14ac:dyDescent="0.25">
      <c r="A250" s="12" t="s">
        <v>28</v>
      </c>
    </row>
    <row r="251" spans="1:7" x14ac:dyDescent="0.25">
      <c r="A251" s="16" t="s">
        <v>29</v>
      </c>
      <c r="B251" s="16" t="s">
        <v>30</v>
      </c>
      <c r="C251" s="16" t="s">
        <v>31</v>
      </c>
      <c r="D251" s="16" t="s">
        <v>32</v>
      </c>
      <c r="E251" s="16" t="s">
        <v>33</v>
      </c>
      <c r="F251" s="16" t="s">
        <v>34</v>
      </c>
      <c r="G251" s="16" t="s">
        <v>35</v>
      </c>
    </row>
    <row r="252" spans="1:7" x14ac:dyDescent="0.25">
      <c r="A252" s="16" t="s">
        <v>125</v>
      </c>
      <c r="B252" s="16" t="s">
        <v>126</v>
      </c>
      <c r="C252" s="17"/>
      <c r="D252" s="17"/>
      <c r="E252" s="17"/>
      <c r="F252" s="17"/>
      <c r="G252" s="17"/>
    </row>
    <row r="253" spans="1:7" x14ac:dyDescent="0.25">
      <c r="A253" s="17" t="s">
        <v>127</v>
      </c>
      <c r="B253" s="17" t="s">
        <v>126</v>
      </c>
      <c r="C253" s="17">
        <v>50</v>
      </c>
      <c r="D253" s="17" t="s">
        <v>128</v>
      </c>
      <c r="E253" s="18"/>
      <c r="F253" s="17" t="str">
        <f>IF(ISBLANK(E253),"", PRODUCT(C253,E253))</f>
        <v/>
      </c>
      <c r="G253" s="19"/>
    </row>
    <row r="254" spans="1:7" x14ac:dyDescent="0.25">
      <c r="E254" s="16" t="s">
        <v>40</v>
      </c>
      <c r="F254" s="16" t="str">
        <f>IF(F253="","",ROUND(SUM(F253:F253),2))</f>
        <v/>
      </c>
      <c r="G254" s="14" t="str">
        <f>IF(F253="","Neužpildytos visos objektų kainos","")</f>
        <v>Neužpildytos visos objektų kainos</v>
      </c>
    </row>
    <row r="255" spans="1:7" x14ac:dyDescent="0.25">
      <c r="C255" s="16" t="s">
        <v>41</v>
      </c>
      <c r="D255" s="19"/>
      <c r="E255" s="16" t="s">
        <v>42</v>
      </c>
      <c r="F255" s="16" t="str">
        <f>IF(OR(F254="",D255=""),"", ROUND(PRODUCT(D255,F254)/100,2))</f>
        <v/>
      </c>
      <c r="G255" s="14" t="str">
        <f>IF(D255="", "Nurodykite taikomą PVM dydį", "")</f>
        <v>Nurodykite taikomą PVM dydį</v>
      </c>
    </row>
    <row r="256" spans="1:7" x14ac:dyDescent="0.25">
      <c r="E256" s="16" t="s">
        <v>43</v>
      </c>
      <c r="F256" s="16">
        <f>IF(ISBLANK(F255), "", ROUND(SUM(F254:F255),2))</f>
        <v>0</v>
      </c>
    </row>
    <row r="260" spans="1:7" x14ac:dyDescent="0.25">
      <c r="A260" s="12" t="s">
        <v>129</v>
      </c>
      <c r="B260" s="12" t="s">
        <v>130</v>
      </c>
    </row>
    <row r="262" spans="1:7" x14ac:dyDescent="0.25">
      <c r="A262" s="12" t="s">
        <v>28</v>
      </c>
    </row>
    <row r="263" spans="1:7" x14ac:dyDescent="0.25">
      <c r="A263" s="16" t="s">
        <v>29</v>
      </c>
      <c r="B263" s="16" t="s">
        <v>30</v>
      </c>
      <c r="C263" s="16" t="s">
        <v>31</v>
      </c>
      <c r="D263" s="16" t="s">
        <v>32</v>
      </c>
      <c r="E263" s="16" t="s">
        <v>33</v>
      </c>
      <c r="F263" s="16" t="s">
        <v>34</v>
      </c>
      <c r="G263" s="16" t="s">
        <v>35</v>
      </c>
    </row>
    <row r="264" spans="1:7" x14ac:dyDescent="0.25">
      <c r="A264" s="16" t="s">
        <v>131</v>
      </c>
      <c r="B264" s="16" t="s">
        <v>132</v>
      </c>
      <c r="C264" s="17"/>
      <c r="D264" s="17"/>
      <c r="E264" s="17"/>
      <c r="F264" s="17"/>
      <c r="G264" s="17"/>
    </row>
    <row r="265" spans="1:7" x14ac:dyDescent="0.25">
      <c r="A265" s="17" t="s">
        <v>133</v>
      </c>
      <c r="B265" s="17" t="s">
        <v>132</v>
      </c>
      <c r="C265" s="17">
        <v>1000</v>
      </c>
      <c r="D265" s="17" t="s">
        <v>39</v>
      </c>
      <c r="E265" s="18"/>
      <c r="F265" s="17" t="str">
        <f>IF(ISBLANK(E265),"", PRODUCT(C265,E265))</f>
        <v/>
      </c>
      <c r="G265" s="19"/>
    </row>
    <row r="266" spans="1:7" x14ac:dyDescent="0.25">
      <c r="E266" s="16" t="s">
        <v>40</v>
      </c>
      <c r="F266" s="16" t="str">
        <f>IF(F265="","",ROUND(SUM(F265:F265),2))</f>
        <v/>
      </c>
      <c r="G266" s="14" t="str">
        <f>IF(F265="","Neužpildytos visos objektų kainos","")</f>
        <v>Neužpildytos visos objektų kainos</v>
      </c>
    </row>
    <row r="267" spans="1:7" x14ac:dyDescent="0.25">
      <c r="C267" s="16" t="s">
        <v>41</v>
      </c>
      <c r="D267" s="19"/>
      <c r="E267" s="16" t="s">
        <v>42</v>
      </c>
      <c r="F267" s="16" t="str">
        <f>IF(OR(F266="",D267=""),"", ROUND(PRODUCT(D267,F266)/100,2))</f>
        <v/>
      </c>
      <c r="G267" s="14" t="str">
        <f>IF(D267="", "Nurodykite taikomą PVM dydį", "")</f>
        <v>Nurodykite taikomą PVM dydį</v>
      </c>
    </row>
    <row r="268" spans="1:7" x14ac:dyDescent="0.25">
      <c r="E268" s="16" t="s">
        <v>43</v>
      </c>
      <c r="F268" s="16">
        <f>IF(ISBLANK(F267), "", ROUND(SUM(F266:F267),2))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H40" sqref="H40:J40"/>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134</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0" t="s">
        <v>135</v>
      </c>
      <c r="B5" s="54"/>
      <c r="C5" s="52" t="s">
        <v>136</v>
      </c>
      <c r="D5" s="53"/>
      <c r="E5" s="54"/>
      <c r="F5" s="52" t="s">
        <v>137</v>
      </c>
      <c r="G5" s="53"/>
      <c r="H5" s="54"/>
      <c r="I5" s="52" t="s">
        <v>138</v>
      </c>
      <c r="J5" s="54"/>
      <c r="K5" s="9" t="s">
        <v>139</v>
      </c>
    </row>
    <row r="6" spans="1:11" ht="48.95" customHeight="1" x14ac:dyDescent="0.25">
      <c r="A6" s="51"/>
      <c r="B6" s="42"/>
      <c r="C6" s="49"/>
      <c r="D6" s="50"/>
      <c r="E6" s="42"/>
      <c r="F6" s="49"/>
      <c r="G6" s="50"/>
      <c r="H6" s="42"/>
      <c r="I6" s="49"/>
      <c r="J6" s="42"/>
      <c r="K6" s="20"/>
    </row>
    <row r="7" spans="1:11" ht="48.95" customHeight="1" x14ac:dyDescent="0.25">
      <c r="A7" s="51"/>
      <c r="B7" s="42"/>
      <c r="C7" s="49"/>
      <c r="D7" s="50"/>
      <c r="E7" s="42"/>
      <c r="F7" s="49"/>
      <c r="G7" s="50"/>
      <c r="H7" s="42"/>
      <c r="I7" s="49"/>
      <c r="J7" s="42"/>
      <c r="K7" s="20"/>
    </row>
    <row r="8" spans="1:11" ht="48.95" customHeight="1" x14ac:dyDescent="0.25">
      <c r="A8" s="51"/>
      <c r="B8" s="42"/>
      <c r="C8" s="49"/>
      <c r="D8" s="50"/>
      <c r="E8" s="42"/>
      <c r="F8" s="49"/>
      <c r="G8" s="50"/>
      <c r="H8" s="42"/>
      <c r="I8" s="49"/>
      <c r="J8" s="42"/>
      <c r="K8" s="20"/>
    </row>
    <row r="9" spans="1:11" ht="48.95" customHeight="1" x14ac:dyDescent="0.25">
      <c r="A9" s="51"/>
      <c r="B9" s="42"/>
      <c r="C9" s="49"/>
      <c r="D9" s="50"/>
      <c r="E9" s="42"/>
      <c r="F9" s="49"/>
      <c r="G9" s="50"/>
      <c r="H9" s="42"/>
      <c r="I9" s="49"/>
      <c r="J9" s="42"/>
      <c r="K9" s="20"/>
    </row>
    <row r="10" spans="1:11" ht="48.95" customHeight="1" x14ac:dyDescent="0.25">
      <c r="A10" s="51"/>
      <c r="B10" s="42"/>
      <c r="C10" s="49"/>
      <c r="D10" s="50"/>
      <c r="E10" s="42"/>
      <c r="F10" s="49"/>
      <c r="G10" s="50"/>
      <c r="H10" s="42"/>
      <c r="I10" s="49"/>
      <c r="J10" s="42"/>
      <c r="K10" s="20"/>
    </row>
    <row r="11" spans="1:11" ht="48.95" customHeight="1" x14ac:dyDescent="0.25">
      <c r="A11" s="51"/>
      <c r="B11" s="42"/>
      <c r="C11" s="49"/>
      <c r="D11" s="50"/>
      <c r="E11" s="42"/>
      <c r="F11" s="49"/>
      <c r="G11" s="50"/>
      <c r="H11" s="42"/>
      <c r="I11" s="49"/>
      <c r="J11" s="42"/>
      <c r="K11" s="20"/>
    </row>
    <row r="12" spans="1:11" ht="48.95" customHeight="1" x14ac:dyDescent="0.25">
      <c r="A12" s="51"/>
      <c r="B12" s="42"/>
      <c r="C12" s="49"/>
      <c r="D12" s="50"/>
      <c r="E12" s="42"/>
      <c r="F12" s="49"/>
      <c r="G12" s="50"/>
      <c r="H12" s="42"/>
      <c r="I12" s="49"/>
      <c r="J12" s="42"/>
      <c r="K12" s="20"/>
    </row>
    <row r="13" spans="1:11" ht="48.95" customHeight="1" x14ac:dyDescent="0.25">
      <c r="A13" s="51"/>
      <c r="B13" s="42"/>
      <c r="C13" s="49"/>
      <c r="D13" s="50"/>
      <c r="E13" s="42"/>
      <c r="F13" s="49"/>
      <c r="G13" s="50"/>
      <c r="H13" s="42"/>
      <c r="I13" s="49"/>
      <c r="J13" s="42"/>
      <c r="K13" s="20"/>
    </row>
    <row r="14" spans="1:11" ht="48.95" customHeight="1" x14ac:dyDescent="0.25">
      <c r="A14" s="51"/>
      <c r="B14" s="42"/>
      <c r="C14" s="49"/>
      <c r="D14" s="50"/>
      <c r="E14" s="42"/>
      <c r="F14" s="49"/>
      <c r="G14" s="50"/>
      <c r="H14" s="42"/>
      <c r="I14" s="49"/>
      <c r="J14" s="42"/>
      <c r="K14" s="20"/>
    </row>
    <row r="15" spans="1:11" ht="48" customHeight="1" thickBot="1" x14ac:dyDescent="0.3">
      <c r="A15" s="65"/>
      <c r="B15" s="59"/>
      <c r="C15" s="57"/>
      <c r="D15" s="58"/>
      <c r="E15" s="59"/>
      <c r="F15" s="57"/>
      <c r="G15" s="58"/>
      <c r="H15" s="59"/>
      <c r="I15" s="57"/>
      <c r="J15" s="59"/>
      <c r="K15" s="21"/>
    </row>
    <row r="16" spans="1:11" ht="18.95" customHeight="1" x14ac:dyDescent="0.25">
      <c r="A16" s="10"/>
      <c r="B16" s="10"/>
      <c r="C16" s="10"/>
      <c r="D16" s="10"/>
      <c r="E16" s="10"/>
      <c r="F16" s="10"/>
      <c r="G16" s="10"/>
      <c r="H16" s="10"/>
      <c r="I16" s="10"/>
      <c r="J16" s="10"/>
      <c r="K16" s="11"/>
    </row>
    <row r="17" spans="1:11" ht="48.95" customHeight="1" x14ac:dyDescent="0.25">
      <c r="A17" s="77" t="s">
        <v>140</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0" t="s">
        <v>30</v>
      </c>
      <c r="B19" s="54"/>
      <c r="C19" s="52" t="s">
        <v>136</v>
      </c>
      <c r="D19" s="53"/>
      <c r="E19" s="54"/>
      <c r="F19" s="52" t="s">
        <v>141</v>
      </c>
      <c r="G19" s="53"/>
      <c r="H19" s="54"/>
      <c r="I19" s="63" t="s">
        <v>138</v>
      </c>
      <c r="J19" s="64"/>
      <c r="K19" s="11"/>
    </row>
    <row r="20" spans="1:11" ht="48.95" customHeight="1" x14ac:dyDescent="0.25">
      <c r="A20" s="51"/>
      <c r="B20" s="42"/>
      <c r="C20" s="49"/>
      <c r="D20" s="50"/>
      <c r="E20" s="42"/>
      <c r="F20" s="49"/>
      <c r="G20" s="50"/>
      <c r="H20" s="42"/>
      <c r="I20" s="55"/>
      <c r="J20" s="56"/>
      <c r="K20" s="11"/>
    </row>
    <row r="21" spans="1:11" ht="48.95" customHeight="1" x14ac:dyDescent="0.25">
      <c r="A21" s="51"/>
      <c r="B21" s="42"/>
      <c r="C21" s="49"/>
      <c r="D21" s="50"/>
      <c r="E21" s="42"/>
      <c r="F21" s="49"/>
      <c r="G21" s="50"/>
      <c r="H21" s="42"/>
      <c r="I21" s="55"/>
      <c r="J21" s="56"/>
      <c r="K21" s="11"/>
    </row>
    <row r="22" spans="1:11" ht="48.95" customHeight="1" x14ac:dyDescent="0.25">
      <c r="A22" s="51"/>
      <c r="B22" s="42"/>
      <c r="C22" s="49"/>
      <c r="D22" s="50"/>
      <c r="E22" s="42"/>
      <c r="F22" s="49"/>
      <c r="G22" s="50"/>
      <c r="H22" s="42"/>
      <c r="I22" s="55"/>
      <c r="J22" s="56"/>
      <c r="K22" s="11"/>
    </row>
    <row r="23" spans="1:11" ht="48.95" customHeight="1" x14ac:dyDescent="0.25">
      <c r="A23" s="51"/>
      <c r="B23" s="42"/>
      <c r="C23" s="49"/>
      <c r="D23" s="50"/>
      <c r="E23" s="42"/>
      <c r="F23" s="49"/>
      <c r="G23" s="50"/>
      <c r="H23" s="42"/>
      <c r="I23" s="55"/>
      <c r="J23" s="56"/>
      <c r="K23" s="11"/>
    </row>
    <row r="24" spans="1:11" ht="48.95" customHeight="1" x14ac:dyDescent="0.25">
      <c r="A24" s="51"/>
      <c r="B24" s="42"/>
      <c r="C24" s="49"/>
      <c r="D24" s="50"/>
      <c r="E24" s="42"/>
      <c r="F24" s="49"/>
      <c r="G24" s="50"/>
      <c r="H24" s="42"/>
      <c r="I24" s="55"/>
      <c r="J24" s="56"/>
      <c r="K24" s="11"/>
    </row>
    <row r="25" spans="1:11" ht="48.95" customHeight="1" x14ac:dyDescent="0.25">
      <c r="A25" s="51"/>
      <c r="B25" s="42"/>
      <c r="C25" s="49"/>
      <c r="D25" s="50"/>
      <c r="E25" s="42"/>
      <c r="F25" s="49"/>
      <c r="G25" s="50"/>
      <c r="H25" s="42"/>
      <c r="I25" s="55"/>
      <c r="J25" s="56"/>
      <c r="K25" s="11"/>
    </row>
    <row r="26" spans="1:11" ht="48.95" customHeight="1" x14ac:dyDescent="0.25">
      <c r="A26" s="51"/>
      <c r="B26" s="42"/>
      <c r="C26" s="49"/>
      <c r="D26" s="50"/>
      <c r="E26" s="42"/>
      <c r="F26" s="49"/>
      <c r="G26" s="50"/>
      <c r="H26" s="42"/>
      <c r="I26" s="55"/>
      <c r="J26" s="56"/>
      <c r="K26" s="11"/>
    </row>
    <row r="27" spans="1:11" ht="48.95" customHeight="1" x14ac:dyDescent="0.25">
      <c r="A27" s="51"/>
      <c r="B27" s="42"/>
      <c r="C27" s="49"/>
      <c r="D27" s="50"/>
      <c r="E27" s="42"/>
      <c r="F27" s="49"/>
      <c r="G27" s="50"/>
      <c r="H27" s="42"/>
      <c r="I27" s="55"/>
      <c r="J27" s="56"/>
      <c r="K27" s="11"/>
    </row>
    <row r="28" spans="1:11" ht="48.95" customHeight="1" x14ac:dyDescent="0.25">
      <c r="A28" s="51"/>
      <c r="B28" s="42"/>
      <c r="C28" s="49"/>
      <c r="D28" s="50"/>
      <c r="E28" s="42"/>
      <c r="F28" s="49"/>
      <c r="G28" s="50"/>
      <c r="H28" s="42"/>
      <c r="I28" s="55"/>
      <c r="J28" s="56"/>
      <c r="K28" s="11"/>
    </row>
    <row r="29" spans="1:11" ht="48.95" customHeight="1" x14ac:dyDescent="0.25">
      <c r="A29" s="51"/>
      <c r="B29" s="42"/>
      <c r="C29" s="49"/>
      <c r="D29" s="50"/>
      <c r="E29" s="42"/>
      <c r="F29" s="49"/>
      <c r="G29" s="50"/>
      <c r="H29" s="42"/>
      <c r="I29" s="55"/>
      <c r="J29" s="56"/>
      <c r="K29" s="11"/>
    </row>
    <row r="31" spans="1:11" ht="33" customHeight="1" x14ac:dyDescent="0.25">
      <c r="A31" s="70"/>
      <c r="B31" s="34"/>
      <c r="C31" s="34"/>
      <c r="D31" s="34"/>
      <c r="E31" s="34"/>
      <c r="F31" s="34"/>
      <c r="G31" s="34"/>
      <c r="H31" s="34"/>
      <c r="I31" s="34"/>
      <c r="J31" s="34"/>
    </row>
    <row r="33" spans="1:10" ht="15.95" customHeight="1" x14ac:dyDescent="0.25">
      <c r="A33" s="71" t="s">
        <v>142</v>
      </c>
      <c r="B33" s="34"/>
      <c r="C33" s="34"/>
      <c r="D33" s="34"/>
      <c r="E33" s="34"/>
      <c r="F33" s="34"/>
      <c r="G33" s="34"/>
      <c r="H33" s="34"/>
      <c r="I33" s="34"/>
      <c r="J33" s="34"/>
    </row>
    <row r="34" spans="1:10" ht="15.95" customHeight="1" thickBot="1" x14ac:dyDescent="0.3"/>
    <row r="35" spans="1:10" ht="15.95" customHeight="1" x14ac:dyDescent="0.25">
      <c r="A35" s="8" t="s">
        <v>29</v>
      </c>
      <c r="B35" s="67" t="s">
        <v>143</v>
      </c>
      <c r="C35" s="53"/>
      <c r="D35" s="53"/>
      <c r="E35" s="53"/>
      <c r="F35" s="53"/>
      <c r="G35" s="54"/>
      <c r="H35" s="68" t="s">
        <v>144</v>
      </c>
      <c r="I35" s="53"/>
      <c r="J35" s="64"/>
    </row>
    <row r="36" spans="1:10" ht="48" customHeight="1" x14ac:dyDescent="0.25">
      <c r="A36" s="22" t="s">
        <v>145</v>
      </c>
      <c r="B36" s="76" t="s">
        <v>146</v>
      </c>
      <c r="C36" s="50"/>
      <c r="D36" s="50"/>
      <c r="E36" s="50"/>
      <c r="F36" s="50"/>
      <c r="G36" s="42"/>
      <c r="H36" s="66"/>
      <c r="I36" s="50"/>
      <c r="J36" s="56"/>
    </row>
    <row r="37" spans="1:10" ht="48" customHeight="1" x14ac:dyDescent="0.25">
      <c r="A37" s="22" t="s">
        <v>147</v>
      </c>
      <c r="B37" s="76" t="s">
        <v>148</v>
      </c>
      <c r="C37" s="50"/>
      <c r="D37" s="50"/>
      <c r="E37" s="50"/>
      <c r="F37" s="50"/>
      <c r="G37" s="42"/>
      <c r="H37" s="66"/>
      <c r="I37" s="50"/>
      <c r="J37" s="56"/>
    </row>
    <row r="38" spans="1:10" ht="48" customHeight="1" x14ac:dyDescent="0.25">
      <c r="A38" s="22" t="s">
        <v>149</v>
      </c>
      <c r="B38" s="76" t="s">
        <v>150</v>
      </c>
      <c r="C38" s="50"/>
      <c r="D38" s="50"/>
      <c r="E38" s="50"/>
      <c r="F38" s="50"/>
      <c r="G38" s="42"/>
      <c r="H38" s="66"/>
      <c r="I38" s="50"/>
      <c r="J38" s="56"/>
    </row>
    <row r="39" spans="1:10" ht="48" customHeight="1" x14ac:dyDescent="0.25">
      <c r="A39" s="23">
        <v>4</v>
      </c>
      <c r="B39" s="62" t="s">
        <v>371</v>
      </c>
      <c r="C39" s="50"/>
      <c r="D39" s="50"/>
      <c r="E39" s="50"/>
      <c r="F39" s="50"/>
      <c r="G39" s="42"/>
      <c r="H39" s="66" t="s">
        <v>372</v>
      </c>
      <c r="I39" s="50"/>
      <c r="J39" s="56"/>
    </row>
    <row r="40" spans="1:10" ht="48" customHeight="1" x14ac:dyDescent="0.25">
      <c r="A40" s="23">
        <v>5</v>
      </c>
      <c r="B40" s="62" t="s">
        <v>373</v>
      </c>
      <c r="C40" s="50"/>
      <c r="D40" s="50"/>
      <c r="E40" s="50"/>
      <c r="F40" s="50"/>
      <c r="G40" s="42"/>
      <c r="H40" s="66" t="s">
        <v>377</v>
      </c>
      <c r="I40" s="50"/>
      <c r="J40" s="56"/>
    </row>
    <row r="41" spans="1:10" ht="48" customHeight="1" x14ac:dyDescent="0.25">
      <c r="A41" s="23"/>
      <c r="B41" s="62"/>
      <c r="C41" s="50"/>
      <c r="D41" s="50"/>
      <c r="E41" s="50"/>
      <c r="F41" s="50"/>
      <c r="G41" s="42"/>
      <c r="H41" s="66"/>
      <c r="I41" s="50"/>
      <c r="J41" s="56"/>
    </row>
    <row r="42" spans="1:10" ht="48" customHeight="1" x14ac:dyDescent="0.25">
      <c r="A42" s="23"/>
      <c r="B42" s="62"/>
      <c r="C42" s="50"/>
      <c r="D42" s="50"/>
      <c r="E42" s="50"/>
      <c r="F42" s="50"/>
      <c r="G42" s="42"/>
      <c r="H42" s="66"/>
      <c r="I42" s="50"/>
      <c r="J42" s="56"/>
    </row>
    <row r="43" spans="1:10" ht="48" customHeight="1" x14ac:dyDescent="0.25">
      <c r="A43" s="23"/>
      <c r="B43" s="62"/>
      <c r="C43" s="50"/>
      <c r="D43" s="50"/>
      <c r="E43" s="50"/>
      <c r="F43" s="50"/>
      <c r="G43" s="42"/>
      <c r="H43" s="66"/>
      <c r="I43" s="50"/>
      <c r="J43" s="56"/>
    </row>
    <row r="44" spans="1:10" ht="48" customHeight="1" x14ac:dyDescent="0.25">
      <c r="A44" s="23"/>
      <c r="B44" s="62"/>
      <c r="C44" s="50"/>
      <c r="D44" s="50"/>
      <c r="E44" s="50"/>
      <c r="F44" s="50"/>
      <c r="G44" s="42"/>
      <c r="H44" s="66"/>
      <c r="I44" s="50"/>
      <c r="J44" s="56"/>
    </row>
    <row r="45" spans="1:10" ht="48" customHeight="1" x14ac:dyDescent="0.25">
      <c r="A45" s="23"/>
      <c r="B45" s="62"/>
      <c r="C45" s="50"/>
      <c r="D45" s="50"/>
      <c r="E45" s="50"/>
      <c r="F45" s="50"/>
      <c r="G45" s="42"/>
      <c r="H45" s="66"/>
      <c r="I45" s="50"/>
      <c r="J45" s="56"/>
    </row>
    <row r="46" spans="1:10" ht="48.95" customHeight="1" thickBot="1" x14ac:dyDescent="0.3">
      <c r="A46" s="24"/>
      <c r="B46" s="72"/>
      <c r="C46" s="58"/>
      <c r="D46" s="58"/>
      <c r="E46" s="58"/>
      <c r="F46" s="58"/>
      <c r="G46" s="59"/>
      <c r="H46" s="73"/>
      <c r="I46" s="74"/>
      <c r="J46" s="75"/>
    </row>
    <row r="48" spans="1:10" ht="102" customHeight="1" x14ac:dyDescent="0.25">
      <c r="A48" s="70" t="s">
        <v>151</v>
      </c>
      <c r="B48" s="34"/>
      <c r="C48" s="34"/>
      <c r="D48" s="34"/>
      <c r="E48" s="34"/>
      <c r="F48" s="34"/>
      <c r="G48" s="34"/>
      <c r="H48" s="34"/>
      <c r="I48" s="34"/>
      <c r="J48" s="34"/>
    </row>
    <row r="51" spans="1:10" x14ac:dyDescent="0.25">
      <c r="A51" s="69" t="s">
        <v>152</v>
      </c>
      <c r="B51" s="34"/>
      <c r="C51" s="34"/>
      <c r="D51" s="34"/>
      <c r="E51" s="61" t="s">
        <v>374</v>
      </c>
      <c r="F51" s="34"/>
      <c r="G51" s="34"/>
      <c r="H51" s="34"/>
      <c r="I51" s="34"/>
      <c r="J51" s="34"/>
    </row>
    <row r="53" spans="1:10" x14ac:dyDescent="0.25">
      <c r="A53" s="69" t="s">
        <v>153</v>
      </c>
      <c r="B53" s="34"/>
      <c r="C53" s="34"/>
      <c r="D53" s="34"/>
      <c r="E53" s="61" t="s">
        <v>375</v>
      </c>
      <c r="F53" s="34"/>
      <c r="G53" s="34"/>
      <c r="H53" s="34"/>
      <c r="I53" s="34"/>
      <c r="J53" s="34"/>
    </row>
    <row r="100" spans="1:1" ht="15.75" x14ac:dyDescent="0.25">
      <c r="A100" t="s">
        <v>154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68"/>
  <sheetViews>
    <sheetView topLeftCell="A97" workbookViewId="0">
      <selection activeCell="E16" sqref="E16"/>
    </sheetView>
  </sheetViews>
  <sheetFormatPr defaultColWidth="10.875" defaultRowHeight="15.75" x14ac:dyDescent="0.25"/>
  <cols>
    <col min="1" max="1" width="13.125" style="25" customWidth="1"/>
    <col min="2" max="2" width="112.875" style="25" customWidth="1"/>
    <col min="3" max="16384" width="10.875" style="25"/>
  </cols>
  <sheetData>
    <row r="2" spans="1:27" ht="18.95" customHeight="1" x14ac:dyDescent="0.3">
      <c r="A2" s="26" t="s">
        <v>155</v>
      </c>
    </row>
    <row r="3" spans="1:27" ht="18.95" customHeight="1" x14ac:dyDescent="0.3">
      <c r="A3" s="26" t="s">
        <v>156</v>
      </c>
    </row>
    <row r="4" spans="1:27" ht="17.100000000000001" customHeight="1" thickBot="1" x14ac:dyDescent="0.3"/>
    <row r="5" spans="1:27" s="31" customFormat="1" ht="18" customHeight="1" thickBot="1" x14ac:dyDescent="0.3">
      <c r="A5" s="27" t="s">
        <v>29</v>
      </c>
      <c r="B5" s="28" t="s">
        <v>30</v>
      </c>
      <c r="C5" s="29" t="s">
        <v>31</v>
      </c>
      <c r="D5" s="30"/>
      <c r="E5" s="30"/>
      <c r="F5" s="30"/>
      <c r="G5" s="30"/>
      <c r="H5" s="30"/>
      <c r="I5" s="30"/>
      <c r="J5" s="30"/>
      <c r="K5" s="30"/>
      <c r="L5" s="30"/>
      <c r="M5" s="30"/>
      <c r="N5" s="30"/>
      <c r="O5" s="30"/>
      <c r="P5" s="30"/>
      <c r="Q5" s="30"/>
      <c r="R5" s="30"/>
      <c r="S5" s="30"/>
      <c r="T5" s="30"/>
      <c r="U5" s="30"/>
      <c r="V5" s="30"/>
      <c r="W5" s="30"/>
      <c r="X5" s="30"/>
      <c r="Y5" s="30"/>
      <c r="Z5" s="30"/>
      <c r="AA5" s="30"/>
    </row>
    <row r="6" spans="1:27" x14ac:dyDescent="0.25">
      <c r="A6" s="32"/>
      <c r="B6" s="32"/>
      <c r="C6" s="32"/>
      <c r="D6" s="32"/>
      <c r="E6" s="32"/>
      <c r="F6" s="32"/>
      <c r="G6" s="32"/>
      <c r="H6" s="32"/>
      <c r="I6" s="32"/>
      <c r="J6" s="32"/>
      <c r="K6" s="32"/>
      <c r="L6" s="32"/>
      <c r="M6" s="32"/>
      <c r="N6" s="32"/>
      <c r="O6" s="32"/>
      <c r="P6" s="32"/>
      <c r="Q6" s="32"/>
      <c r="R6" s="32"/>
      <c r="S6" s="32"/>
      <c r="T6" s="32"/>
      <c r="U6" s="32"/>
      <c r="V6" s="32"/>
      <c r="W6" s="32"/>
      <c r="X6" s="32"/>
      <c r="Y6" s="32"/>
      <c r="Z6" s="32"/>
      <c r="AA6" s="32"/>
    </row>
    <row r="7" spans="1:27" x14ac:dyDescent="0.25">
      <c r="A7" t="s">
        <v>36</v>
      </c>
      <c r="B7" t="s">
        <v>37</v>
      </c>
    </row>
    <row r="8" spans="1:27" x14ac:dyDescent="0.25">
      <c r="A8" t="s">
        <v>38</v>
      </c>
      <c r="B8" t="s">
        <v>37</v>
      </c>
      <c r="C8" t="s">
        <v>157</v>
      </c>
      <c r="D8" t="s">
        <v>39</v>
      </c>
    </row>
    <row r="9" spans="1:27" x14ac:dyDescent="0.25">
      <c r="A9" t="s">
        <v>158</v>
      </c>
      <c r="B9" t="s">
        <v>159</v>
      </c>
    </row>
    <row r="10" spans="1:27" x14ac:dyDescent="0.25">
      <c r="A10" t="s">
        <v>160</v>
      </c>
      <c r="B10" t="s">
        <v>161</v>
      </c>
    </row>
    <row r="11" spans="1:27" x14ac:dyDescent="0.25">
      <c r="A11" t="s">
        <v>162</v>
      </c>
      <c r="B11" t="s">
        <v>163</v>
      </c>
    </row>
    <row r="12" spans="1:27" x14ac:dyDescent="0.25">
      <c r="A12" t="s">
        <v>164</v>
      </c>
      <c r="B12" t="s">
        <v>165</v>
      </c>
    </row>
    <row r="13" spans="1:27" x14ac:dyDescent="0.25">
      <c r="A13" t="s">
        <v>166</v>
      </c>
      <c r="B13" t="s">
        <v>167</v>
      </c>
    </row>
    <row r="14" spans="1:27" x14ac:dyDescent="0.25">
      <c r="A14" t="s">
        <v>168</v>
      </c>
      <c r="B14" t="s">
        <v>169</v>
      </c>
    </row>
    <row r="15" spans="1:27" x14ac:dyDescent="0.25">
      <c r="A15" t="s">
        <v>170</v>
      </c>
      <c r="B15" t="s">
        <v>171</v>
      </c>
    </row>
    <row r="17" spans="1:4" x14ac:dyDescent="0.25">
      <c r="A17" t="s">
        <v>46</v>
      </c>
      <c r="B17" t="s">
        <v>47</v>
      </c>
    </row>
    <row r="18" spans="1:4" x14ac:dyDescent="0.25">
      <c r="A18" t="s">
        <v>48</v>
      </c>
      <c r="B18" t="s">
        <v>47</v>
      </c>
      <c r="C18" t="s">
        <v>172</v>
      </c>
      <c r="D18" t="s">
        <v>39</v>
      </c>
    </row>
    <row r="19" spans="1:4" x14ac:dyDescent="0.25">
      <c r="A19" t="s">
        <v>173</v>
      </c>
      <c r="B19" t="s">
        <v>174</v>
      </c>
    </row>
    <row r="20" spans="1:4" x14ac:dyDescent="0.25">
      <c r="A20" t="s">
        <v>175</v>
      </c>
      <c r="B20" t="s">
        <v>176</v>
      </c>
    </row>
    <row r="21" spans="1:4" x14ac:dyDescent="0.25">
      <c r="A21" t="s">
        <v>177</v>
      </c>
      <c r="B21" t="s">
        <v>178</v>
      </c>
    </row>
    <row r="22" spans="1:4" x14ac:dyDescent="0.25">
      <c r="A22" t="s">
        <v>179</v>
      </c>
      <c r="B22" t="s">
        <v>180</v>
      </c>
    </row>
    <row r="23" spans="1:4" x14ac:dyDescent="0.25">
      <c r="A23" t="s">
        <v>181</v>
      </c>
      <c r="B23" t="s">
        <v>182</v>
      </c>
    </row>
    <row r="24" spans="1:4" x14ac:dyDescent="0.25">
      <c r="A24" t="s">
        <v>183</v>
      </c>
      <c r="B24" t="s">
        <v>184</v>
      </c>
    </row>
    <row r="25" spans="1:4" x14ac:dyDescent="0.25">
      <c r="A25" t="s">
        <v>185</v>
      </c>
      <c r="B25" t="s">
        <v>186</v>
      </c>
    </row>
    <row r="26" spans="1:4" x14ac:dyDescent="0.25">
      <c r="A26" t="s">
        <v>187</v>
      </c>
      <c r="B26" t="s">
        <v>188</v>
      </c>
    </row>
    <row r="27" spans="1:4" x14ac:dyDescent="0.25">
      <c r="A27" t="s">
        <v>189</v>
      </c>
      <c r="B27" t="s">
        <v>190</v>
      </c>
    </row>
    <row r="29" spans="1:4" x14ac:dyDescent="0.25">
      <c r="A29" t="s">
        <v>51</v>
      </c>
      <c r="B29" t="s">
        <v>52</v>
      </c>
    </row>
    <row r="30" spans="1:4" x14ac:dyDescent="0.25">
      <c r="A30" t="s">
        <v>53</v>
      </c>
      <c r="B30" t="s">
        <v>52</v>
      </c>
      <c r="C30" t="s">
        <v>191</v>
      </c>
      <c r="D30" t="s">
        <v>39</v>
      </c>
    </row>
    <row r="31" spans="1:4" x14ac:dyDescent="0.25">
      <c r="A31" t="s">
        <v>192</v>
      </c>
      <c r="B31" t="s">
        <v>193</v>
      </c>
    </row>
    <row r="32" spans="1:4" x14ac:dyDescent="0.25">
      <c r="A32" t="s">
        <v>194</v>
      </c>
      <c r="B32" t="s">
        <v>195</v>
      </c>
    </row>
    <row r="33" spans="1:4" x14ac:dyDescent="0.25">
      <c r="A33" t="s">
        <v>196</v>
      </c>
      <c r="B33" t="s">
        <v>197</v>
      </c>
    </row>
    <row r="34" spans="1:4" x14ac:dyDescent="0.25">
      <c r="A34" t="s">
        <v>198</v>
      </c>
      <c r="B34" t="s">
        <v>199</v>
      </c>
    </row>
    <row r="35" spans="1:4" x14ac:dyDescent="0.25">
      <c r="A35" t="s">
        <v>200</v>
      </c>
      <c r="B35" t="s">
        <v>201</v>
      </c>
    </row>
    <row r="36" spans="1:4" x14ac:dyDescent="0.25">
      <c r="A36" t="s">
        <v>202</v>
      </c>
      <c r="B36" t="s">
        <v>203</v>
      </c>
    </row>
    <row r="37" spans="1:4" x14ac:dyDescent="0.25">
      <c r="A37" t="s">
        <v>204</v>
      </c>
      <c r="B37" t="s">
        <v>205</v>
      </c>
    </row>
    <row r="38" spans="1:4" x14ac:dyDescent="0.25">
      <c r="A38" t="s">
        <v>206</v>
      </c>
      <c r="B38" t="s">
        <v>207</v>
      </c>
    </row>
    <row r="40" spans="1:4" x14ac:dyDescent="0.25">
      <c r="A40" t="s">
        <v>55</v>
      </c>
      <c r="B40" t="s">
        <v>52</v>
      </c>
    </row>
    <row r="41" spans="1:4" x14ac:dyDescent="0.25">
      <c r="A41" t="s">
        <v>56</v>
      </c>
      <c r="B41" t="s">
        <v>52</v>
      </c>
      <c r="C41" t="s">
        <v>208</v>
      </c>
      <c r="D41" t="s">
        <v>39</v>
      </c>
    </row>
    <row r="42" spans="1:4" x14ac:dyDescent="0.25">
      <c r="A42" t="s">
        <v>209</v>
      </c>
      <c r="B42" t="s">
        <v>210</v>
      </c>
    </row>
    <row r="43" spans="1:4" x14ac:dyDescent="0.25">
      <c r="A43" t="s">
        <v>211</v>
      </c>
      <c r="B43" t="s">
        <v>195</v>
      </c>
    </row>
    <row r="44" spans="1:4" x14ac:dyDescent="0.25">
      <c r="A44" t="s">
        <v>212</v>
      </c>
      <c r="B44" t="s">
        <v>213</v>
      </c>
    </row>
    <row r="45" spans="1:4" x14ac:dyDescent="0.25">
      <c r="A45" t="s">
        <v>214</v>
      </c>
      <c r="B45" t="s">
        <v>199</v>
      </c>
    </row>
    <row r="46" spans="1:4" x14ac:dyDescent="0.25">
      <c r="A46" t="s">
        <v>215</v>
      </c>
      <c r="B46" t="s">
        <v>201</v>
      </c>
    </row>
    <row r="47" spans="1:4" x14ac:dyDescent="0.25">
      <c r="A47" t="s">
        <v>216</v>
      </c>
      <c r="B47" t="s">
        <v>203</v>
      </c>
    </row>
    <row r="48" spans="1:4" x14ac:dyDescent="0.25">
      <c r="A48" t="s">
        <v>217</v>
      </c>
      <c r="B48" t="s">
        <v>205</v>
      </c>
    </row>
    <row r="49" spans="1:4" x14ac:dyDescent="0.25">
      <c r="A49" t="s">
        <v>218</v>
      </c>
      <c r="B49" t="s">
        <v>207</v>
      </c>
    </row>
    <row r="51" spans="1:4" x14ac:dyDescent="0.25">
      <c r="A51" t="s">
        <v>59</v>
      </c>
      <c r="B51" t="s">
        <v>60</v>
      </c>
    </row>
    <row r="52" spans="1:4" x14ac:dyDescent="0.25">
      <c r="A52" t="s">
        <v>61</v>
      </c>
      <c r="B52" t="s">
        <v>60</v>
      </c>
      <c r="C52" t="s">
        <v>219</v>
      </c>
      <c r="D52" t="s">
        <v>39</v>
      </c>
    </row>
    <row r="53" spans="1:4" x14ac:dyDescent="0.25">
      <c r="A53" t="s">
        <v>220</v>
      </c>
      <c r="B53" t="s">
        <v>221</v>
      </c>
    </row>
    <row r="54" spans="1:4" x14ac:dyDescent="0.25">
      <c r="A54" t="s">
        <v>222</v>
      </c>
      <c r="B54" t="s">
        <v>223</v>
      </c>
    </row>
    <row r="55" spans="1:4" x14ac:dyDescent="0.25">
      <c r="A55" t="s">
        <v>224</v>
      </c>
      <c r="B55" t="s">
        <v>225</v>
      </c>
    </row>
    <row r="56" spans="1:4" x14ac:dyDescent="0.25">
      <c r="A56" t="s">
        <v>226</v>
      </c>
      <c r="B56" t="s">
        <v>227</v>
      </c>
    </row>
    <row r="58" spans="1:4" x14ac:dyDescent="0.25">
      <c r="A58" t="s">
        <v>63</v>
      </c>
      <c r="B58" t="s">
        <v>60</v>
      </c>
    </row>
    <row r="59" spans="1:4" x14ac:dyDescent="0.25">
      <c r="A59" t="s">
        <v>64</v>
      </c>
      <c r="B59" t="s">
        <v>60</v>
      </c>
      <c r="C59" t="s">
        <v>219</v>
      </c>
      <c r="D59" t="s">
        <v>39</v>
      </c>
    </row>
    <row r="60" spans="1:4" x14ac:dyDescent="0.25">
      <c r="A60" t="s">
        <v>228</v>
      </c>
      <c r="B60" t="s">
        <v>229</v>
      </c>
    </row>
    <row r="61" spans="1:4" x14ac:dyDescent="0.25">
      <c r="A61" t="s">
        <v>230</v>
      </c>
      <c r="B61" t="s">
        <v>223</v>
      </c>
    </row>
    <row r="62" spans="1:4" x14ac:dyDescent="0.25">
      <c r="A62" t="s">
        <v>231</v>
      </c>
      <c r="B62" t="s">
        <v>225</v>
      </c>
    </row>
    <row r="63" spans="1:4" x14ac:dyDescent="0.25">
      <c r="A63" t="s">
        <v>232</v>
      </c>
      <c r="B63" t="s">
        <v>227</v>
      </c>
    </row>
    <row r="64" spans="1:4" x14ac:dyDescent="0.25">
      <c r="A64" t="s">
        <v>233</v>
      </c>
      <c r="B64" t="s">
        <v>234</v>
      </c>
    </row>
    <row r="66" spans="1:4" x14ac:dyDescent="0.25">
      <c r="A66" t="s">
        <v>67</v>
      </c>
      <c r="B66" t="s">
        <v>68</v>
      </c>
    </row>
    <row r="67" spans="1:4" x14ac:dyDescent="0.25">
      <c r="A67" t="s">
        <v>69</v>
      </c>
      <c r="B67" t="s">
        <v>68</v>
      </c>
      <c r="C67" t="s">
        <v>157</v>
      </c>
      <c r="D67" t="s">
        <v>39</v>
      </c>
    </row>
    <row r="68" spans="1:4" x14ac:dyDescent="0.25">
      <c r="A68" t="s">
        <v>235</v>
      </c>
      <c r="B68" t="s">
        <v>195</v>
      </c>
    </row>
    <row r="69" spans="1:4" x14ac:dyDescent="0.25">
      <c r="A69" t="s">
        <v>236</v>
      </c>
      <c r="B69" t="s">
        <v>237</v>
      </c>
    </row>
    <row r="70" spans="1:4" x14ac:dyDescent="0.25">
      <c r="A70" t="s">
        <v>238</v>
      </c>
      <c r="B70" t="s">
        <v>239</v>
      </c>
    </row>
    <row r="72" spans="1:4" x14ac:dyDescent="0.25">
      <c r="A72" t="s">
        <v>72</v>
      </c>
      <c r="B72" t="s">
        <v>73</v>
      </c>
    </row>
    <row r="73" spans="1:4" x14ac:dyDescent="0.25">
      <c r="A73" t="s">
        <v>74</v>
      </c>
      <c r="B73" t="s">
        <v>73</v>
      </c>
      <c r="C73" t="s">
        <v>240</v>
      </c>
      <c r="D73" t="s">
        <v>39</v>
      </c>
    </row>
    <row r="74" spans="1:4" x14ac:dyDescent="0.25">
      <c r="A74" t="s">
        <v>241</v>
      </c>
      <c r="B74" t="s">
        <v>242</v>
      </c>
    </row>
    <row r="75" spans="1:4" x14ac:dyDescent="0.25">
      <c r="A75" t="s">
        <v>243</v>
      </c>
      <c r="B75" t="s">
        <v>244</v>
      </c>
    </row>
    <row r="76" spans="1:4" x14ac:dyDescent="0.25">
      <c r="A76" t="s">
        <v>245</v>
      </c>
      <c r="B76" t="s">
        <v>246</v>
      </c>
    </row>
    <row r="77" spans="1:4" x14ac:dyDescent="0.25">
      <c r="A77" t="s">
        <v>247</v>
      </c>
      <c r="B77" t="s">
        <v>248</v>
      </c>
    </row>
    <row r="79" spans="1:4" x14ac:dyDescent="0.25">
      <c r="A79" t="s">
        <v>77</v>
      </c>
      <c r="B79" t="s">
        <v>78</v>
      </c>
    </row>
    <row r="80" spans="1:4" x14ac:dyDescent="0.25">
      <c r="A80" t="s">
        <v>79</v>
      </c>
      <c r="B80" t="s">
        <v>78</v>
      </c>
      <c r="C80" t="s">
        <v>249</v>
      </c>
      <c r="D80" t="s">
        <v>39</v>
      </c>
    </row>
    <row r="81" spans="1:4" x14ac:dyDescent="0.25">
      <c r="A81" t="s">
        <v>250</v>
      </c>
      <c r="B81" t="s">
        <v>251</v>
      </c>
    </row>
    <row r="82" spans="1:4" x14ac:dyDescent="0.25">
      <c r="A82" t="s">
        <v>252</v>
      </c>
      <c r="B82" t="s">
        <v>253</v>
      </c>
    </row>
    <row r="83" spans="1:4" x14ac:dyDescent="0.25">
      <c r="A83" t="s">
        <v>254</v>
      </c>
      <c r="B83" t="s">
        <v>255</v>
      </c>
    </row>
    <row r="84" spans="1:4" x14ac:dyDescent="0.25">
      <c r="A84" t="s">
        <v>256</v>
      </c>
      <c r="B84" t="s">
        <v>195</v>
      </c>
    </row>
    <row r="86" spans="1:4" x14ac:dyDescent="0.25">
      <c r="A86" t="s">
        <v>82</v>
      </c>
      <c r="B86" t="s">
        <v>83</v>
      </c>
    </row>
    <row r="87" spans="1:4" x14ac:dyDescent="0.25">
      <c r="A87" t="s">
        <v>84</v>
      </c>
      <c r="B87" t="s">
        <v>83</v>
      </c>
      <c r="C87" t="s">
        <v>257</v>
      </c>
      <c r="D87" t="s">
        <v>39</v>
      </c>
    </row>
    <row r="88" spans="1:4" x14ac:dyDescent="0.25">
      <c r="A88" t="s">
        <v>258</v>
      </c>
      <c r="B88" t="s">
        <v>259</v>
      </c>
    </row>
    <row r="89" spans="1:4" x14ac:dyDescent="0.25">
      <c r="A89" t="s">
        <v>260</v>
      </c>
      <c r="B89" t="s">
        <v>261</v>
      </c>
    </row>
    <row r="90" spans="1:4" x14ac:dyDescent="0.25">
      <c r="A90" t="s">
        <v>262</v>
      </c>
      <c r="B90" t="s">
        <v>263</v>
      </c>
    </row>
    <row r="91" spans="1:4" x14ac:dyDescent="0.25">
      <c r="A91" t="s">
        <v>264</v>
      </c>
      <c r="B91" t="s">
        <v>265</v>
      </c>
    </row>
    <row r="92" spans="1:4" x14ac:dyDescent="0.25">
      <c r="A92" t="s">
        <v>266</v>
      </c>
      <c r="B92" t="s">
        <v>267</v>
      </c>
    </row>
    <row r="93" spans="1:4" x14ac:dyDescent="0.25">
      <c r="A93" t="s">
        <v>268</v>
      </c>
      <c r="B93" t="s">
        <v>269</v>
      </c>
    </row>
    <row r="94" spans="1:4" x14ac:dyDescent="0.25">
      <c r="A94" t="s">
        <v>270</v>
      </c>
      <c r="B94" t="s">
        <v>271</v>
      </c>
    </row>
    <row r="95" spans="1:4" x14ac:dyDescent="0.25">
      <c r="A95" t="s">
        <v>272</v>
      </c>
      <c r="B95" t="s">
        <v>273</v>
      </c>
    </row>
    <row r="96" spans="1:4" x14ac:dyDescent="0.25">
      <c r="A96" t="s">
        <v>274</v>
      </c>
      <c r="B96" t="s">
        <v>275</v>
      </c>
    </row>
    <row r="98" spans="1:4" x14ac:dyDescent="0.25">
      <c r="A98" t="s">
        <v>87</v>
      </c>
      <c r="B98" t="s">
        <v>88</v>
      </c>
    </row>
    <row r="99" spans="1:4" x14ac:dyDescent="0.25">
      <c r="A99" t="s">
        <v>89</v>
      </c>
      <c r="B99" t="s">
        <v>88</v>
      </c>
      <c r="C99" t="s">
        <v>276</v>
      </c>
      <c r="D99" t="s">
        <v>39</v>
      </c>
    </row>
    <row r="100" spans="1:4" x14ac:dyDescent="0.25">
      <c r="A100" t="s">
        <v>277</v>
      </c>
      <c r="B100" t="s">
        <v>278</v>
      </c>
    </row>
    <row r="101" spans="1:4" x14ac:dyDescent="0.25">
      <c r="A101" t="s">
        <v>279</v>
      </c>
      <c r="B101" t="s">
        <v>280</v>
      </c>
    </row>
    <row r="103" spans="1:4" x14ac:dyDescent="0.25">
      <c r="A103" t="s">
        <v>92</v>
      </c>
      <c r="B103" t="s">
        <v>93</v>
      </c>
    </row>
    <row r="104" spans="1:4" x14ac:dyDescent="0.25">
      <c r="A104" t="s">
        <v>94</v>
      </c>
      <c r="B104" t="s">
        <v>95</v>
      </c>
      <c r="C104" t="s">
        <v>281</v>
      </c>
      <c r="D104" t="s">
        <v>39</v>
      </c>
    </row>
    <row r="105" spans="1:4" x14ac:dyDescent="0.25">
      <c r="A105" t="s">
        <v>282</v>
      </c>
      <c r="B105" t="s">
        <v>283</v>
      </c>
    </row>
    <row r="106" spans="1:4" x14ac:dyDescent="0.25">
      <c r="A106" t="s">
        <v>284</v>
      </c>
      <c r="B106" t="s">
        <v>285</v>
      </c>
    </row>
    <row r="107" spans="1:4" x14ac:dyDescent="0.25">
      <c r="A107" t="s">
        <v>286</v>
      </c>
      <c r="B107" t="s">
        <v>287</v>
      </c>
    </row>
    <row r="108" spans="1:4" x14ac:dyDescent="0.25">
      <c r="A108" t="s">
        <v>288</v>
      </c>
      <c r="B108" t="s">
        <v>289</v>
      </c>
    </row>
    <row r="109" spans="1:4" x14ac:dyDescent="0.25">
      <c r="A109" t="s">
        <v>290</v>
      </c>
      <c r="B109" t="s">
        <v>291</v>
      </c>
    </row>
    <row r="110" spans="1:4" x14ac:dyDescent="0.25">
      <c r="A110" t="s">
        <v>292</v>
      </c>
      <c r="B110" t="s">
        <v>293</v>
      </c>
    </row>
    <row r="112" spans="1:4" x14ac:dyDescent="0.25">
      <c r="A112" t="s">
        <v>98</v>
      </c>
      <c r="B112" t="s">
        <v>95</v>
      </c>
    </row>
    <row r="113" spans="1:4" x14ac:dyDescent="0.25">
      <c r="A113" t="s">
        <v>99</v>
      </c>
      <c r="B113" t="s">
        <v>95</v>
      </c>
      <c r="C113" t="s">
        <v>294</v>
      </c>
      <c r="D113" t="s">
        <v>39</v>
      </c>
    </row>
    <row r="114" spans="1:4" x14ac:dyDescent="0.25">
      <c r="A114" t="s">
        <v>295</v>
      </c>
      <c r="B114" t="s">
        <v>283</v>
      </c>
    </row>
    <row r="115" spans="1:4" x14ac:dyDescent="0.25">
      <c r="A115" t="s">
        <v>296</v>
      </c>
      <c r="B115" t="s">
        <v>297</v>
      </c>
    </row>
    <row r="116" spans="1:4" x14ac:dyDescent="0.25">
      <c r="A116" t="s">
        <v>298</v>
      </c>
      <c r="B116" t="s">
        <v>299</v>
      </c>
    </row>
    <row r="117" spans="1:4" x14ac:dyDescent="0.25">
      <c r="A117" t="s">
        <v>300</v>
      </c>
      <c r="B117" t="s">
        <v>289</v>
      </c>
    </row>
    <row r="118" spans="1:4" x14ac:dyDescent="0.25">
      <c r="A118" t="s">
        <v>301</v>
      </c>
      <c r="B118" t="s">
        <v>291</v>
      </c>
    </row>
    <row r="119" spans="1:4" x14ac:dyDescent="0.25">
      <c r="A119" t="s">
        <v>302</v>
      </c>
      <c r="B119" t="s">
        <v>293</v>
      </c>
    </row>
    <row r="121" spans="1:4" x14ac:dyDescent="0.25">
      <c r="A121" t="s">
        <v>101</v>
      </c>
      <c r="B121" t="s">
        <v>95</v>
      </c>
    </row>
    <row r="122" spans="1:4" x14ac:dyDescent="0.25">
      <c r="A122" t="s">
        <v>102</v>
      </c>
      <c r="B122" t="s">
        <v>95</v>
      </c>
      <c r="C122" t="s">
        <v>303</v>
      </c>
      <c r="D122" t="s">
        <v>39</v>
      </c>
    </row>
    <row r="123" spans="1:4" x14ac:dyDescent="0.25">
      <c r="A123" t="s">
        <v>304</v>
      </c>
      <c r="B123" t="s">
        <v>305</v>
      </c>
    </row>
    <row r="124" spans="1:4" x14ac:dyDescent="0.25">
      <c r="A124" t="s">
        <v>306</v>
      </c>
      <c r="B124" t="s">
        <v>307</v>
      </c>
    </row>
    <row r="125" spans="1:4" x14ac:dyDescent="0.25">
      <c r="A125" t="s">
        <v>308</v>
      </c>
      <c r="B125" t="s">
        <v>309</v>
      </c>
    </row>
    <row r="126" spans="1:4" x14ac:dyDescent="0.25">
      <c r="A126" t="s">
        <v>310</v>
      </c>
      <c r="B126" t="s">
        <v>311</v>
      </c>
    </row>
    <row r="127" spans="1:4" x14ac:dyDescent="0.25">
      <c r="A127" t="s">
        <v>312</v>
      </c>
      <c r="B127" t="s">
        <v>289</v>
      </c>
    </row>
    <row r="128" spans="1:4" x14ac:dyDescent="0.25">
      <c r="A128" t="s">
        <v>313</v>
      </c>
      <c r="B128" t="s">
        <v>291</v>
      </c>
    </row>
    <row r="129" spans="1:4" x14ac:dyDescent="0.25">
      <c r="A129" t="s">
        <v>314</v>
      </c>
      <c r="B129" t="s">
        <v>293</v>
      </c>
    </row>
    <row r="131" spans="1:4" x14ac:dyDescent="0.25">
      <c r="A131" t="s">
        <v>105</v>
      </c>
      <c r="B131" t="s">
        <v>106</v>
      </c>
    </row>
    <row r="132" spans="1:4" x14ac:dyDescent="0.25">
      <c r="A132" t="s">
        <v>107</v>
      </c>
      <c r="B132" t="s">
        <v>106</v>
      </c>
      <c r="C132" t="s">
        <v>315</v>
      </c>
      <c r="D132" t="s">
        <v>39</v>
      </c>
    </row>
    <row r="133" spans="1:4" x14ac:dyDescent="0.25">
      <c r="A133" t="s">
        <v>316</v>
      </c>
      <c r="B133" t="s">
        <v>317</v>
      </c>
    </row>
    <row r="135" spans="1:4" x14ac:dyDescent="0.25">
      <c r="A135" t="s">
        <v>110</v>
      </c>
      <c r="B135" t="s">
        <v>111</v>
      </c>
    </row>
    <row r="136" spans="1:4" x14ac:dyDescent="0.25">
      <c r="A136" t="s">
        <v>112</v>
      </c>
      <c r="B136" t="s">
        <v>111</v>
      </c>
      <c r="C136" t="s">
        <v>191</v>
      </c>
      <c r="D136" t="s">
        <v>39</v>
      </c>
    </row>
    <row r="137" spans="1:4" x14ac:dyDescent="0.25">
      <c r="A137" t="s">
        <v>318</v>
      </c>
      <c r="B137" t="s">
        <v>319</v>
      </c>
    </row>
    <row r="138" spans="1:4" x14ac:dyDescent="0.25">
      <c r="A138" t="s">
        <v>320</v>
      </c>
      <c r="B138" t="s">
        <v>321</v>
      </c>
    </row>
    <row r="139" spans="1:4" x14ac:dyDescent="0.25">
      <c r="A139" t="s">
        <v>322</v>
      </c>
      <c r="B139" t="s">
        <v>323</v>
      </c>
    </row>
    <row r="140" spans="1:4" x14ac:dyDescent="0.25">
      <c r="A140" t="s">
        <v>324</v>
      </c>
      <c r="B140" t="s">
        <v>325</v>
      </c>
    </row>
    <row r="142" spans="1:4" x14ac:dyDescent="0.25">
      <c r="A142" t="s">
        <v>115</v>
      </c>
      <c r="B142" t="s">
        <v>116</v>
      </c>
    </row>
    <row r="143" spans="1:4" x14ac:dyDescent="0.25">
      <c r="A143" t="s">
        <v>117</v>
      </c>
      <c r="B143" t="s">
        <v>116</v>
      </c>
      <c r="C143" t="s">
        <v>326</v>
      </c>
      <c r="D143" t="s">
        <v>39</v>
      </c>
    </row>
    <row r="144" spans="1:4" x14ac:dyDescent="0.25">
      <c r="A144" t="s">
        <v>327</v>
      </c>
      <c r="B144" t="s">
        <v>328</v>
      </c>
    </row>
    <row r="145" spans="1:4" x14ac:dyDescent="0.25">
      <c r="A145" t="s">
        <v>329</v>
      </c>
      <c r="B145" t="s">
        <v>330</v>
      </c>
    </row>
    <row r="146" spans="1:4" x14ac:dyDescent="0.25">
      <c r="A146" t="s">
        <v>331</v>
      </c>
      <c r="B146" t="s">
        <v>332</v>
      </c>
    </row>
    <row r="147" spans="1:4" x14ac:dyDescent="0.25">
      <c r="A147" t="s">
        <v>333</v>
      </c>
      <c r="B147" t="s">
        <v>334</v>
      </c>
    </row>
    <row r="149" spans="1:4" x14ac:dyDescent="0.25">
      <c r="A149" t="s">
        <v>120</v>
      </c>
      <c r="B149" t="s">
        <v>121</v>
      </c>
    </row>
    <row r="150" spans="1:4" x14ac:dyDescent="0.25">
      <c r="A150" t="s">
        <v>122</v>
      </c>
      <c r="B150" t="s">
        <v>121</v>
      </c>
      <c r="C150" t="s">
        <v>335</v>
      </c>
      <c r="D150" t="s">
        <v>39</v>
      </c>
    </row>
    <row r="151" spans="1:4" x14ac:dyDescent="0.25">
      <c r="A151" t="s">
        <v>336</v>
      </c>
      <c r="B151" t="s">
        <v>337</v>
      </c>
    </row>
    <row r="152" spans="1:4" x14ac:dyDescent="0.25">
      <c r="A152" t="s">
        <v>338</v>
      </c>
      <c r="B152" t="s">
        <v>339</v>
      </c>
    </row>
    <row r="153" spans="1:4" x14ac:dyDescent="0.25">
      <c r="A153" t="s">
        <v>340</v>
      </c>
      <c r="B153" t="s">
        <v>341</v>
      </c>
    </row>
    <row r="154" spans="1:4" x14ac:dyDescent="0.25">
      <c r="A154" t="s">
        <v>342</v>
      </c>
      <c r="B154" t="s">
        <v>343</v>
      </c>
    </row>
    <row r="156" spans="1:4" x14ac:dyDescent="0.25">
      <c r="A156" t="s">
        <v>125</v>
      </c>
      <c r="B156" t="s">
        <v>126</v>
      </c>
    </row>
    <row r="157" spans="1:4" x14ac:dyDescent="0.25">
      <c r="A157" t="s">
        <v>127</v>
      </c>
      <c r="B157" t="s">
        <v>126</v>
      </c>
      <c r="C157" t="s">
        <v>344</v>
      </c>
      <c r="D157" t="s">
        <v>128</v>
      </c>
    </row>
    <row r="158" spans="1:4" x14ac:dyDescent="0.25">
      <c r="A158" t="s">
        <v>345</v>
      </c>
      <c r="B158" t="s">
        <v>346</v>
      </c>
    </row>
    <row r="159" spans="1:4" x14ac:dyDescent="0.25">
      <c r="A159" t="s">
        <v>347</v>
      </c>
      <c r="B159" t="s">
        <v>348</v>
      </c>
    </row>
    <row r="160" spans="1:4" x14ac:dyDescent="0.25">
      <c r="A160" t="s">
        <v>349</v>
      </c>
      <c r="B160" t="s">
        <v>350</v>
      </c>
    </row>
    <row r="161" spans="1:4" x14ac:dyDescent="0.25">
      <c r="A161" t="s">
        <v>351</v>
      </c>
      <c r="B161" t="s">
        <v>352</v>
      </c>
    </row>
    <row r="163" spans="1:4" x14ac:dyDescent="0.25">
      <c r="A163" t="s">
        <v>131</v>
      </c>
      <c r="B163" t="s">
        <v>132</v>
      </c>
    </row>
    <row r="164" spans="1:4" x14ac:dyDescent="0.25">
      <c r="A164" t="s">
        <v>133</v>
      </c>
      <c r="B164" t="s">
        <v>132</v>
      </c>
      <c r="C164" t="s">
        <v>353</v>
      </c>
      <c r="D164" t="s">
        <v>39</v>
      </c>
    </row>
    <row r="165" spans="1:4" x14ac:dyDescent="0.25">
      <c r="A165" t="s">
        <v>354</v>
      </c>
      <c r="B165" t="s">
        <v>176</v>
      </c>
    </row>
    <row r="166" spans="1:4" x14ac:dyDescent="0.25">
      <c r="A166" t="s">
        <v>355</v>
      </c>
      <c r="B166" t="s">
        <v>356</v>
      </c>
    </row>
    <row r="167" spans="1:4" x14ac:dyDescent="0.25">
      <c r="A167" t="s">
        <v>357</v>
      </c>
      <c r="B167" t="s">
        <v>358</v>
      </c>
    </row>
    <row r="168" spans="1:4" x14ac:dyDescent="0.25">
      <c r="A168" t="s">
        <v>359</v>
      </c>
      <c r="B168"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2024-05-21T09:42:55Z</dcterms:modified>
</cp:coreProperties>
</file>