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U:\2024 m\Konkursai\S. Trakai gimnazijos remonto darbai\UAB Conlista žiniaraščiai\"/>
    </mc:Choice>
  </mc:AlternateContent>
  <xr:revisionPtr revIDLastSave="0" documentId="8_{B2BA2EA4-302C-4274-AD9C-57843C76688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3" sheetId="3" r:id="rId2"/>
    <sheet name="Sheet2" sheetId="2" r:id="rId3"/>
  </sheets>
  <definedNames>
    <definedName name="IKAINIS">Sheet1!$B$14:$B$10000</definedName>
    <definedName name="Is_viso">Sheet1!$G$14:$G$10000</definedName>
    <definedName name="Kaina">Sheet1!$F$14:$F$10000</definedName>
    <definedName name="kiekis">Sheet1!$E$14:$E$10000</definedName>
    <definedName name="Mvnt">Sheet1!$D$14:$D$10000</definedName>
    <definedName name="pavadinimas">Sheet1!$C$14:$C$10000</definedName>
    <definedName name="_xlnm.Print_Titles" localSheetId="0">Sheet1!$12:$13</definedName>
    <definedName name="sam_eil">Sheet1!$A$14:$A$10000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3" i="1" l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67" i="1" s="1"/>
  <c r="G53" i="1"/>
  <c r="G51" i="1"/>
  <c r="G50" i="1"/>
  <c r="G49" i="1"/>
  <c r="G48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46" i="1" l="1"/>
  <c r="G84" i="1"/>
  <c r="G85" i="1" l="1"/>
  <c r="G86" i="1" s="1"/>
  <c r="G87" i="1" s="1"/>
</calcChain>
</file>

<file path=xl/sharedStrings.xml><?xml version="1.0" encoding="utf-8"?>
<sst xmlns="http://schemas.openxmlformats.org/spreadsheetml/2006/main" count="232" uniqueCount="102">
  <si>
    <t>Sąm.</t>
  </si>
  <si>
    <t>eil.</t>
  </si>
  <si>
    <t xml:space="preserve">Darbų ir išlaidų </t>
  </si>
  <si>
    <t>aprašymai</t>
  </si>
  <si>
    <t>Kiekis</t>
  </si>
  <si>
    <t>Mato</t>
  </si>
  <si>
    <t>vnt</t>
  </si>
  <si>
    <t>Darbo</t>
  </si>
  <si>
    <t>kodas</t>
  </si>
  <si>
    <t xml:space="preserve">Vieneto kaina </t>
  </si>
  <si>
    <t>Iš  viso</t>
  </si>
  <si>
    <t xml:space="preserve">Kaina  </t>
  </si>
  <si>
    <t>DARBŲ  KIEKIŲ  ŽINIARAŠTIS</t>
  </si>
  <si>
    <t>Sudaryta pagal 2023.10 kainas</t>
  </si>
  <si>
    <t>Statinių grupė     AS2406 Mokymo paskirties pastato, Trakų g. 66A, Senieji Trakai, Trakų r. sav. kapitalinis remontas</t>
  </si>
  <si>
    <t>Statinys                1 Mokymo paskirties pastato kapitalinis remontas</t>
  </si>
  <si>
    <t>Žiniaraštis             1 Architektūrinė dalis</t>
  </si>
  <si>
    <t>Suma žiniaraščiui   EUR</t>
  </si>
  <si>
    <t xml:space="preserve">EUR       </t>
  </si>
  <si>
    <t xml:space="preserve">   1</t>
  </si>
  <si>
    <t>Grindys</t>
  </si>
  <si>
    <t>Seno linoleumo nuėmimas</t>
  </si>
  <si>
    <t>m2</t>
  </si>
  <si>
    <t xml:space="preserve">   2</t>
  </si>
  <si>
    <t>Grindų išlyginamųjų sluoksnių įrengimas, naudojant sausus mišinius (sluoksnis 20 mm , gruntuojant pagrindą)</t>
  </si>
  <si>
    <t>100m2</t>
  </si>
  <si>
    <t xml:space="preserve">   3</t>
  </si>
  <si>
    <t>Grindų pagrindų išlyginimas savaime išsilyginančiu skiediniu ( sluoksnio  storis  3.00 mm)</t>
  </si>
  <si>
    <t xml:space="preserve">   4</t>
  </si>
  <si>
    <t>Akmens masės plytelių grindų dangos įrengimas ant išlyginto pagrindo, kai siūlės iki 8mm pločio , plytelės plotas daugiau 0,10m2</t>
  </si>
  <si>
    <t xml:space="preserve">   5</t>
  </si>
  <si>
    <t>Akmens masės plytelės 60,0x60,0x0,8cm</t>
  </si>
  <si>
    <t xml:space="preserve">   6</t>
  </si>
  <si>
    <t>Akmens masės plytelių grindų dangos įrengimas ant išlyginto pagrindo, kai siūlės iki 8mm pločio , plytelės plotas daugiau 0,012 iki 0,05m2</t>
  </si>
  <si>
    <t xml:space="preserve">   7</t>
  </si>
  <si>
    <t>Keraminių plytelių danga su praplatintomis siūlėmis, klijuojant sausų kl. mišiniais, kai danga klojama ant betono pagr.</t>
  </si>
  <si>
    <t xml:space="preserve">   8</t>
  </si>
  <si>
    <t>ŽN vedimo paviršius iš kauburėlių</t>
  </si>
  <si>
    <t xml:space="preserve">   9</t>
  </si>
  <si>
    <t>ŽN vedimo paviršiai iš juostų</t>
  </si>
  <si>
    <t xml:space="preserve">  10</t>
  </si>
  <si>
    <t>Grindjuosčių įrengimas plytelių grindų dangoms , keramines grindų plyteles padarant grindjuostėmis</t>
  </si>
  <si>
    <t>m</t>
  </si>
  <si>
    <t xml:space="preserve">  11</t>
  </si>
  <si>
    <t>Linoleumo grindų dangų įrengimas, klijuojant ir sulydant sujungimus , kai danga kelių spalvų paprasto piešinio</t>
  </si>
  <si>
    <t xml:space="preserve">  12</t>
  </si>
  <si>
    <t>Grindjuosčių tvirtinimas linoleumo dangų grindims , kai grindjuostės PVC</t>
  </si>
  <si>
    <t xml:space="preserve">  13</t>
  </si>
  <si>
    <t>Sporto salių liejamų grindų dangų įrengimas, klijuojant amortizacinį pasluoksnį</t>
  </si>
  <si>
    <t xml:space="preserve">  14</t>
  </si>
  <si>
    <t>Grindjuosčių tvirtinimas kiliminių dangų grindims , kai grindjuostės PVC</t>
  </si>
  <si>
    <t xml:space="preserve">                         Skyriuje      1</t>
  </si>
  <si>
    <t>Sienos</t>
  </si>
  <si>
    <t>Sienų aptaisymo glazūruotomis plytelėmis išardymas, be plytelių išsaugojimo</t>
  </si>
  <si>
    <t>Sienų vidinių paviršių pagrindo gruntavimas sukibimą gerinančiais gruntais voleliu</t>
  </si>
  <si>
    <t>Vidaus paviršių viensluokisnis tinkavimas rankiniu būdu, ruošiant skiedinius (sluoksnis 5 mm , vidinės sienos)  k8=1.12</t>
  </si>
  <si>
    <t>Sienų vidinių paviršių aptaisymas keraminėmis plytelėmis, kai siūlių plotis iki 5 mm , plytelės plotas daugiau 0,012 m2 iki 0,05 m2</t>
  </si>
  <si>
    <t>Vidaus paviršių pagerintas tinkavimas rankiniu b ūdu cemento-kalkių skiediniais (sluoksnis 15 mm , vidinės sienos)  k8=1.17</t>
  </si>
  <si>
    <t>Sienų vidinių paviršių glaistymas lateksiniais arba polimeriniais glaistais (pirmasis 1.00 mm  storio sluoksnis)</t>
  </si>
  <si>
    <t>Sienų vidinių paviršių glaistymas lateksiniais arba polimeriniais glaistais (kartotinis 1.00 mm  storio sluoksnis)</t>
  </si>
  <si>
    <t>Sienų vidinių paviršių dažymas emulsiniais dažais vienu sluoksniu voleliu</t>
  </si>
  <si>
    <t>Sienų vidinių paviršių dažymas emulsiniais dažais antru arba kartotiniu sluoksniu voleliu</t>
  </si>
  <si>
    <t>Sienų vidinių paviršių aptaisymas plokštėmis, tvirtinant prie įrengto medinio karkaso , kai plokštės cemento-pjuvenų</t>
  </si>
  <si>
    <t xml:space="preserve">  15</t>
  </si>
  <si>
    <t>Sienų apsauginė plokštė turėklai</t>
  </si>
  <si>
    <t xml:space="preserve">                         Skyriuje      2</t>
  </si>
  <si>
    <t>Lubos</t>
  </si>
  <si>
    <t>Akustinių pakabinamų lubų įrengimas, kai metalo konstrukcja "Armstrong" firmos, o plokštės firmos "Colotex"  k8=1.03</t>
  </si>
  <si>
    <t>"Armstrong" akust. kabamosios lubos su met. k-ja "Savanna Board", 600x600mm</t>
  </si>
  <si>
    <t>"Armstrong" akust. kabamosios lubos su met. k-ja "Plain MicroLook", 600x600mm</t>
  </si>
  <si>
    <t xml:space="preserve">                         Skyriuje      3</t>
  </si>
  <si>
    <t>Langai durys</t>
  </si>
  <si>
    <t>Plastiko langų blokų su varstomomis sąvaromis montavimas mūrinėse sienose , kai langų blokų plotas daugiau 2 m2 iki 3 m2</t>
  </si>
  <si>
    <t>Langų blokai</t>
  </si>
  <si>
    <t>Langų staktų sandūrų su siena izoliavimas montavimo putomis ( sandūros skerspjūvio plotas  20.00 cm2)</t>
  </si>
  <si>
    <t>100 m</t>
  </si>
  <si>
    <t>Medinių durų blokų montavimas mūrinėse sienose, kai staktos tradicinės ( vidinių durų blokų plotas daugiau 2 m2 iki 3 m2)</t>
  </si>
  <si>
    <t>Įsprūdinės durys (viengubos)</t>
  </si>
  <si>
    <t>Medinių durų blokų montavimas mūrinėse sienose, kai staktos tradicinės ( vidinių durų blokų plotas iki 2 m2)</t>
  </si>
  <si>
    <t>Plastikinės durys</t>
  </si>
  <si>
    <t>Aliuminio-stiklo įėjimo atitvarų su automatinėmis slankiojančiomis durimis montavimas</t>
  </si>
  <si>
    <t>Berėmiai stumdomi-atveriami balkonų stiklinimo blokai</t>
  </si>
  <si>
    <t>Keičiamų langų išorės nuolajų (palangių) montavimas , kai sienų apdaila apdailos plokštės</t>
  </si>
  <si>
    <t>100m</t>
  </si>
  <si>
    <t>Keičiamų langų vidaus palangių montavimas , kai palangių lentos laminuotos</t>
  </si>
  <si>
    <t>Keičiamų langų, durų sandūrų vidinės pusės aptaisymas apdailos juostomis</t>
  </si>
  <si>
    <t>Keičiamų langų, durų sandūrų sandarinimas iš lauko pusės išsiplečiančiais sandarinimo tarpikliais</t>
  </si>
  <si>
    <t xml:space="preserve">                         Skyriuje      4</t>
  </si>
  <si>
    <t>Laiptinė</t>
  </si>
  <si>
    <t>Keraminių plytelių grindų dangos įrengimas ant išlyginto pagrindo, kai siūlės iki 8mm pločio , aptaisant laiptus</t>
  </si>
  <si>
    <t>Metalinių laiptų turėklų įrengimas  k8=1.04</t>
  </si>
  <si>
    <t>Laiptinės laiptų turėklai dvigubi</t>
  </si>
  <si>
    <t>Keraminių plytelių grindų dangos įrengimas ant išlyginto pagrindo, kai siūlės iki 8mm pločio , plytelės plotas daugiau 0,012 iki 0,05m2</t>
  </si>
  <si>
    <t>ŽN vedimo paviršiai kauburėliai</t>
  </si>
  <si>
    <t>ŽN vedimo paviršiai juostelės</t>
  </si>
  <si>
    <t xml:space="preserve">                         Skyriuje      5</t>
  </si>
  <si>
    <t xml:space="preserve">                         žiniaraštyje     1</t>
  </si>
  <si>
    <t xml:space="preserve">                         Pridėtinės vertės mokestis  21.00%</t>
  </si>
  <si>
    <t xml:space="preserve">                         Iš viso žiniaraštyje   1</t>
  </si>
  <si>
    <t xml:space="preserve">Sudarė:                                                                         </t>
  </si>
  <si>
    <t xml:space="preserve">             (Pavardė)                                                </t>
  </si>
  <si>
    <t xml:space="preserve">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</si>
</sst>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?????0.0?;\-????0.0?;?"/>
    <numFmt numFmtId="165" formatCode="??????0.0?;\-?????0.0?;?"/>
    <numFmt numFmtId="166" formatCode="???????0.0?;\-??????0.0?;?"/>
    <numFmt numFmtId="167" formatCode="?????0.0??;\-????0.0??;?"/>
    <numFmt numFmtId="168" formatCode="??????0.0?????;\-?????0.0?????;?"/>
    <numFmt numFmtId="169" formatCode="??????0.0???;\-?????0.0???;?"/>
    <numFmt numFmtId="170" formatCode="????????0.0?;\-???????0.0?;?"/>
    <numFmt numFmtId="171" formatCode="??0.0?????;\-?0.0?????;?"/>
  </numFmts>
  <fonts count="17">
    <font>
      <sz val="10"/>
      <name val="Arial"/>
      <charset val="186"/>
    </font>
    <font>
      <sz val="11"/>
      <color theme="1"/>
      <name val="Calibri"/>
      <family val="2"/>
      <charset val="186"/>
      <scheme val="minor"/>
    </font>
    <font>
      <b/>
      <sz val="11"/>
      <color indexed="8"/>
      <name val="Arial"/>
      <family val="2"/>
    </font>
    <font>
      <sz val="8"/>
      <name val="Arial"/>
      <family val="2"/>
    </font>
    <font>
      <b/>
      <sz val="10"/>
      <name val="Arial"/>
      <charset val="186"/>
    </font>
    <font>
      <b/>
      <sz val="8"/>
      <name val="Arial"/>
      <family val="2"/>
    </font>
    <font>
      <sz val="8"/>
      <name val="Courier New Baltic"/>
      <family val="3"/>
      <charset val="186"/>
    </font>
    <font>
      <b/>
      <sz val="10"/>
      <name val="Arial"/>
      <family val="2"/>
    </font>
    <font>
      <b/>
      <sz val="12"/>
      <name val="Arial Baltic"/>
      <charset val="186"/>
    </font>
    <font>
      <sz val="8"/>
      <name val="Arial Baltic"/>
      <charset val="186"/>
    </font>
    <font>
      <sz val="9"/>
      <name val="Arial Baltic"/>
      <charset val="186"/>
    </font>
    <font>
      <b/>
      <sz val="9"/>
      <name val="Arial Baltic"/>
      <charset val="186"/>
    </font>
    <font>
      <b/>
      <sz val="8"/>
      <name val="Arial Baltic"/>
      <charset val="186"/>
    </font>
    <font>
      <b/>
      <sz val="8"/>
      <name val="Arial"/>
      <family val="2"/>
      <charset val="186"/>
    </font>
    <font>
      <sz val="8"/>
      <name val="MonospaceLT"/>
    </font>
    <font>
      <b/>
      <sz val="10"/>
      <name val="Arial"/>
      <family val="2"/>
      <charset val="186"/>
    </font>
    <font>
      <sz val="8"/>
      <color theme="1"/>
      <name val="MonospaceLT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8">
    <xf numFmtId="0" fontId="0" fillId="0" borderId="0" xfId="0"/>
    <xf numFmtId="0" fontId="2" fillId="0" borderId="0" xfId="0" applyFont="1" applyAlignment="1">
      <alignment horizontal="left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left" vertical="top" wrapText="1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49" fontId="3" fillId="0" borderId="0" xfId="0" applyNumberFormat="1" applyFont="1" applyAlignment="1">
      <alignment horizontal="left" vertical="top" wrapText="1"/>
    </xf>
    <xf numFmtId="166" fontId="6" fillId="0" borderId="0" xfId="0" applyNumberFormat="1" applyFont="1" applyAlignment="1">
      <alignment horizontal="right" vertical="top"/>
    </xf>
    <xf numFmtId="164" fontId="6" fillId="0" borderId="0" xfId="0" applyNumberFormat="1" applyFont="1" applyAlignment="1">
      <alignment horizontal="right" vertical="top"/>
    </xf>
    <xf numFmtId="168" fontId="6" fillId="0" borderId="0" xfId="0" applyNumberFormat="1" applyFont="1" applyAlignment="1">
      <alignment horizontal="right" vertical="top"/>
    </xf>
    <xf numFmtId="49" fontId="3" fillId="0" borderId="0" xfId="0" applyNumberFormat="1" applyFont="1" applyAlignment="1">
      <alignment horizontal="right" vertical="top" wrapText="1"/>
    </xf>
    <xf numFmtId="49" fontId="3" fillId="0" borderId="0" xfId="0" applyNumberFormat="1" applyFont="1" applyAlignment="1">
      <alignment horizontal="right" vertical="top"/>
    </xf>
    <xf numFmtId="14" fontId="3" fillId="0" borderId="3" xfId="0" applyNumberFormat="1" applyFont="1" applyBorder="1" applyAlignment="1">
      <alignment horizontal="center" vertical="top"/>
    </xf>
    <xf numFmtId="165" fontId="3" fillId="0" borderId="4" xfId="0" applyNumberFormat="1" applyFont="1" applyBorder="1" applyAlignment="1">
      <alignment horizontal="center" vertical="top"/>
    </xf>
    <xf numFmtId="0" fontId="3" fillId="0" borderId="2" xfId="0" applyFont="1" applyBorder="1" applyAlignment="1">
      <alignment horizontal="center" vertical="center"/>
    </xf>
    <xf numFmtId="165" fontId="3" fillId="0" borderId="6" xfId="0" applyNumberFormat="1" applyFont="1" applyBorder="1" applyAlignment="1">
      <alignment horizontal="right" vertic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14" fontId="12" fillId="0" borderId="3" xfId="0" applyNumberFormat="1" applyFont="1" applyBorder="1" applyAlignment="1">
      <alignment horizontal="left"/>
    </xf>
    <xf numFmtId="164" fontId="9" fillId="0" borderId="5" xfId="0" applyNumberFormat="1" applyFont="1" applyBorder="1" applyAlignment="1">
      <alignment horizontal="left" vertical="center"/>
    </xf>
    <xf numFmtId="49" fontId="13" fillId="0" borderId="0" xfId="0" applyNumberFormat="1" applyFont="1" applyAlignment="1">
      <alignment horizontal="right" vertical="top"/>
    </xf>
    <xf numFmtId="49" fontId="9" fillId="0" borderId="0" xfId="0" applyNumberFormat="1" applyFont="1" applyAlignment="1">
      <alignment horizontal="right" vertical="top"/>
    </xf>
    <xf numFmtId="49" fontId="9" fillId="0" borderId="0" xfId="0" applyNumberFormat="1" applyFont="1" applyAlignment="1">
      <alignment horizontal="left" vertical="top" wrapText="1"/>
    </xf>
    <xf numFmtId="49" fontId="10" fillId="0" borderId="0" xfId="0" applyNumberFormat="1" applyFont="1" applyAlignment="1">
      <alignment horizontal="left" vertical="top" wrapText="1"/>
    </xf>
    <xf numFmtId="0" fontId="4" fillId="0" borderId="0" xfId="0" applyFont="1" applyAlignment="1">
      <alignment horizontal="center" vertical="top"/>
    </xf>
    <xf numFmtId="167" fontId="14" fillId="0" borderId="0" xfId="0" applyNumberFormat="1" applyFont="1" applyAlignment="1">
      <alignment horizontal="right" vertical="top"/>
    </xf>
    <xf numFmtId="164" fontId="14" fillId="0" borderId="0" xfId="0" applyNumberFormat="1" applyFont="1" applyAlignment="1">
      <alignment horizontal="right" vertical="top"/>
    </xf>
    <xf numFmtId="170" fontId="14" fillId="0" borderId="0" xfId="0" applyNumberFormat="1" applyFont="1" applyAlignment="1">
      <alignment horizontal="right" vertical="top"/>
    </xf>
    <xf numFmtId="171" fontId="14" fillId="0" borderId="0" xfId="0" applyNumberFormat="1" applyFont="1" applyAlignment="1">
      <alignment horizontal="right" vertical="top"/>
    </xf>
    <xf numFmtId="0" fontId="0" fillId="0" borderId="0" xfId="0" applyAlignment="1">
      <alignment vertical="top"/>
    </xf>
    <xf numFmtId="169" fontId="16" fillId="0" borderId="0" xfId="1" applyNumberFormat="1" applyFont="1" applyAlignment="1">
      <alignment vertical="top"/>
    </xf>
    <xf numFmtId="0" fontId="16" fillId="0" borderId="0" xfId="1" applyFont="1" applyAlignment="1">
      <alignment vertical="top"/>
    </xf>
    <xf numFmtId="49" fontId="5" fillId="0" borderId="7" xfId="0" applyNumberFormat="1" applyFont="1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49" fontId="3" fillId="0" borderId="1" xfId="0" applyNumberFormat="1" applyFon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0" fontId="11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2" fillId="0" borderId="3" xfId="0" applyFont="1" applyBorder="1" applyAlignment="1">
      <alignment horizontal="right"/>
    </xf>
    <xf numFmtId="0" fontId="0" fillId="0" borderId="3" xfId="0" applyBorder="1"/>
    <xf numFmtId="49" fontId="12" fillId="0" borderId="0" xfId="0" applyNumberFormat="1" applyFont="1" applyAlignment="1">
      <alignment horizontal="left" vertical="top"/>
    </xf>
    <xf numFmtId="0" fontId="15" fillId="0" borderId="0" xfId="0" applyFont="1" applyAlignment="1">
      <alignment vertical="top"/>
    </xf>
    <xf numFmtId="49" fontId="5" fillId="0" borderId="0" xfId="0" applyNumberFormat="1" applyFont="1" applyAlignment="1">
      <alignment horizontal="left" vertical="top" wrapText="1"/>
    </xf>
    <xf numFmtId="49" fontId="9" fillId="0" borderId="0" xfId="0" applyNumberFormat="1" applyFont="1" applyAlignment="1">
      <alignment horizontal="left" vertical="top"/>
    </xf>
    <xf numFmtId="0" fontId="0" fillId="0" borderId="0" xfId="0" applyAlignment="1">
      <alignment vertical="top"/>
    </xf>
    <xf numFmtId="49" fontId="3" fillId="0" borderId="0" xfId="0" applyNumberFormat="1" applyFont="1" applyAlignment="1">
      <alignment horizontal="left" vertical="top"/>
    </xf>
  </cellXfs>
  <cellStyles count="2">
    <cellStyle name="Įprastas" xfId="0" builtinId="0"/>
    <cellStyle name="Normal 2" xfId="1" xr:uid="{00000000-0005-0000-0000-00002F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K102"/>
  <sheetViews>
    <sheetView tabSelected="1" topLeftCell="A76" workbookViewId="0">
      <selection activeCell="F79" sqref="F79"/>
    </sheetView>
  </sheetViews>
  <sheetFormatPr defaultRowHeight="12.75"/>
  <cols>
    <col min="1" max="1" width="4" style="12" customWidth="1"/>
    <col min="2" max="2" width="9.42578125" style="12" customWidth="1"/>
    <col min="3" max="3" width="36.7109375" style="8" customWidth="1"/>
    <col min="4" max="4" width="5.85546875" style="8" customWidth="1"/>
    <col min="5" max="5" width="14.85546875" style="11" customWidth="1"/>
    <col min="6" max="6" width="12.7109375" style="10" customWidth="1"/>
    <col min="7" max="7" width="15.42578125" style="9" customWidth="1"/>
    <col min="8" max="8" width="11.85546875" style="9" customWidth="1"/>
  </cols>
  <sheetData>
    <row r="1" spans="1:11">
      <c r="A1"/>
      <c r="B1"/>
      <c r="C1"/>
      <c r="D1"/>
      <c r="E1"/>
      <c r="F1"/>
      <c r="G1"/>
      <c r="H1"/>
    </row>
    <row r="2" spans="1:11" ht="15.75">
      <c r="A2"/>
      <c r="B2"/>
      <c r="C2"/>
      <c r="D2" s="7"/>
      <c r="E2" s="18" t="s">
        <v>12</v>
      </c>
      <c r="F2"/>
      <c r="G2"/>
      <c r="H2"/>
    </row>
    <row r="3" spans="1:11" ht="13.5" customHeight="1">
      <c r="A3"/>
      <c r="B3"/>
      <c r="C3"/>
      <c r="D3" s="6"/>
      <c r="E3" s="19" t="s">
        <v>13</v>
      </c>
      <c r="F3"/>
      <c r="G3"/>
      <c r="H3"/>
    </row>
    <row r="4" spans="1:11" ht="13.5" customHeight="1">
      <c r="A4"/>
      <c r="B4"/>
      <c r="C4"/>
      <c r="D4" s="1"/>
      <c r="E4"/>
      <c r="F4"/>
      <c r="G4"/>
      <c r="H4"/>
    </row>
    <row r="5" spans="1:11" ht="13.5" customHeight="1">
      <c r="A5" s="38" t="s">
        <v>14</v>
      </c>
      <c r="B5" s="39"/>
      <c r="C5" s="39"/>
      <c r="D5" s="39"/>
      <c r="E5" s="39"/>
      <c r="F5" s="39"/>
      <c r="G5" s="39"/>
      <c r="H5"/>
    </row>
    <row r="6" spans="1:11" ht="13.5" customHeight="1">
      <c r="A6" s="39"/>
      <c r="B6" s="39"/>
      <c r="C6" s="39"/>
      <c r="D6" s="39"/>
      <c r="E6" s="39"/>
      <c r="F6" s="39"/>
      <c r="G6" s="39"/>
      <c r="H6"/>
    </row>
    <row r="7" spans="1:11" ht="13.5" customHeight="1">
      <c r="A7" s="38" t="s">
        <v>15</v>
      </c>
      <c r="B7" s="39"/>
      <c r="C7" s="39"/>
      <c r="D7" s="39"/>
      <c r="E7" s="39"/>
      <c r="F7" s="39"/>
      <c r="G7" s="39"/>
      <c r="H7"/>
    </row>
    <row r="8" spans="1:11" ht="13.5" customHeight="1">
      <c r="A8" s="39"/>
      <c r="B8" s="39"/>
      <c r="C8" s="39"/>
      <c r="D8" s="39"/>
      <c r="E8" s="39"/>
      <c r="F8" s="39"/>
      <c r="G8" s="39"/>
      <c r="H8"/>
    </row>
    <row r="9" spans="1:11" ht="13.5" customHeight="1">
      <c r="A9" s="38" t="s">
        <v>16</v>
      </c>
      <c r="B9" s="39"/>
      <c r="C9" s="39"/>
      <c r="D9" s="39"/>
      <c r="E9" s="39"/>
      <c r="F9" s="39"/>
      <c r="G9" s="39"/>
      <c r="H9"/>
    </row>
    <row r="10" spans="1:11" ht="13.5" customHeight="1">
      <c r="A10" s="39"/>
      <c r="B10" s="39"/>
      <c r="C10" s="39"/>
      <c r="D10" s="39"/>
      <c r="E10" s="39"/>
      <c r="F10" s="39"/>
      <c r="G10" s="39"/>
      <c r="H10"/>
    </row>
    <row r="11" spans="1:11">
      <c r="A11" s="14"/>
      <c r="B11" s="20"/>
      <c r="C11" s="5"/>
      <c r="D11" s="40" t="s">
        <v>17</v>
      </c>
      <c r="E11" s="41"/>
      <c r="F11" s="41"/>
      <c r="G11" s="41"/>
      <c r="H11" s="5"/>
    </row>
    <row r="12" spans="1:11" ht="12.75" customHeight="1">
      <c r="A12" s="2" t="s">
        <v>0</v>
      </c>
      <c r="B12" s="2" t="s">
        <v>7</v>
      </c>
      <c r="C12" s="2" t="s">
        <v>2</v>
      </c>
      <c r="D12" s="2" t="s">
        <v>5</v>
      </c>
      <c r="E12" s="36" t="s">
        <v>4</v>
      </c>
      <c r="F12" s="17" t="s">
        <v>11</v>
      </c>
      <c r="G12" s="21" t="s">
        <v>18</v>
      </c>
      <c r="H12" s="6"/>
    </row>
    <row r="13" spans="1:11">
      <c r="A13" s="3" t="s">
        <v>1</v>
      </c>
      <c r="B13" s="3" t="s">
        <v>8</v>
      </c>
      <c r="C13" s="3" t="s">
        <v>3</v>
      </c>
      <c r="D13" s="3" t="s">
        <v>6</v>
      </c>
      <c r="E13" s="37"/>
      <c r="F13" s="15" t="s">
        <v>9</v>
      </c>
      <c r="G13" s="16" t="s">
        <v>10</v>
      </c>
    </row>
    <row r="14" spans="1:11">
      <c r="A14" s="22"/>
      <c r="B14" s="22" t="s">
        <v>19</v>
      </c>
      <c r="C14" s="34" t="s">
        <v>20</v>
      </c>
      <c r="D14" s="35"/>
      <c r="E14" s="35"/>
      <c r="F14" s="35"/>
      <c r="G14" s="35"/>
      <c r="I14" s="4"/>
      <c r="J14" s="4"/>
      <c r="K14" s="4"/>
    </row>
    <row r="15" spans="1:11">
      <c r="A15" s="23" t="s">
        <v>19</v>
      </c>
      <c r="B15" s="24"/>
      <c r="C15" s="25" t="s">
        <v>21</v>
      </c>
      <c r="D15" s="24" t="s">
        <v>22</v>
      </c>
      <c r="E15" s="27">
        <v>226.66</v>
      </c>
      <c r="F15" s="32">
        <v>0.8155</v>
      </c>
      <c r="G15" s="29">
        <f>E15*F15</f>
        <v>184.84123</v>
      </c>
      <c r="I15" s="26"/>
      <c r="J15" s="4"/>
      <c r="K15" s="4"/>
    </row>
    <row r="16" spans="1:11" ht="36">
      <c r="A16" s="23" t="s">
        <v>23</v>
      </c>
      <c r="B16" s="24"/>
      <c r="C16" s="25" t="s">
        <v>24</v>
      </c>
      <c r="D16" s="24" t="s">
        <v>25</v>
      </c>
      <c r="E16" s="30">
        <v>0.50249999999999995</v>
      </c>
      <c r="F16" s="32">
        <v>1214.741</v>
      </c>
      <c r="G16" s="29">
        <f t="shared" ref="G16:G28" si="0">E16*F16</f>
        <v>610.40735249999989</v>
      </c>
      <c r="I16" s="26"/>
      <c r="J16" s="4"/>
      <c r="K16" s="4"/>
    </row>
    <row r="17" spans="1:11" ht="36">
      <c r="A17" s="23" t="s">
        <v>26</v>
      </c>
      <c r="B17" s="24"/>
      <c r="C17" s="25" t="s">
        <v>27</v>
      </c>
      <c r="D17" s="24" t="s">
        <v>25</v>
      </c>
      <c r="E17" s="27">
        <v>1.7641</v>
      </c>
      <c r="F17" s="32">
        <v>607.30219999999997</v>
      </c>
      <c r="G17" s="29">
        <f t="shared" si="0"/>
        <v>1071.34181102</v>
      </c>
      <c r="I17" s="26"/>
      <c r="J17" s="4"/>
      <c r="K17" s="4"/>
    </row>
    <row r="18" spans="1:11" ht="48">
      <c r="A18" s="23" t="s">
        <v>28</v>
      </c>
      <c r="B18" s="24"/>
      <c r="C18" s="25" t="s">
        <v>29</v>
      </c>
      <c r="D18" s="24" t="s">
        <v>22</v>
      </c>
      <c r="E18" s="27">
        <v>11</v>
      </c>
      <c r="F18" s="32">
        <v>24.337900000000001</v>
      </c>
      <c r="G18" s="29">
        <f t="shared" si="0"/>
        <v>267.71690000000001</v>
      </c>
      <c r="I18" s="26"/>
      <c r="J18" s="4"/>
      <c r="K18" s="4"/>
    </row>
    <row r="19" spans="1:11">
      <c r="A19" s="23" t="s">
        <v>30</v>
      </c>
      <c r="B19" s="24"/>
      <c r="C19" s="25" t="s">
        <v>31</v>
      </c>
      <c r="D19" s="24" t="s">
        <v>22</v>
      </c>
      <c r="E19" s="27">
        <v>11</v>
      </c>
      <c r="F19" s="32">
        <v>30.956199999999999</v>
      </c>
      <c r="G19" s="29">
        <f t="shared" si="0"/>
        <v>340.51819999999998</v>
      </c>
      <c r="I19" s="26"/>
      <c r="J19" s="4"/>
      <c r="K19" s="4"/>
    </row>
    <row r="20" spans="1:11" ht="48">
      <c r="A20" s="23" t="s">
        <v>32</v>
      </c>
      <c r="B20" s="24"/>
      <c r="C20" s="25" t="s">
        <v>33</v>
      </c>
      <c r="D20" s="24" t="s">
        <v>22</v>
      </c>
      <c r="E20" s="27">
        <v>20.25</v>
      </c>
      <c r="F20" s="32">
        <v>44.181800000000003</v>
      </c>
      <c r="G20" s="29">
        <f t="shared" si="0"/>
        <v>894.68145000000004</v>
      </c>
      <c r="I20" s="31"/>
    </row>
    <row r="21" spans="1:11" ht="36">
      <c r="A21" s="23" t="s">
        <v>34</v>
      </c>
      <c r="B21" s="24"/>
      <c r="C21" s="25" t="s">
        <v>35</v>
      </c>
      <c r="D21" s="24" t="s">
        <v>22</v>
      </c>
      <c r="E21" s="27">
        <v>14.37</v>
      </c>
      <c r="F21" s="32">
        <v>32.268500000000003</v>
      </c>
      <c r="G21" s="29">
        <f t="shared" si="0"/>
        <v>463.69834500000002</v>
      </c>
      <c r="I21" s="31"/>
    </row>
    <row r="22" spans="1:11">
      <c r="A22" s="23" t="s">
        <v>36</v>
      </c>
      <c r="B22" s="24"/>
      <c r="C22" s="25" t="s">
        <v>37</v>
      </c>
      <c r="D22" s="24" t="s">
        <v>22</v>
      </c>
      <c r="E22" s="27">
        <v>6</v>
      </c>
      <c r="F22" s="32">
        <v>23.8125</v>
      </c>
      <c r="G22" s="29">
        <f t="shared" si="0"/>
        <v>142.875</v>
      </c>
      <c r="I22" s="31"/>
    </row>
    <row r="23" spans="1:11">
      <c r="A23" s="23" t="s">
        <v>38</v>
      </c>
      <c r="B23" s="24"/>
      <c r="C23" s="25" t="s">
        <v>39</v>
      </c>
      <c r="D23" s="24" t="s">
        <v>22</v>
      </c>
      <c r="E23" s="27">
        <v>8.3699999999999992</v>
      </c>
      <c r="F23" s="32">
        <v>23.8125</v>
      </c>
      <c r="G23" s="29">
        <f t="shared" si="0"/>
        <v>199.31062499999999</v>
      </c>
      <c r="I23" s="31"/>
    </row>
    <row r="24" spans="1:11" ht="36">
      <c r="A24" s="23" t="s">
        <v>40</v>
      </c>
      <c r="B24" s="24"/>
      <c r="C24" s="25" t="s">
        <v>41</v>
      </c>
      <c r="D24" s="24" t="s">
        <v>42</v>
      </c>
      <c r="E24" s="27">
        <v>16</v>
      </c>
      <c r="F24" s="32">
        <v>8.9535999999999998</v>
      </c>
      <c r="G24" s="29">
        <f t="shared" si="0"/>
        <v>143.2576</v>
      </c>
      <c r="I24" s="31"/>
    </row>
    <row r="25" spans="1:11" ht="36">
      <c r="A25" s="23" t="s">
        <v>43</v>
      </c>
      <c r="B25" s="24"/>
      <c r="C25" s="25" t="s">
        <v>44</v>
      </c>
      <c r="D25" s="24" t="s">
        <v>22</v>
      </c>
      <c r="E25" s="27">
        <v>176.41</v>
      </c>
      <c r="F25" s="32">
        <v>29.451000000000001</v>
      </c>
      <c r="G25" s="29">
        <f t="shared" si="0"/>
        <v>5195.4509099999996</v>
      </c>
      <c r="I25" s="31"/>
    </row>
    <row r="26" spans="1:11" ht="24">
      <c r="A26" s="23" t="s">
        <v>45</v>
      </c>
      <c r="B26" s="24"/>
      <c r="C26" s="25" t="s">
        <v>46</v>
      </c>
      <c r="D26" s="24" t="s">
        <v>42</v>
      </c>
      <c r="E26" s="27">
        <v>213.2</v>
      </c>
      <c r="F26" s="32">
        <v>3.3283999999999998</v>
      </c>
      <c r="G26" s="29">
        <f t="shared" si="0"/>
        <v>709.61487999999997</v>
      </c>
      <c r="I26" s="31"/>
    </row>
    <row r="27" spans="1:11" ht="24">
      <c r="A27" s="23" t="s">
        <v>47</v>
      </c>
      <c r="B27" s="24"/>
      <c r="C27" s="25" t="s">
        <v>48</v>
      </c>
      <c r="D27" s="24" t="s">
        <v>22</v>
      </c>
      <c r="E27" s="27">
        <v>19</v>
      </c>
      <c r="F27" s="32">
        <v>67.697699999999998</v>
      </c>
      <c r="G27" s="29">
        <f t="shared" si="0"/>
        <v>1286.2563</v>
      </c>
      <c r="I27" s="31"/>
    </row>
    <row r="28" spans="1:11" ht="24">
      <c r="A28" s="23" t="s">
        <v>49</v>
      </c>
      <c r="B28" s="24"/>
      <c r="C28" s="25" t="s">
        <v>50</v>
      </c>
      <c r="D28" s="24" t="s">
        <v>42</v>
      </c>
      <c r="E28" s="27">
        <v>19.5</v>
      </c>
      <c r="F28" s="32">
        <v>4.9687000000000001</v>
      </c>
      <c r="G28" s="29">
        <f t="shared" si="0"/>
        <v>96.889650000000003</v>
      </c>
      <c r="I28" s="31"/>
    </row>
    <row r="29" spans="1:11">
      <c r="A29" s="13"/>
      <c r="B29" s="13"/>
      <c r="C29" s="42" t="s">
        <v>51</v>
      </c>
      <c r="D29" s="43"/>
      <c r="E29" s="43"/>
      <c r="F29" s="28"/>
      <c r="G29" s="29">
        <f>G15+G16+G17+G18+G19+G20+G21+G22+G23+G24+G25+G26+G27+G28</f>
        <v>11606.860253519999</v>
      </c>
    </row>
    <row r="30" spans="1:11">
      <c r="A30" s="22"/>
      <c r="B30" s="22" t="s">
        <v>23</v>
      </c>
      <c r="C30" s="44" t="s">
        <v>52</v>
      </c>
      <c r="D30" s="39"/>
      <c r="E30" s="39"/>
      <c r="F30" s="39"/>
      <c r="G30" s="39"/>
    </row>
    <row r="31" spans="1:11" ht="24">
      <c r="A31" s="23" t="s">
        <v>19</v>
      </c>
      <c r="B31" s="24"/>
      <c r="C31" s="25" t="s">
        <v>53</v>
      </c>
      <c r="D31" s="24" t="s">
        <v>22</v>
      </c>
      <c r="E31" s="27">
        <v>106</v>
      </c>
      <c r="F31" s="32">
        <v>4.1144999999999996</v>
      </c>
      <c r="G31" s="29">
        <f t="shared" ref="G31:G45" si="1">E31*F31</f>
        <v>436.13699999999994</v>
      </c>
      <c r="I31" s="31"/>
    </row>
    <row r="32" spans="1:11" ht="24">
      <c r="A32" s="23" t="s">
        <v>23</v>
      </c>
      <c r="B32" s="24"/>
      <c r="C32" s="25" t="s">
        <v>54</v>
      </c>
      <c r="D32" s="24" t="s">
        <v>25</v>
      </c>
      <c r="E32" s="27">
        <v>1.06</v>
      </c>
      <c r="F32" s="32">
        <v>84.981800000000007</v>
      </c>
      <c r="G32" s="29">
        <f t="shared" si="1"/>
        <v>90.080708000000016</v>
      </c>
      <c r="I32" s="31"/>
    </row>
    <row r="33" spans="1:9" ht="36">
      <c r="A33" s="23" t="s">
        <v>26</v>
      </c>
      <c r="B33" s="24"/>
      <c r="C33" s="25" t="s">
        <v>55</v>
      </c>
      <c r="D33" s="24" t="s">
        <v>25</v>
      </c>
      <c r="E33" s="27">
        <v>1.06</v>
      </c>
      <c r="F33" s="32">
        <v>929.87019999999995</v>
      </c>
      <c r="G33" s="29">
        <f t="shared" si="1"/>
        <v>985.66241200000002</v>
      </c>
      <c r="I33" s="31"/>
    </row>
    <row r="34" spans="1:9" ht="48">
      <c r="A34" s="23" t="s">
        <v>28</v>
      </c>
      <c r="B34" s="24"/>
      <c r="C34" s="25" t="s">
        <v>56</v>
      </c>
      <c r="D34" s="24" t="s">
        <v>22</v>
      </c>
      <c r="E34" s="27">
        <v>106</v>
      </c>
      <c r="F34" s="32">
        <v>51</v>
      </c>
      <c r="G34" s="29">
        <f t="shared" si="1"/>
        <v>5406</v>
      </c>
      <c r="I34" s="31"/>
    </row>
    <row r="35" spans="1:9" ht="24">
      <c r="A35" s="23" t="s">
        <v>30</v>
      </c>
      <c r="B35" s="24"/>
      <c r="C35" s="25" t="s">
        <v>54</v>
      </c>
      <c r="D35" s="24" t="s">
        <v>25</v>
      </c>
      <c r="E35" s="27">
        <v>1.4470000000000001</v>
      </c>
      <c r="F35" s="32">
        <v>84.981800000000007</v>
      </c>
      <c r="G35" s="29">
        <f t="shared" si="1"/>
        <v>122.96866460000001</v>
      </c>
      <c r="I35" s="31"/>
    </row>
    <row r="36" spans="1:9" ht="36">
      <c r="A36" s="23" t="s">
        <v>32</v>
      </c>
      <c r="B36" s="24"/>
      <c r="C36" s="25" t="s">
        <v>57</v>
      </c>
      <c r="D36" s="24" t="s">
        <v>25</v>
      </c>
      <c r="E36" s="27">
        <v>1.4470000000000001</v>
      </c>
      <c r="F36" s="32">
        <v>1665.1543999999999</v>
      </c>
      <c r="G36" s="29">
        <f t="shared" si="1"/>
        <v>2409.4784168000001</v>
      </c>
      <c r="I36" s="31"/>
    </row>
    <row r="37" spans="1:9" ht="36">
      <c r="A37" s="23" t="s">
        <v>34</v>
      </c>
      <c r="B37" s="24"/>
      <c r="C37" s="25" t="s">
        <v>58</v>
      </c>
      <c r="D37" s="24" t="s">
        <v>25</v>
      </c>
      <c r="E37" s="27">
        <v>1.4470000000000001</v>
      </c>
      <c r="F37" s="32">
        <v>387.96809999999999</v>
      </c>
      <c r="G37" s="29">
        <f t="shared" si="1"/>
        <v>561.38984070000004</v>
      </c>
      <c r="I37" s="31"/>
    </row>
    <row r="38" spans="1:9" ht="36">
      <c r="A38" s="23" t="s">
        <v>36</v>
      </c>
      <c r="B38" s="24"/>
      <c r="C38" s="25" t="s">
        <v>59</v>
      </c>
      <c r="D38" s="24" t="s">
        <v>25</v>
      </c>
      <c r="E38" s="27">
        <v>1.4470000000000001</v>
      </c>
      <c r="F38" s="32">
        <v>248.31970000000001</v>
      </c>
      <c r="G38" s="29">
        <f t="shared" si="1"/>
        <v>359.31860590000002</v>
      </c>
      <c r="I38" s="31"/>
    </row>
    <row r="39" spans="1:9" ht="24">
      <c r="A39" s="23" t="s">
        <v>38</v>
      </c>
      <c r="B39" s="24"/>
      <c r="C39" s="25" t="s">
        <v>60</v>
      </c>
      <c r="D39" s="24" t="s">
        <v>25</v>
      </c>
      <c r="E39" s="27">
        <v>1.4470000000000001</v>
      </c>
      <c r="F39" s="32">
        <v>129.56379999999999</v>
      </c>
      <c r="G39" s="29">
        <f t="shared" si="1"/>
        <v>187.47881859999998</v>
      </c>
      <c r="I39" s="31"/>
    </row>
    <row r="40" spans="1:9" ht="24">
      <c r="A40" s="23" t="s">
        <v>40</v>
      </c>
      <c r="B40" s="24"/>
      <c r="C40" s="25" t="s">
        <v>61</v>
      </c>
      <c r="D40" s="24" t="s">
        <v>25</v>
      </c>
      <c r="E40" s="27">
        <v>1.4470000000000001</v>
      </c>
      <c r="F40" s="32">
        <v>116.9567</v>
      </c>
      <c r="G40" s="29">
        <f t="shared" si="1"/>
        <v>169.23634490000001</v>
      </c>
      <c r="I40" s="31"/>
    </row>
    <row r="41" spans="1:9" ht="24">
      <c r="A41" s="23" t="s">
        <v>43</v>
      </c>
      <c r="B41" s="24"/>
      <c r="C41" s="25" t="s">
        <v>54</v>
      </c>
      <c r="D41" s="24" t="s">
        <v>25</v>
      </c>
      <c r="E41" s="27">
        <v>6.5174000000000003</v>
      </c>
      <c r="F41" s="32">
        <v>84.981800000000007</v>
      </c>
      <c r="G41" s="29">
        <f t="shared" si="1"/>
        <v>553.8603833200001</v>
      </c>
      <c r="I41" s="31"/>
    </row>
    <row r="42" spans="1:9" ht="24">
      <c r="A42" s="23" t="s">
        <v>45</v>
      </c>
      <c r="B42" s="24"/>
      <c r="C42" s="25" t="s">
        <v>60</v>
      </c>
      <c r="D42" s="24" t="s">
        <v>25</v>
      </c>
      <c r="E42" s="27">
        <v>6.5174000000000003</v>
      </c>
      <c r="F42" s="32">
        <v>139.56379999999999</v>
      </c>
      <c r="G42" s="29">
        <f t="shared" si="1"/>
        <v>909.59311012000001</v>
      </c>
      <c r="I42" s="31"/>
    </row>
    <row r="43" spans="1:9" ht="24">
      <c r="A43" s="23" t="s">
        <v>47</v>
      </c>
      <c r="B43" s="24"/>
      <c r="C43" s="25" t="s">
        <v>61</v>
      </c>
      <c r="D43" s="24" t="s">
        <v>25</v>
      </c>
      <c r="E43" s="27">
        <v>6.5174000000000003</v>
      </c>
      <c r="F43" s="32">
        <v>116.9567</v>
      </c>
      <c r="G43" s="29">
        <f t="shared" si="1"/>
        <v>762.25359658000002</v>
      </c>
      <c r="I43" s="31"/>
    </row>
    <row r="44" spans="1:9" ht="36">
      <c r="A44" s="23" t="s">
        <v>49</v>
      </c>
      <c r="B44" s="24"/>
      <c r="C44" s="25" t="s">
        <v>62</v>
      </c>
      <c r="D44" s="24" t="s">
        <v>22</v>
      </c>
      <c r="E44" s="27">
        <v>9.3000000000000007</v>
      </c>
      <c r="F44" s="32">
        <v>13.733599999999999</v>
      </c>
      <c r="G44" s="29">
        <f t="shared" si="1"/>
        <v>127.72248</v>
      </c>
      <c r="I44" s="31"/>
    </row>
    <row r="45" spans="1:9">
      <c r="A45" s="23" t="s">
        <v>63</v>
      </c>
      <c r="B45" s="24"/>
      <c r="C45" s="25" t="s">
        <v>64</v>
      </c>
      <c r="D45" s="24" t="s">
        <v>42</v>
      </c>
      <c r="E45" s="27">
        <v>62</v>
      </c>
      <c r="F45" s="32">
        <v>74.266599999999997</v>
      </c>
      <c r="G45" s="29">
        <f t="shared" si="1"/>
        <v>4604.5291999999999</v>
      </c>
      <c r="I45" s="31"/>
    </row>
    <row r="46" spans="1:9">
      <c r="A46" s="13"/>
      <c r="B46" s="13"/>
      <c r="C46" s="42" t="s">
        <v>65</v>
      </c>
      <c r="D46" s="43"/>
      <c r="E46" s="43"/>
      <c r="F46" s="28"/>
      <c r="G46" s="29">
        <f>G31+G32+G33+G34+G35+G36+G37+G38+G39+G40+G41+G42+G43+G44+G45</f>
        <v>17685.709581520001</v>
      </c>
    </row>
    <row r="47" spans="1:9">
      <c r="A47" s="22"/>
      <c r="B47" s="22" t="s">
        <v>26</v>
      </c>
      <c r="C47" s="44" t="s">
        <v>66</v>
      </c>
      <c r="D47" s="39"/>
      <c r="E47" s="39"/>
      <c r="F47" s="39"/>
      <c r="G47" s="39"/>
    </row>
    <row r="48" spans="1:9" ht="36">
      <c r="A48" s="23" t="s">
        <v>19</v>
      </c>
      <c r="B48" s="24"/>
      <c r="C48" s="25" t="s">
        <v>67</v>
      </c>
      <c r="D48" s="24" t="s">
        <v>22</v>
      </c>
      <c r="E48" s="27">
        <v>234.17</v>
      </c>
      <c r="F48" s="32">
        <v>13.030799999999999</v>
      </c>
      <c r="G48" s="29">
        <f t="shared" ref="G48:G50" si="2">E48*F48</f>
        <v>3051.4224359999998</v>
      </c>
      <c r="I48" s="31"/>
    </row>
    <row r="49" spans="1:9" ht="24">
      <c r="A49" s="23" t="s">
        <v>23</v>
      </c>
      <c r="B49" s="24"/>
      <c r="C49" s="25" t="s">
        <v>68</v>
      </c>
      <c r="D49" s="24" t="s">
        <v>22</v>
      </c>
      <c r="E49" s="27">
        <v>202.72</v>
      </c>
      <c r="F49" s="32">
        <v>22.3979</v>
      </c>
      <c r="G49" s="29">
        <f t="shared" si="2"/>
        <v>4540.5022879999997</v>
      </c>
      <c r="I49" s="31"/>
    </row>
    <row r="50" spans="1:9" ht="24">
      <c r="A50" s="23" t="s">
        <v>26</v>
      </c>
      <c r="B50" s="24"/>
      <c r="C50" s="25" t="s">
        <v>69</v>
      </c>
      <c r="D50" s="24" t="s">
        <v>22</v>
      </c>
      <c r="E50" s="27">
        <v>31.45</v>
      </c>
      <c r="F50" s="32">
        <v>26.582699999999999</v>
      </c>
      <c r="G50" s="29">
        <f t="shared" si="2"/>
        <v>836.02591499999994</v>
      </c>
      <c r="I50" s="31"/>
    </row>
    <row r="51" spans="1:9">
      <c r="A51" s="13"/>
      <c r="B51" s="13"/>
      <c r="C51" s="42" t="s">
        <v>70</v>
      </c>
      <c r="D51" s="43"/>
      <c r="E51" s="43"/>
      <c r="F51" s="28"/>
      <c r="G51" s="29">
        <f>G48+G49+G50</f>
        <v>8427.9506389999988</v>
      </c>
    </row>
    <row r="52" spans="1:9">
      <c r="A52" s="22"/>
      <c r="B52" s="22" t="s">
        <v>28</v>
      </c>
      <c r="C52" s="44" t="s">
        <v>71</v>
      </c>
      <c r="D52" s="39"/>
      <c r="E52" s="39"/>
      <c r="F52" s="39"/>
      <c r="G52" s="39"/>
    </row>
    <row r="53" spans="1:9" ht="48">
      <c r="A53" s="23" t="s">
        <v>19</v>
      </c>
      <c r="B53" s="24"/>
      <c r="C53" s="25" t="s">
        <v>72</v>
      </c>
      <c r="D53" s="24" t="s">
        <v>22</v>
      </c>
      <c r="E53" s="27">
        <v>4.67</v>
      </c>
      <c r="F53" s="32">
        <v>25.156099999999999</v>
      </c>
      <c r="G53" s="29">
        <f t="shared" ref="G53:G66" si="3">E53*F53</f>
        <v>117.47898699999999</v>
      </c>
      <c r="I53" s="31"/>
    </row>
    <row r="54" spans="1:9">
      <c r="A54" s="23" t="s">
        <v>23</v>
      </c>
      <c r="B54" s="24"/>
      <c r="C54" s="25" t="s">
        <v>73</v>
      </c>
      <c r="D54" s="24" t="s">
        <v>22</v>
      </c>
      <c r="E54" s="27">
        <v>4.67</v>
      </c>
      <c r="F54" s="32">
        <v>141.46019999999999</v>
      </c>
      <c r="G54" s="29">
        <f t="shared" si="3"/>
        <v>660.61913399999992</v>
      </c>
      <c r="I54" s="31"/>
    </row>
    <row r="55" spans="1:9" ht="36">
      <c r="A55" s="23" t="s">
        <v>26</v>
      </c>
      <c r="B55" s="24"/>
      <c r="C55" s="25" t="s">
        <v>74</v>
      </c>
      <c r="D55" s="24" t="s">
        <v>75</v>
      </c>
      <c r="E55" s="30">
        <v>0.124</v>
      </c>
      <c r="F55" s="32">
        <v>176.8467</v>
      </c>
      <c r="G55" s="29">
        <f t="shared" si="3"/>
        <v>21.928990800000001</v>
      </c>
      <c r="I55" s="31"/>
    </row>
    <row r="56" spans="1:9" ht="36">
      <c r="A56" s="23" t="s">
        <v>28</v>
      </c>
      <c r="B56" s="24"/>
      <c r="C56" s="25" t="s">
        <v>76</v>
      </c>
      <c r="D56" s="24" t="s">
        <v>22</v>
      </c>
      <c r="E56" s="27">
        <v>25.2</v>
      </c>
      <c r="F56" s="32">
        <v>22.935500000000001</v>
      </c>
      <c r="G56" s="29">
        <f t="shared" si="3"/>
        <v>577.97460000000001</v>
      </c>
      <c r="I56" s="31"/>
    </row>
    <row r="57" spans="1:9">
      <c r="A57" s="23" t="s">
        <v>30</v>
      </c>
      <c r="B57" s="24"/>
      <c r="C57" s="25" t="s">
        <v>77</v>
      </c>
      <c r="D57" s="24" t="s">
        <v>22</v>
      </c>
      <c r="E57" s="27">
        <v>25.2</v>
      </c>
      <c r="F57" s="32">
        <v>139.857</v>
      </c>
      <c r="G57" s="29">
        <f t="shared" si="3"/>
        <v>3524.3964000000001</v>
      </c>
      <c r="I57" s="31"/>
    </row>
    <row r="58" spans="1:9" ht="36">
      <c r="A58" s="23" t="s">
        <v>32</v>
      </c>
      <c r="B58" s="24"/>
      <c r="C58" s="25" t="s">
        <v>76</v>
      </c>
      <c r="D58" s="24" t="s">
        <v>22</v>
      </c>
      <c r="E58" s="27">
        <v>15.4</v>
      </c>
      <c r="F58" s="32">
        <v>25.019400000000001</v>
      </c>
      <c r="G58" s="29">
        <f t="shared" si="3"/>
        <v>385.29876000000002</v>
      </c>
      <c r="I58" s="31"/>
    </row>
    <row r="59" spans="1:9" ht="36">
      <c r="A59" s="23" t="s">
        <v>34</v>
      </c>
      <c r="B59" s="24"/>
      <c r="C59" s="25" t="s">
        <v>78</v>
      </c>
      <c r="D59" s="24" t="s">
        <v>22</v>
      </c>
      <c r="E59" s="27">
        <v>1.8</v>
      </c>
      <c r="F59" s="32">
        <v>26.268999999999998</v>
      </c>
      <c r="G59" s="29">
        <f t="shared" si="3"/>
        <v>47.284199999999998</v>
      </c>
      <c r="I59" s="31"/>
    </row>
    <row r="60" spans="1:9">
      <c r="A60" s="23" t="s">
        <v>36</v>
      </c>
      <c r="B60" s="24"/>
      <c r="C60" s="25" t="s">
        <v>79</v>
      </c>
      <c r="D60" s="24" t="s">
        <v>22</v>
      </c>
      <c r="E60" s="27">
        <v>17.2</v>
      </c>
      <c r="F60" s="32">
        <v>286.83409999999998</v>
      </c>
      <c r="G60" s="29">
        <f t="shared" si="3"/>
        <v>4933.5465199999999</v>
      </c>
      <c r="I60" s="31"/>
    </row>
    <row r="61" spans="1:9" ht="36">
      <c r="A61" s="23" t="s">
        <v>38</v>
      </c>
      <c r="B61" s="24"/>
      <c r="C61" s="25" t="s">
        <v>80</v>
      </c>
      <c r="D61" s="24" t="s">
        <v>22</v>
      </c>
      <c r="E61" s="27">
        <v>21.51</v>
      </c>
      <c r="F61" s="32">
        <v>34.607999999999997</v>
      </c>
      <c r="G61" s="29">
        <f t="shared" si="3"/>
        <v>744.41808000000003</v>
      </c>
      <c r="I61" s="31"/>
    </row>
    <row r="62" spans="1:9" ht="24">
      <c r="A62" s="23" t="s">
        <v>40</v>
      </c>
      <c r="B62" s="24"/>
      <c r="C62" s="25" t="s">
        <v>81</v>
      </c>
      <c r="D62" s="24" t="s">
        <v>22</v>
      </c>
      <c r="E62" s="27">
        <v>21.51</v>
      </c>
      <c r="F62" s="32">
        <v>239.5393</v>
      </c>
      <c r="G62" s="29">
        <f t="shared" si="3"/>
        <v>5152.4903430000004</v>
      </c>
      <c r="I62" s="31"/>
    </row>
    <row r="63" spans="1:9" ht="36">
      <c r="A63" s="23" t="s">
        <v>43</v>
      </c>
      <c r="B63" s="24"/>
      <c r="C63" s="25" t="s">
        <v>82</v>
      </c>
      <c r="D63" s="24" t="s">
        <v>83</v>
      </c>
      <c r="E63" s="30">
        <v>2.8000000000000001E-2</v>
      </c>
      <c r="F63" s="32">
        <v>2004.7492999999999</v>
      </c>
      <c r="G63" s="29">
        <f t="shared" si="3"/>
        <v>56.132980400000001</v>
      </c>
      <c r="I63" s="31"/>
    </row>
    <row r="64" spans="1:9" ht="36">
      <c r="A64" s="23" t="s">
        <v>45</v>
      </c>
      <c r="B64" s="24"/>
      <c r="C64" s="25" t="s">
        <v>84</v>
      </c>
      <c r="D64" s="24" t="s">
        <v>83</v>
      </c>
      <c r="E64" s="30">
        <v>2.8000000000000001E-2</v>
      </c>
      <c r="F64" s="32">
        <v>2357.8589000000002</v>
      </c>
      <c r="G64" s="29">
        <f t="shared" si="3"/>
        <v>66.020049200000003</v>
      </c>
      <c r="I64" s="31"/>
    </row>
    <row r="65" spans="1:9" ht="24">
      <c r="A65" s="23" t="s">
        <v>47</v>
      </c>
      <c r="B65" s="24"/>
      <c r="C65" s="25" t="s">
        <v>85</v>
      </c>
      <c r="D65" s="24" t="s">
        <v>83</v>
      </c>
      <c r="E65" s="30">
        <v>0.124</v>
      </c>
      <c r="F65" s="32">
        <v>624.11220000000003</v>
      </c>
      <c r="G65" s="29">
        <f t="shared" si="3"/>
        <v>77.389912800000005</v>
      </c>
      <c r="I65" s="31"/>
    </row>
    <row r="66" spans="1:9" ht="36">
      <c r="A66" s="23" t="s">
        <v>49</v>
      </c>
      <c r="B66" s="24"/>
      <c r="C66" s="25" t="s">
        <v>86</v>
      </c>
      <c r="D66" s="24" t="s">
        <v>83</v>
      </c>
      <c r="E66" s="30">
        <v>0.124</v>
      </c>
      <c r="F66" s="32">
        <v>102.63930000000001</v>
      </c>
      <c r="G66" s="29">
        <f t="shared" si="3"/>
        <v>12.727273200000001</v>
      </c>
      <c r="I66" s="31"/>
    </row>
    <row r="67" spans="1:9">
      <c r="A67" s="13"/>
      <c r="B67" s="13"/>
      <c r="C67" s="42" t="s">
        <v>87</v>
      </c>
      <c r="D67" s="43"/>
      <c r="E67" s="43"/>
      <c r="F67" s="33"/>
      <c r="G67" s="29">
        <f>G53+G54+G55+G56+G57+G58+G59+G60+G61+G62+G63+G64+G65+G66</f>
        <v>16377.706230400001</v>
      </c>
    </row>
    <row r="68" spans="1:9">
      <c r="A68" s="22"/>
      <c r="B68" s="22" t="s">
        <v>30</v>
      </c>
      <c r="C68" s="44" t="s">
        <v>88</v>
      </c>
      <c r="D68" s="39"/>
      <c r="E68" s="39"/>
      <c r="F68" s="39"/>
      <c r="G68" s="39"/>
    </row>
    <row r="69" spans="1:9" ht="36">
      <c r="A69" s="23" t="s">
        <v>19</v>
      </c>
      <c r="B69" s="24"/>
      <c r="C69" s="25" t="s">
        <v>89</v>
      </c>
      <c r="D69" s="24" t="s">
        <v>22</v>
      </c>
      <c r="E69" s="27">
        <v>55</v>
      </c>
      <c r="F69" s="32">
        <v>71.057900000000004</v>
      </c>
      <c r="G69" s="29">
        <f t="shared" ref="G69:G83" si="4">E69*F69</f>
        <v>3908.1845000000003</v>
      </c>
      <c r="I69" s="31"/>
    </row>
    <row r="70" spans="1:9" ht="36">
      <c r="A70" s="23" t="s">
        <v>23</v>
      </c>
      <c r="B70" s="24"/>
      <c r="C70" s="25" t="s">
        <v>41</v>
      </c>
      <c r="D70" s="24" t="s">
        <v>42</v>
      </c>
      <c r="E70" s="27">
        <v>8</v>
      </c>
      <c r="F70" s="32">
        <v>9.8041999999999998</v>
      </c>
      <c r="G70" s="29">
        <f t="shared" si="4"/>
        <v>78.433599999999998</v>
      </c>
      <c r="I70" s="31"/>
    </row>
    <row r="71" spans="1:9" ht="24">
      <c r="A71" s="23" t="s">
        <v>26</v>
      </c>
      <c r="B71" s="24"/>
      <c r="C71" s="25" t="s">
        <v>54</v>
      </c>
      <c r="D71" s="24" t="s">
        <v>25</v>
      </c>
      <c r="E71" s="27">
        <v>1.54</v>
      </c>
      <c r="F71" s="32">
        <v>78.9846</v>
      </c>
      <c r="G71" s="29">
        <f t="shared" si="4"/>
        <v>121.636284</v>
      </c>
      <c r="I71" s="31"/>
    </row>
    <row r="72" spans="1:9" ht="36">
      <c r="A72" s="23" t="s">
        <v>28</v>
      </c>
      <c r="B72" s="24"/>
      <c r="C72" s="25" t="s">
        <v>57</v>
      </c>
      <c r="D72" s="24" t="s">
        <v>25</v>
      </c>
      <c r="E72" s="27">
        <v>1.54</v>
      </c>
      <c r="F72" s="32">
        <v>1109.6686</v>
      </c>
      <c r="G72" s="29">
        <f t="shared" si="4"/>
        <v>1708.8896440000001</v>
      </c>
      <c r="I72" s="31"/>
    </row>
    <row r="73" spans="1:9" ht="36">
      <c r="A73" s="23" t="s">
        <v>30</v>
      </c>
      <c r="B73" s="24"/>
      <c r="C73" s="25" t="s">
        <v>58</v>
      </c>
      <c r="D73" s="24" t="s">
        <v>25</v>
      </c>
      <c r="E73" s="27">
        <v>1.54</v>
      </c>
      <c r="F73" s="32">
        <v>354.19670000000002</v>
      </c>
      <c r="G73" s="29">
        <f t="shared" si="4"/>
        <v>545.46291800000006</v>
      </c>
      <c r="I73" s="31"/>
    </row>
    <row r="74" spans="1:9" ht="36">
      <c r="A74" s="23" t="s">
        <v>32</v>
      </c>
      <c r="B74" s="24"/>
      <c r="C74" s="25" t="s">
        <v>59</v>
      </c>
      <c r="D74" s="24" t="s">
        <v>25</v>
      </c>
      <c r="E74" s="27">
        <v>1.54</v>
      </c>
      <c r="F74" s="32">
        <v>243.19</v>
      </c>
      <c r="G74" s="29">
        <f t="shared" si="4"/>
        <v>374.51260000000002</v>
      </c>
      <c r="I74" s="31"/>
    </row>
    <row r="75" spans="1:9" ht="24">
      <c r="A75" s="23" t="s">
        <v>34</v>
      </c>
      <c r="B75" s="24"/>
      <c r="C75" s="25" t="s">
        <v>60</v>
      </c>
      <c r="D75" s="24" t="s">
        <v>25</v>
      </c>
      <c r="E75" s="27">
        <v>1.54</v>
      </c>
      <c r="F75" s="32">
        <v>159.56379999999999</v>
      </c>
      <c r="G75" s="29">
        <f t="shared" si="4"/>
        <v>245.728252</v>
      </c>
      <c r="I75" s="31"/>
    </row>
    <row r="76" spans="1:9" ht="24">
      <c r="A76" s="23" t="s">
        <v>36</v>
      </c>
      <c r="B76" s="24"/>
      <c r="C76" s="25" t="s">
        <v>61</v>
      </c>
      <c r="D76" s="24" t="s">
        <v>25</v>
      </c>
      <c r="E76" s="27">
        <v>1.54</v>
      </c>
      <c r="F76" s="32">
        <v>116.9567</v>
      </c>
      <c r="G76" s="29">
        <f t="shared" si="4"/>
        <v>180.11331799999999</v>
      </c>
      <c r="I76" s="31"/>
    </row>
    <row r="77" spans="1:9" ht="36">
      <c r="A77" s="23" t="s">
        <v>38</v>
      </c>
      <c r="B77" s="24"/>
      <c r="C77" s="25" t="s">
        <v>67</v>
      </c>
      <c r="D77" s="24" t="s">
        <v>22</v>
      </c>
      <c r="E77" s="27">
        <v>16</v>
      </c>
      <c r="F77" s="32">
        <v>19.450500000000002</v>
      </c>
      <c r="G77" s="29">
        <f t="shared" si="4"/>
        <v>311.20800000000003</v>
      </c>
      <c r="I77" s="31"/>
    </row>
    <row r="78" spans="1:9" ht="24">
      <c r="A78" s="23" t="s">
        <v>40</v>
      </c>
      <c r="B78" s="24"/>
      <c r="C78" s="25" t="s">
        <v>68</v>
      </c>
      <c r="D78" s="24" t="s">
        <v>22</v>
      </c>
      <c r="E78" s="27">
        <v>16</v>
      </c>
      <c r="F78" s="32">
        <v>23</v>
      </c>
      <c r="G78" s="29">
        <f t="shared" si="4"/>
        <v>368</v>
      </c>
      <c r="I78" s="31"/>
    </row>
    <row r="79" spans="1:9">
      <c r="A79" s="23" t="s">
        <v>43</v>
      </c>
      <c r="B79" s="24"/>
      <c r="C79" s="25" t="s">
        <v>90</v>
      </c>
      <c r="D79" s="24" t="s">
        <v>83</v>
      </c>
      <c r="E79" s="30">
        <v>0.25</v>
      </c>
      <c r="F79" s="32">
        <v>821.76319999999998</v>
      </c>
      <c r="G79" s="29">
        <f t="shared" si="4"/>
        <v>205.4408</v>
      </c>
      <c r="I79" s="31"/>
    </row>
    <row r="80" spans="1:9">
      <c r="A80" s="23" t="s">
        <v>45</v>
      </c>
      <c r="B80" s="24"/>
      <c r="C80" s="25" t="s">
        <v>91</v>
      </c>
      <c r="D80" s="24" t="s">
        <v>42</v>
      </c>
      <c r="E80" s="27">
        <v>25</v>
      </c>
      <c r="F80" s="32">
        <v>194.53139999999999</v>
      </c>
      <c r="G80" s="29">
        <f t="shared" si="4"/>
        <v>4863.2849999999999</v>
      </c>
      <c r="I80" s="31"/>
    </row>
    <row r="81" spans="1:9" ht="48">
      <c r="A81" s="23" t="s">
        <v>47</v>
      </c>
      <c r="B81" s="24"/>
      <c r="C81" s="25" t="s">
        <v>92</v>
      </c>
      <c r="D81" s="24" t="s">
        <v>22</v>
      </c>
      <c r="E81" s="27">
        <v>15</v>
      </c>
      <c r="F81" s="32">
        <v>44.181800000000003</v>
      </c>
      <c r="G81" s="29">
        <f t="shared" si="4"/>
        <v>662.72700000000009</v>
      </c>
      <c r="I81" s="31"/>
    </row>
    <row r="82" spans="1:9">
      <c r="A82" s="23" t="s">
        <v>49</v>
      </c>
      <c r="B82" s="24"/>
      <c r="C82" s="25" t="s">
        <v>93</v>
      </c>
      <c r="D82" s="24" t="s">
        <v>22</v>
      </c>
      <c r="E82" s="27">
        <v>5</v>
      </c>
      <c r="F82" s="32">
        <v>23.8125</v>
      </c>
      <c r="G82" s="29">
        <f t="shared" si="4"/>
        <v>119.0625</v>
      </c>
      <c r="I82" s="31"/>
    </row>
    <row r="83" spans="1:9">
      <c r="A83" s="23" t="s">
        <v>63</v>
      </c>
      <c r="B83" s="24"/>
      <c r="C83" s="25" t="s">
        <v>94</v>
      </c>
      <c r="D83" s="24" t="s">
        <v>22</v>
      </c>
      <c r="E83" s="27">
        <v>15</v>
      </c>
      <c r="F83" s="32">
        <v>23.8125</v>
      </c>
      <c r="G83" s="29">
        <f t="shared" si="4"/>
        <v>357.1875</v>
      </c>
      <c r="I83" s="31"/>
    </row>
    <row r="84" spans="1:9">
      <c r="A84" s="13"/>
      <c r="B84" s="13"/>
      <c r="C84" s="42" t="s">
        <v>95</v>
      </c>
      <c r="D84" s="43"/>
      <c r="E84" s="43"/>
      <c r="F84" s="28"/>
      <c r="G84" s="29">
        <f>G69+G70+G71+G72+G73+G74+G75+G76+G77+G78+G79+G80+G81+G82+G83</f>
        <v>14049.871916</v>
      </c>
    </row>
    <row r="85" spans="1:9">
      <c r="A85" s="13"/>
      <c r="B85" s="13"/>
      <c r="C85" s="42" t="s">
        <v>96</v>
      </c>
      <c r="D85" s="43"/>
      <c r="E85" s="43"/>
      <c r="F85" s="28"/>
      <c r="G85" s="29">
        <f>G29+G46+G51+G67+G84</f>
        <v>68148.098620439996</v>
      </c>
    </row>
    <row r="86" spans="1:9">
      <c r="A86" s="13"/>
      <c r="B86" s="13"/>
      <c r="C86" s="45" t="s">
        <v>97</v>
      </c>
      <c r="D86" s="46"/>
      <c r="E86" s="46"/>
      <c r="F86" s="28"/>
      <c r="G86" s="29">
        <f>G85*0.21</f>
        <v>14311.1007102924</v>
      </c>
    </row>
    <row r="87" spans="1:9">
      <c r="A87" s="13"/>
      <c r="B87" s="13"/>
      <c r="C87" s="42" t="s">
        <v>98</v>
      </c>
      <c r="D87" s="43"/>
      <c r="E87" s="43"/>
      <c r="F87" s="28"/>
      <c r="G87" s="29">
        <f>SUM(G85:G86)</f>
        <v>82459.199330732401</v>
      </c>
    </row>
    <row r="88" spans="1:9">
      <c r="A88" s="13"/>
      <c r="B88" s="13"/>
    </row>
    <row r="89" spans="1:9">
      <c r="A89" s="13"/>
      <c r="B89" s="13"/>
    </row>
    <row r="90" spans="1:9">
      <c r="A90" s="13"/>
      <c r="B90" s="47" t="s">
        <v>99</v>
      </c>
      <c r="C90" s="47"/>
      <c r="D90" s="47"/>
      <c r="E90" s="47"/>
      <c r="F90" s="47"/>
      <c r="G90" s="47"/>
    </row>
    <row r="91" spans="1:9">
      <c r="A91" s="13"/>
      <c r="B91" s="47" t="s">
        <v>100</v>
      </c>
      <c r="C91" s="47"/>
      <c r="D91" s="47"/>
      <c r="E91" s="47"/>
      <c r="F91" s="47"/>
      <c r="G91" s="47"/>
    </row>
    <row r="92" spans="1:9">
      <c r="A92" s="13"/>
      <c r="B92" s="13"/>
    </row>
    <row r="93" spans="1:9">
      <c r="A93" s="13"/>
      <c r="B93" s="47" t="s">
        <v>101</v>
      </c>
      <c r="C93" s="47"/>
      <c r="D93" s="47"/>
      <c r="E93" s="47"/>
      <c r="F93" s="47"/>
      <c r="G93" s="47"/>
    </row>
    <row r="94" spans="1:9">
      <c r="A94" s="13"/>
      <c r="B94" s="47" t="s">
        <v>101</v>
      </c>
      <c r="C94" s="47"/>
      <c r="D94" s="47"/>
      <c r="E94" s="47"/>
      <c r="F94" s="47"/>
      <c r="G94" s="47"/>
    </row>
    <row r="95" spans="1:9">
      <c r="A95" s="13"/>
      <c r="B95" s="47" t="s">
        <v>101</v>
      </c>
      <c r="C95" s="47"/>
      <c r="D95" s="47"/>
      <c r="E95" s="47"/>
      <c r="F95" s="47"/>
      <c r="G95" s="47"/>
    </row>
    <row r="96" spans="1:9">
      <c r="A96" s="13"/>
      <c r="B96" s="47" t="s">
        <v>101</v>
      </c>
      <c r="C96" s="47"/>
      <c r="D96" s="47"/>
      <c r="E96" s="47"/>
      <c r="F96" s="47"/>
      <c r="G96" s="47"/>
    </row>
    <row r="97" spans="1:7">
      <c r="A97" s="13"/>
      <c r="B97" s="47" t="s">
        <v>101</v>
      </c>
      <c r="C97" s="47"/>
      <c r="D97" s="47"/>
      <c r="E97" s="47"/>
      <c r="F97" s="47"/>
      <c r="G97" s="47"/>
    </row>
    <row r="98" spans="1:7">
      <c r="A98" s="13"/>
      <c r="B98" s="47" t="s">
        <v>101</v>
      </c>
      <c r="C98" s="47"/>
      <c r="D98" s="47"/>
      <c r="E98" s="47"/>
      <c r="F98" s="47"/>
      <c r="G98" s="47"/>
    </row>
    <row r="99" spans="1:7">
      <c r="A99" s="13"/>
      <c r="B99" s="47" t="s">
        <v>101</v>
      </c>
      <c r="C99" s="47"/>
      <c r="D99" s="47"/>
      <c r="E99" s="47"/>
      <c r="F99" s="47"/>
      <c r="G99" s="47"/>
    </row>
    <row r="100" spans="1:7">
      <c r="A100" s="13"/>
      <c r="B100" s="47" t="s">
        <v>101</v>
      </c>
      <c r="C100" s="47"/>
      <c r="D100" s="47"/>
      <c r="E100" s="47"/>
      <c r="F100" s="47"/>
      <c r="G100" s="47"/>
    </row>
    <row r="101" spans="1:7">
      <c r="A101" s="13"/>
      <c r="B101" s="47" t="s">
        <v>101</v>
      </c>
      <c r="C101" s="47"/>
      <c r="D101" s="47"/>
      <c r="E101" s="47"/>
      <c r="F101" s="47"/>
      <c r="G101" s="47"/>
    </row>
    <row r="102" spans="1:7">
      <c r="A102" s="13"/>
      <c r="B102" s="47" t="s">
        <v>101</v>
      </c>
      <c r="C102" s="47"/>
      <c r="D102" s="47"/>
      <c r="E102" s="47"/>
      <c r="F102" s="47"/>
      <c r="G102" s="47"/>
    </row>
  </sheetData>
  <mergeCells count="30">
    <mergeCell ref="B102:G102"/>
    <mergeCell ref="B90:G90"/>
    <mergeCell ref="B91:G91"/>
    <mergeCell ref="B93:G93"/>
    <mergeCell ref="B94:G94"/>
    <mergeCell ref="B95:G95"/>
    <mergeCell ref="B96:G96"/>
    <mergeCell ref="B97:G97"/>
    <mergeCell ref="B98:G98"/>
    <mergeCell ref="B99:G99"/>
    <mergeCell ref="B100:G100"/>
    <mergeCell ref="B101:G101"/>
    <mergeCell ref="C87:E87"/>
    <mergeCell ref="C29:E29"/>
    <mergeCell ref="C30:G30"/>
    <mergeCell ref="C46:E46"/>
    <mergeCell ref="C47:G47"/>
    <mergeCell ref="C51:E51"/>
    <mergeCell ref="C52:G52"/>
    <mergeCell ref="C67:E67"/>
    <mergeCell ref="C68:G68"/>
    <mergeCell ref="C84:E84"/>
    <mergeCell ref="C85:E85"/>
    <mergeCell ref="C86:E86"/>
    <mergeCell ref="C14:G14"/>
    <mergeCell ref="E12:E13"/>
    <mergeCell ref="A5:G6"/>
    <mergeCell ref="A7:G8"/>
    <mergeCell ref="A9:G10"/>
    <mergeCell ref="D11:G11"/>
  </mergeCells>
  <phoneticPr fontId="0" type="noConversion"/>
  <pageMargins left="0.31496062992125984" right="0.19685039370078741" top="0.47244094488188981" bottom="0.19685039370078741" header="0" footer="0.31496062992125984"/>
  <pageSetup paperSize="9" orientation="portrait" useFirstPageNumber="1" r:id="rId1"/>
  <headerFooter alignWithMargins="0">
    <oddHeader>&amp;R&amp;P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3</vt:i4>
      </vt:variant>
      <vt:variant>
        <vt:lpstr>Įvardytieji diapazonai</vt:lpstr>
      </vt:variant>
      <vt:variant>
        <vt:i4>8</vt:i4>
      </vt:variant>
    </vt:vector>
  </HeadingPairs>
  <TitlesOfParts>
    <vt:vector size="11" baseType="lpstr">
      <vt:lpstr>Sheet1</vt:lpstr>
      <vt:lpstr>Sheet3</vt:lpstr>
      <vt:lpstr>Sheet2</vt:lpstr>
      <vt:lpstr>IKAINIS</vt:lpstr>
      <vt:lpstr>Is_viso</vt:lpstr>
      <vt:lpstr>Kaina</vt:lpstr>
      <vt:lpstr>kiekis</vt:lpstr>
      <vt:lpstr>Mvnt</vt:lpstr>
      <vt:lpstr>pavadinimas</vt:lpstr>
      <vt:lpstr>Sheet1!Print_Titles</vt:lpstr>
      <vt:lpstr>sam_eil</vt:lpstr>
    </vt:vector>
  </TitlesOfParts>
  <Company>sistela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Naudotojas</dc:creator>
  <cp:lastModifiedBy>Edita Dagienė</cp:lastModifiedBy>
  <cp:lastPrinted>2006-10-19T11:08:30Z</cp:lastPrinted>
  <dcterms:created xsi:type="dcterms:W3CDTF">2000-03-15T14:19:55Z</dcterms:created>
  <dcterms:modified xsi:type="dcterms:W3CDTF">2024-05-29T05:09:10Z</dcterms:modified>
</cp:coreProperties>
</file>