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66925"/>
  <mc:AlternateContent xmlns:mc="http://schemas.openxmlformats.org/markup-compatibility/2006">
    <mc:Choice Requires="x15">
      <x15ac:absPath xmlns:x15ac="http://schemas.microsoft.com/office/spreadsheetml/2010/11/ac" url="https://diamedicalt.sharepoint.com/sites/Diamedica-Baze/Shared Documents/Baze/Konkursai/2024 metai/LSMU Kauno ligonine_720461/Dokumentai pasiulymui/"/>
    </mc:Choice>
  </mc:AlternateContent>
  <xr:revisionPtr revIDLastSave="419" documentId="8_{C609C982-3D73-4BFF-B68A-AA8262F888D9}" xr6:coauthVersionLast="47" xr6:coauthVersionMax="47" xr10:uidLastSave="{08340C2E-D88F-432C-AF12-20E475A8905C}"/>
  <bookViews>
    <workbookView xWindow="-108" yWindow="-108" windowWidth="23256" windowHeight="12456" xr2:uid="{00000000-000D-0000-FFFF-FFFF00000000}"/>
  </bookViews>
  <sheets>
    <sheet name="Pasiūlymas naujam " sheetId="1" r:id="rId1"/>
    <sheet name="Subtiekėjai ir priedai" sheetId="2"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1" l="1"/>
  <c r="I42" i="1" s="1"/>
  <c r="H43" i="1"/>
  <c r="I43" i="1" s="1"/>
  <c r="H45" i="1"/>
  <c r="I45" i="1" s="1"/>
  <c r="H46" i="1"/>
  <c r="I46" i="1" s="1"/>
  <c r="H47" i="1"/>
  <c r="I47" i="1" s="1"/>
  <c r="H49" i="1"/>
  <c r="I49" i="1" s="1"/>
  <c r="H50" i="1"/>
  <c r="I50" i="1" s="1"/>
  <c r="H51" i="1"/>
  <c r="I51" i="1" s="1"/>
  <c r="H53" i="1"/>
  <c r="I53" i="1" s="1"/>
  <c r="H54" i="1"/>
  <c r="I54" i="1" s="1"/>
  <c r="H55" i="1"/>
  <c r="I55" i="1" s="1"/>
  <c r="H57" i="1"/>
  <c r="I57" i="1" s="1"/>
  <c r="H58" i="1"/>
  <c r="I58" i="1" s="1"/>
  <c r="H59" i="1"/>
  <c r="I59" i="1" s="1"/>
  <c r="H61" i="1"/>
  <c r="I61" i="1" s="1"/>
  <c r="H62" i="1"/>
  <c r="I62" i="1" s="1"/>
  <c r="H63" i="1"/>
  <c r="I63" i="1" s="1"/>
  <c r="H65" i="1"/>
  <c r="I65" i="1" s="1"/>
  <c r="H66" i="1"/>
  <c r="I66" i="1" s="1"/>
  <c r="H67" i="1"/>
  <c r="I67" i="1" s="1"/>
  <c r="H69" i="1"/>
  <c r="I69" i="1" s="1"/>
  <c r="H70" i="1"/>
  <c r="I70" i="1" s="1"/>
  <c r="H71" i="1"/>
  <c r="I71" i="1" s="1"/>
  <c r="H73" i="1"/>
  <c r="I73" i="1" s="1"/>
  <c r="H74" i="1"/>
  <c r="I74" i="1" s="1"/>
  <c r="H75" i="1"/>
  <c r="I75" i="1" s="1"/>
  <c r="H77" i="1"/>
  <c r="I77" i="1" s="1"/>
  <c r="H78" i="1"/>
  <c r="I78" i="1" s="1"/>
  <c r="H79" i="1"/>
  <c r="I79" i="1" s="1"/>
  <c r="H81" i="1"/>
  <c r="I81" i="1" s="1"/>
  <c r="H82" i="1"/>
  <c r="I82" i="1" s="1"/>
  <c r="H83" i="1"/>
  <c r="I83" i="1" s="1"/>
  <c r="H85" i="1"/>
  <c r="I85" i="1" s="1"/>
  <c r="H86" i="1"/>
  <c r="I86" i="1" s="1"/>
  <c r="H87" i="1"/>
  <c r="I87" i="1" s="1"/>
  <c r="H89" i="1"/>
  <c r="I89" i="1" s="1"/>
  <c r="H90" i="1"/>
  <c r="I90" i="1" s="1"/>
  <c r="H91" i="1"/>
  <c r="I91" i="1" s="1"/>
  <c r="H93" i="1"/>
  <c r="I93" i="1" s="1"/>
  <c r="H94" i="1"/>
  <c r="I94" i="1" s="1"/>
  <c r="H95" i="1"/>
  <c r="I95" i="1" s="1"/>
  <c r="H97" i="1"/>
  <c r="I97" i="1" s="1"/>
  <c r="H98" i="1"/>
  <c r="I98" i="1" s="1"/>
  <c r="H99" i="1"/>
  <c r="I99" i="1" s="1"/>
  <c r="H101" i="1"/>
  <c r="I101" i="1" s="1"/>
  <c r="H102" i="1"/>
  <c r="I102" i="1" s="1"/>
  <c r="H103" i="1"/>
  <c r="I103" i="1" s="1"/>
  <c r="H105" i="1"/>
  <c r="I105" i="1" s="1"/>
  <c r="H106" i="1"/>
  <c r="I106" i="1" s="1"/>
  <c r="H107" i="1"/>
  <c r="I107" i="1" s="1"/>
  <c r="H109" i="1"/>
  <c r="I109" i="1" s="1"/>
  <c r="H110" i="1"/>
  <c r="I110" i="1" s="1"/>
  <c r="H111" i="1"/>
  <c r="I111" i="1" s="1"/>
  <c r="H41" i="1"/>
  <c r="I41" i="1" s="1"/>
  <c r="H112" i="1" l="1"/>
  <c r="I112" i="1"/>
  <c r="H32" i="1" l="1"/>
  <c r="I32" i="1" s="1"/>
</calcChain>
</file>

<file path=xl/sharedStrings.xml><?xml version="1.0" encoding="utf-8"?>
<sst xmlns="http://schemas.openxmlformats.org/spreadsheetml/2006/main" count="347" uniqueCount="242">
  <si>
    <t xml:space="preserve">Eil.
Nr.
</t>
  </si>
  <si>
    <t>Diagnostinių reagentų, medžiagų pavadinimai</t>
  </si>
  <si>
    <t>Techniniai ir kokybiniai reikalavimai tyrimams</t>
  </si>
  <si>
    <t>Reagentų ir priemonių kiekis (ml./vnt.) nurodytam tyrimų skaičiui</t>
  </si>
  <si>
    <t>Siūloma pakuotė</t>
  </si>
  <si>
    <t>Suma, EUR be PVM 36 mėn.</t>
  </si>
  <si>
    <t>Suma, EUR su PVM 36 mėn.</t>
  </si>
  <si>
    <t>1</t>
  </si>
  <si>
    <t>2</t>
  </si>
  <si>
    <t>3</t>
  </si>
  <si>
    <t>4</t>
  </si>
  <si>
    <t>5</t>
  </si>
  <si>
    <t>6</t>
  </si>
  <si>
    <t>7</t>
  </si>
  <si>
    <t>8</t>
  </si>
  <si>
    <t>9</t>
  </si>
  <si>
    <t>10</t>
  </si>
  <si>
    <t>11</t>
  </si>
  <si>
    <t>12</t>
  </si>
  <si>
    <t>13</t>
  </si>
  <si>
    <t>14</t>
  </si>
  <si>
    <t>15</t>
  </si>
  <si>
    <t>17</t>
  </si>
  <si>
    <t>18</t>
  </si>
  <si>
    <t>Preliminarus tyrimų skaičius per 36 mėn.</t>
  </si>
  <si>
    <t>PASTABOS:</t>
  </si>
  <si>
    <t>Eil.Nr.</t>
  </si>
  <si>
    <t>Pavadinimas/ techniniai parametrai</t>
  </si>
  <si>
    <t>Reikalaujami techniniai parametrai</t>
  </si>
  <si>
    <t xml:space="preserve"> </t>
  </si>
  <si>
    <t>1.1</t>
  </si>
  <si>
    <t>HBsAg</t>
  </si>
  <si>
    <t>Anti Hbcor IgM</t>
  </si>
  <si>
    <t>2.1</t>
  </si>
  <si>
    <t>Anti HBc</t>
  </si>
  <si>
    <t>3.1</t>
  </si>
  <si>
    <t>Anti HBs  kiekybinis</t>
  </si>
  <si>
    <t>4.1</t>
  </si>
  <si>
    <t>HBe/ anti HBe</t>
  </si>
  <si>
    <t>5.1</t>
  </si>
  <si>
    <t xml:space="preserve">Anti HAV IgM </t>
  </si>
  <si>
    <t>6.1</t>
  </si>
  <si>
    <t xml:space="preserve">Anti HCV </t>
  </si>
  <si>
    <t>7.1</t>
  </si>
  <si>
    <t xml:space="preserve">Anti Toxo IgG </t>
  </si>
  <si>
    <t>8.1</t>
  </si>
  <si>
    <t>Anti Toxo IgM</t>
  </si>
  <si>
    <t>9.1</t>
  </si>
  <si>
    <t xml:space="preserve">Anti CMV IgG </t>
  </si>
  <si>
    <t>11.1</t>
  </si>
  <si>
    <t xml:space="preserve">Anti CMV IgM </t>
  </si>
  <si>
    <t>12.1</t>
  </si>
  <si>
    <t>13.1</t>
  </si>
  <si>
    <t xml:space="preserve">Anti Varicella Zoster IgG  </t>
  </si>
  <si>
    <t>14.1</t>
  </si>
  <si>
    <t xml:space="preserve">Anti EBV VCA/ EA  IgG </t>
  </si>
  <si>
    <t>15.1</t>
  </si>
  <si>
    <t xml:space="preserve">Anti EBV VCA IgM </t>
  </si>
  <si>
    <t>16.1</t>
  </si>
  <si>
    <t xml:space="preserve">Anti Borreliaburgd. IgG </t>
  </si>
  <si>
    <t>17.1</t>
  </si>
  <si>
    <t xml:space="preserve">Anti Borreliaburgd. IgM </t>
  </si>
  <si>
    <t>18.1</t>
  </si>
  <si>
    <t>Anti HIV (HIV6)</t>
  </si>
  <si>
    <t>Analizatoriaus bendra charakteristika</t>
  </si>
  <si>
    <t>Reagentų reikalavimai</t>
  </si>
  <si>
    <t>Brūkšninių kodų skaitytuvai</t>
  </si>
  <si>
    <t>Matavimo metodas</t>
  </si>
  <si>
    <t>Vienkartinių antgalių sistema</t>
  </si>
  <si>
    <t>Tyrimų atlikimui turi būti naudojama vienkartinių antgalių sistema.</t>
  </si>
  <si>
    <t>Mėginio tūris</t>
  </si>
  <si>
    <t>Našumas</t>
  </si>
  <si>
    <t>Galimybė vienu metu atlikti ne mažiau 2 skirtingų tyrimų.</t>
  </si>
  <si>
    <t>10.1</t>
  </si>
  <si>
    <t>4.</t>
  </si>
  <si>
    <t>5.</t>
  </si>
  <si>
    <t>6.</t>
  </si>
  <si>
    <t>7.</t>
  </si>
  <si>
    <t>8.</t>
  </si>
  <si>
    <t>9.</t>
  </si>
  <si>
    <t>10.</t>
  </si>
  <si>
    <t>Analizatoriaus paskirtis</t>
  </si>
  <si>
    <t>16.</t>
  </si>
  <si>
    <t>Centrifuginiai mėgintuvėliai, 10 ml  skaidrūs, plastmasiniai</t>
  </si>
  <si>
    <t>100000 vnt</t>
  </si>
  <si>
    <t>4. Reagentų galiojimo terminas ne trumpesnis kaip 3 mėnesiai nuo pristatymo dienos.</t>
  </si>
  <si>
    <t xml:space="preserve">Analizatoriai ne senesni nei 3 metai. </t>
  </si>
  <si>
    <t>PTH</t>
  </si>
  <si>
    <t>1. Tiekėjas privalo įvertinti ir įrašyti visus reikiamas reagentus, kalibratorius, kontrolines medžiagas, papildomas priemones, reikalingas tyrimui atlikti.</t>
  </si>
  <si>
    <t xml:space="preserve"> Pastaba: jei siūlomi tik reagentai įstaigos turimiems analizatoriams, analizatorių techninės specifikacijos lentelių pildyti nereikia.</t>
  </si>
  <si>
    <t xml:space="preserve">3. Visos siūlomos prekės turi būti tinkamos darbui su siūlomais analizatoriais. Jei siūlomi kito gamintojo (nei siūlomi analizatoriai) reagentai ir/ar papildomos priemonės, kartu su pasiūlymu konkursui turi būti pateiktas  siūlomų analizatorių gamintojo  rašytinis patvirtinimas, kad siūlomi reagentai ir/ar papildomos priemonės tinka ir gali būti naudojami su siūlomais analizatoriais.  	</t>
  </si>
  <si>
    <t>6. Jei teikiamas lygiavertis prietaisas panaudai, Tiekėjas turi tai pažymėti pasiūlyme ir kartu su pasiūlymu pateikti visus būtinus prietaiso lygiavertiškumą įrodančius dokumentus</t>
  </si>
  <si>
    <t>2.	Licencijas, tvarkykles bei kitą būtiną programinę įrangą Integracinės sąsajos užtikrinimui, Tiekėjas turi parengti ir pristatyti kartu su analizatoriais.
	Tvarkyklės turi būti parengtos ir ištestuotos darbui su LIMS iki analizatorių pristatymo (t.y. turi būti sukurtos iš anksto)
	Integracinės sąsajos aktyvavimas gamybinėje aplinkoje turi būti atliktas ne vėliau kaip per 2 darbo dienas nuo analizatorių darbo pradžios Perkančiosios Organizacijos laboratorijoje.
	Sėkmingas Integracinės sąsajos aktyvavimas užfiksuojamas analizatorių perdavimo naudojimui akte ir yra būtina sąlyga akto tvirtinimui</t>
  </si>
  <si>
    <t>5. Jeigu pageidaujamam tyrimui atlikti prie reagentų pagalbinės priemonės nenaudojamos, lentelėje nurodoma 0 (nulis).</t>
  </si>
  <si>
    <r>
      <rPr>
        <b/>
        <sz val="10"/>
        <color rgb="FFFF0000"/>
        <rFont val="Times New Roman"/>
        <family val="1"/>
        <charset val="186"/>
      </rPr>
      <t>Pagal pirkimo sąlygų 5.10.7. p.</t>
    </r>
    <r>
      <rPr>
        <b/>
        <sz val="10"/>
        <rFont val="Times New Roman"/>
        <family val="1"/>
        <charset val="186"/>
      </rPr>
      <t xml:space="preserve"> Siūlomos prekės tikslūs parametrai ir parametrą pagrindžiantis dokumento puslapis (dokumentacijoje tiksliai pažymimas techninis parametras)</t>
    </r>
  </si>
  <si>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</si>
  <si>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</si>
  <si>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</si>
  <si>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</si>
  <si>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</si>
  <si>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</si>
  <si>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</si>
  <si>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</si>
  <si>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</si>
  <si>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</si>
  <si>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</si>
  <si>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</si>
  <si>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</si>
  <si>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</si>
  <si>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</si>
  <si>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</si>
  <si>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</si>
  <si>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</si>
  <si>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</si>
  <si>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</si>
  <si>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</si>
  <si>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</si>
  <si>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VšĮ LSMU Kauno ligoninei</t>
  </si>
  <si>
    <t>Svarbu: Jei darbo metu yra generuojamos užterštos pavojingomis medžiagomis skystos atliekos, tiekėjas atliekų surinkimo ir nukenksminimo kaštus privalo pateikti pasiūlymuose pagal EC No 1907/2006 (REACH) reikalavimus</t>
  </si>
  <si>
    <t>Ūkio subjektai (įskaitant kvazisubtiekėjus - fiziniai asmenys, kuriuos ketinama įdarbinti pirkimo laimėjimo atveju), kurių pajėgumais tiekėjas remiasi, kad atitiktų keliamus kvalifikacijos reikalavimus:</t>
  </si>
  <si>
    <t>Pavadinimas*</t>
  </si>
  <si>
    <t>Kodas, adresas</t>
  </si>
  <si>
    <t>Perduodami įsipareigojimai</t>
  </si>
  <si>
    <t>Perduodamų įsipareigojimų dalis nuo visos pirkimo sutarties (Eur arba %)</t>
  </si>
  <si>
    <t>Kval. Reikalavimo Nr.</t>
  </si>
  <si>
    <t>Subtiekėjams / subteikėjams / subrangovams numatomos perduoti veiklos (privaloma nurodyti) ir šių ūkio subjektų pavadinimai (jei žinomi):</t>
  </si>
  <si>
    <t>Pavadinimas</t>
  </si>
  <si>
    <t>Perduodama veikla*</t>
  </si>
  <si>
    <t>Perduodamos veiklos dalis nuo visos pirkimo sutarties (Eur arba %)</t>
  </si>
  <si>
    <t>Kartu su pasiūlymu pateikiami šie dokumentai:</t>
  </si>
  <si>
    <t>Nr.</t>
  </si>
  <si>
    <t>Dokumento  pavadinimas</t>
  </si>
  <si>
    <t>Dokumentas yra konfidencialus? Taip/Ne</t>
  </si>
  <si>
    <t>Jungtinės veiklos kopija (jei taikoma)</t>
  </si>
  <si>
    <t>Europos bendrasis viešųjų pirkimų dokumentas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</si>
  <si>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</si>
  <si>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</si>
  <si>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</si>
  <si>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 xml:space="preserve">Pirkimo dalis, kurių tiekėjas nesiūlo, prašome ištrinti </t>
  </si>
  <si>
    <t>Subtiekimo sutartis, ketinimų protokolas, preliminarios sutartys ar kiti dokumentai, patvirtinantys, kad laimėjus pirkimą tiekėjui bus prieinami kitų ūkio subjektų ištekliai (jei pasitelkiami kvalifikacijos atitikimui)</t>
  </si>
  <si>
    <t>REAGENTŲ BEI PAPILDOMŲ PRIEMONIŲ PAVADINIMAI, PRELIMINARŪS KIEKIAI IR ĮKAINIAI</t>
  </si>
  <si>
    <t xml:space="preserve">         Techninė specifikacija ir pasiūlymo forma</t>
  </si>
  <si>
    <t xml:space="preserve">Imunologinis analizatorius žymenų kiekybiniam nustatymui iš plazmos, serumo, smegenų skysčio mėginių. </t>
  </si>
  <si>
    <t>Analizatorius – pavadinimas, tipas / modelis, gamintojas</t>
  </si>
  <si>
    <t>1.2</t>
  </si>
  <si>
    <t>1.3</t>
  </si>
  <si>
    <t>2.2</t>
  </si>
  <si>
    <t>2.3</t>
  </si>
  <si>
    <t>3.2</t>
  </si>
  <si>
    <t>3.3</t>
  </si>
  <si>
    <t>4 pirkimo dalies palyginamoji kaina Eur:</t>
  </si>
  <si>
    <t>5.2</t>
  </si>
  <si>
    <t>6.2</t>
  </si>
  <si>
    <t>6.3</t>
  </si>
  <si>
    <t>15.2</t>
  </si>
  <si>
    <t>15.3</t>
  </si>
  <si>
    <t>ELFA metodas (Su fermentais susijęs fluorescencinis metodas) arba lygiavertis</t>
  </si>
  <si>
    <t>2. Pateikti reikalingą reagentų, kitų priemonių ir kontrolinių medžiagų (atliekant kasdieninę ( arba kai atliekamas tyrimas) 2-jų lygių kokybės kontrolę) kiekį, numatomam nurodytam tyrimų skaičiui per 36 mėn. atlikimui.</t>
  </si>
  <si>
    <t xml:space="preserve">16  PIRKIMO DALIS - REAGENTAI BEI PAPILDOMOS PRIEMONĖS AUTOMATINIAM IMUNOLOGINIAM ANALIZATORIUI "MiniVidas" (įstaigos nuosavybė) ir ANALIZATORIUI "MiniVidas" panaudai 1 vnt.  arba  lygiaverčiui analizatoriui  pagal panaudą 2 vnt.,  ne senesniems kaip 3 metai nuo pagaminimo datos  </t>
  </si>
  <si>
    <t xml:space="preserve">16.1. Reagentai bei papildomos priemonės automatiniam imunologiniam analizatoriui </t>
  </si>
  <si>
    <t>16 pirkimo dalies palyginamoji kaina Eur:</t>
  </si>
  <si>
    <r>
      <t xml:space="preserve">16.2  </t>
    </r>
    <r>
      <rPr>
        <b/>
        <sz val="10"/>
        <rFont val="Times New Roman"/>
        <family val="1"/>
        <charset val="186"/>
      </rPr>
      <t>Reikalavimai  IMUNOLOGINIŲ TYRIMŲ ANALIZATORIUI</t>
    </r>
  </si>
  <si>
    <t>mėginio tūris  ≤ 300  µl</t>
  </si>
  <si>
    <t>1.  Analizatorius  turi būti suderinamas su Perkančiosios organizacijos naudojama Laboratorijos informacine sistema „LabdataLIMS“ (toliau – LIMS). Tiekėjas turi pateikti visas būtinas licencijas, tvarkykles ar kitą būtiną programinę įrangą, užtikrinančią Įrenginių komunikavimą su informacine sistema, nereikalaujant papildomų Perkančiosios organizacijos lėšų - turi būti įskaičiuoti į prekių kainą. Tiekėjas turės parengti integracines sąsajas su LIMS: prijungti, sukonfigūruoti ir ištestuoti Siūlomų įrenginių komunikavimą – visa apimtis turi būti numatyta ir įtraukta į Pirkimo pasiūlymą</t>
  </si>
  <si>
    <t xml:space="preserve"> Statomas antstalo. Vienu metu galima tirti ne mažiau kaip 12 mėginių. </t>
  </si>
  <si>
    <t>Analizatorius užtikrina galimybę nuskaityti tiek pacientų mėginių tiek reagentų ir kt. priemonių brūkšninius kodus.</t>
  </si>
  <si>
    <t>3 .	Jei siūloma sistema naudoja laboratorinį vandenį,  laboratorinio vandens gamybos kaina (kartu su įranga) turi būti įskaičiuota į pasiūlymo kainą</t>
  </si>
  <si>
    <t>Naudojami reagentai turi būti vienoje  pakuotėje – viena pakuotė vienam tyrimui arba reikalingam tyrimų kiekiui atlikti kol atidarytas reagentas yra stabilus. Reagentų stabilumas atidarius pakuotę – pagal gamintojo reikalavimus.</t>
  </si>
  <si>
    <t>4 .	Jei siūloma sistema generuoja skystas atliekas,  susidarančių skystų atliekų utilizavimo sistemos, jos eksploatacijos kaina visam sutarties galiojimo periodui turi būti įtraukata į pasiūlymo kainą.</t>
  </si>
  <si>
    <t xml:space="preserve"> REAGENTAI IR PAPILDOMOS PRIEMONĖS  </t>
  </si>
  <si>
    <t>Siūlomos pakuotės Įkainis, EUR be PVM</t>
  </si>
  <si>
    <t>vnt.</t>
  </si>
  <si>
    <t>Centrifuginiai mėgintuvėliai, 10 ml  skaidrūs, plastmasiniai (PS)</t>
  </si>
  <si>
    <t>VIDAS HBsAg</t>
  </si>
  <si>
    <t>VIDAS QCV</t>
  </si>
  <si>
    <t>Termo popierius</t>
  </si>
  <si>
    <t>4.2</t>
  </si>
  <si>
    <t>4.3</t>
  </si>
  <si>
    <t>5.3</t>
  </si>
  <si>
    <t>7.2</t>
  </si>
  <si>
    <t>7.3</t>
  </si>
  <si>
    <t>8.2</t>
  </si>
  <si>
    <t>8.3</t>
  </si>
  <si>
    <t>9.2</t>
  </si>
  <si>
    <t>9.3</t>
  </si>
  <si>
    <t>10.2</t>
  </si>
  <si>
    <t>10.3</t>
  </si>
  <si>
    <t>11.2</t>
  </si>
  <si>
    <t>11.3</t>
  </si>
  <si>
    <t>12.2</t>
  </si>
  <si>
    <t>12.3</t>
  </si>
  <si>
    <t>13.2</t>
  </si>
  <si>
    <t>13.3</t>
  </si>
  <si>
    <t>14.2</t>
  </si>
  <si>
    <t>14.3</t>
  </si>
  <si>
    <t>16.2</t>
  </si>
  <si>
    <t>16.3</t>
  </si>
  <si>
    <t>17.2</t>
  </si>
  <si>
    <t>17.3</t>
  </si>
  <si>
    <t>18.2</t>
  </si>
  <si>
    <t>18.3</t>
  </si>
  <si>
    <t>VIDAS Anti-HCV</t>
  </si>
  <si>
    <t>VIDAS TOXO IgG</t>
  </si>
  <si>
    <t>VIDAS TOXO IgM</t>
  </si>
  <si>
    <t>VIDAS CMV IgG</t>
  </si>
  <si>
    <t>VIDAS CMV IgM</t>
  </si>
  <si>
    <t>VIDAS Lyme IgG</t>
  </si>
  <si>
    <t>VIDAS Lyme IgM</t>
  </si>
  <si>
    <t>VIDAS PTH (1-84)</t>
  </si>
  <si>
    <t>VIDAS EBV VCA IgM</t>
  </si>
  <si>
    <t>VIDAS EBV VCA/EA IgG</t>
  </si>
  <si>
    <t>VIDAS Varicella-Zoster IgG</t>
  </si>
  <si>
    <t>VIDAS Anti-HBc Total II</t>
  </si>
  <si>
    <t>VIDAS HBc IgM II</t>
  </si>
  <si>
    <t>VIDAS Anti-HBs Total Quick</t>
  </si>
  <si>
    <t>VIDAS HBe/Anti-HBe Total</t>
  </si>
  <si>
    <t>VIDAS HAV IgM</t>
  </si>
  <si>
    <t>VIDAS HIV DUO Quick</t>
  </si>
  <si>
    <t>60 testų</t>
  </si>
  <si>
    <t>30 testų</t>
  </si>
  <si>
    <t>SIŪLOME REAGENTUS ANALIZATORIAMS "mini VIDAS" (įstaigos nuosavybei ir panaudai)</t>
  </si>
  <si>
    <t>NE</t>
  </si>
  <si>
    <t>Toks dokumentas neteikiamas</t>
  </si>
  <si>
    <t>Tokie dokumentai neteikiami</t>
  </si>
  <si>
    <t>Didžioji Riešė</t>
  </si>
  <si>
    <t>UAB „DIAMEDICA“</t>
  </si>
  <si>
    <t>Vanaginės g. 37A, 14261 Didžioji Riešė</t>
  </si>
  <si>
    <t>LT117681515</t>
  </si>
  <si>
    <t>Luminor Bank AB
Banko kodas: 21400
Atsisk. sąsk.: LT492140030002131892</t>
  </si>
  <si>
    <t>Asta Montrimienė</t>
  </si>
  <si>
    <t>asta.m@diamedica.lt, +370 679 50 237</t>
  </si>
  <si>
    <t>Generalinis direktorius Stasys Križanauskas</t>
  </si>
  <si>
    <r>
      <rPr>
        <b/>
        <sz val="12"/>
        <color theme="1"/>
        <rFont val="Times New Roman"/>
        <family val="1"/>
        <charset val="186"/>
      </rPr>
      <t>4 pirkimo dalis:</t>
    </r>
    <r>
      <rPr>
        <sz val="12"/>
        <color theme="1"/>
        <rFont val="Times New Roman"/>
        <family val="1"/>
      </rPr>
      <t xml:space="preserve">
Produktų ir pardavimo vadybininkas
Remigijus Gegelevičius
+370 650 13 237
remigijus@diamedica.lt 
</t>
    </r>
    <r>
      <rPr>
        <b/>
        <sz val="12"/>
        <color theme="1"/>
        <rFont val="Times New Roman"/>
        <family val="1"/>
        <charset val="186"/>
      </rPr>
      <t>16 pirkimo dalis:</t>
    </r>
    <r>
      <rPr>
        <sz val="12"/>
        <color theme="1"/>
        <rFont val="Times New Roman"/>
        <family val="1"/>
      </rPr>
      <t xml:space="preserve">
Produktų ir pardavimo vadybininkė
Kristina Gaidelionienė
+370 614 46622
kristina@diamedica.lt</t>
    </r>
  </si>
  <si>
    <t>Valdyba:
1. Jaan Saluvere;
2. Stasys Križanauskas.
 Asmuo, kuriam suteikti VPĮ 46 str. 2 d. 2 p. numatyti įgaliojimai: Finansų direktorė Inga Bimbirienė</t>
  </si>
  <si>
    <t>2___Igaliojimas pateikti pasiulyma;</t>
  </si>
  <si>
    <t>3___4 p.d. Atitiktis;</t>
  </si>
  <si>
    <t>4___4 p.d. Gamintojo igaliojimas;</t>
  </si>
  <si>
    <t>5___16 p.d. Analizatoriaus naudojimo instrukcija;</t>
  </si>
  <si>
    <t>6___16 p.d. CE;</t>
  </si>
  <si>
    <t>7___16 p.d. Gamintojo igaliojimas;</t>
  </si>
  <si>
    <t>8___16 p.d. Gamintojo rastas del kalibraciju ir kontroliu;
9___16 p.d. Metodikos;
10___Panaudos (turto) lentelė;
12___Deklaracija dėl atsakingų asmenų;
13___Tiekėjo deklaracija;</t>
  </si>
  <si>
    <t>Viešųjų pirkimų specialistė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</si>
</sst>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9"/>
      <color theme="1"/>
      <name val="Times New Roman"/>
      <family val="1"/>
      <charset val="186"/>
    </font>
    <font>
      <sz val="10"/>
      <name val="Times New Roman1"/>
    </font>
    <font>
      <b/>
      <sz val="14"/>
      <name val="Times New Roman"/>
      <family val="1"/>
      <charset val="186"/>
    </font>
    <font>
      <sz val="11"/>
      <name val="Calibri"/>
      <family val="2"/>
      <charset val="186"/>
      <scheme val="minor"/>
    </font>
    <font>
      <b/>
      <sz val="10"/>
      <name val="Times New Roman"/>
      <family val="1"/>
      <charset val="186"/>
    </font>
    <font>
      <sz val="10"/>
      <name val="Times New Roman"/>
      <family val="1"/>
      <charset val="186"/>
    </font>
    <font>
      <sz val="10"/>
      <name val="Times New Roman1"/>
      <charset val="186"/>
    </font>
    <font>
      <i/>
      <sz val="10"/>
      <name val="Times New Roman"/>
      <family val="1"/>
      <charset val="186"/>
    </font>
    <font>
      <sz val="11"/>
      <name val="Times New Roman"/>
      <family val="1"/>
      <charset val="186"/>
    </font>
    <font>
      <sz val="11"/>
      <color rgb="FF000000"/>
      <name val="Calibri"/>
      <family val="2"/>
    </font>
    <font>
      <sz val="11"/>
      <color rgb="FF00B050"/>
      <name val="Calibri"/>
      <family val="2"/>
      <charset val="186"/>
      <scheme val="minor"/>
    </font>
    <font>
      <sz val="11"/>
      <color rgb="FFFF0000"/>
      <name val="Calibri"/>
      <family val="2"/>
      <charset val="186"/>
      <scheme val="minor"/>
    </font>
    <font>
      <sz val="10"/>
      <color rgb="FFFF0000"/>
      <name val="Times New Roman1"/>
    </font>
    <font>
      <b/>
      <sz val="10"/>
      <name val="Times New Roman"/>
      <family val="1"/>
    </font>
    <font>
      <sz val="11"/>
      <name val="Arial1"/>
    </font>
    <font>
      <sz val="11"/>
      <name val="Calibri"/>
      <family val="2"/>
      <charset val="186"/>
    </font>
    <font>
      <sz val="9"/>
      <name val="Times New Roman"/>
      <family val="1"/>
      <charset val="186"/>
    </font>
    <font>
      <sz val="10"/>
      <color indexed="8"/>
      <name val="Arial"/>
      <family val="2"/>
      <charset val="186"/>
    </font>
    <font>
      <sz val="9"/>
      <color rgb="FFFF0000"/>
      <name val="Times New Roman"/>
      <family val="1"/>
      <charset val="186"/>
    </font>
    <font>
      <sz val="9"/>
      <name val="Arial"/>
      <family val="2"/>
      <charset val="186"/>
    </font>
    <font>
      <sz val="11"/>
      <color indexed="8"/>
      <name val="Calibri"/>
      <family val="2"/>
      <charset val="1"/>
    </font>
    <font>
      <sz val="10"/>
      <name val="Arial"/>
      <family val="2"/>
    </font>
    <font>
      <sz val="12"/>
      <name val="Times New Roman"/>
      <family val="1"/>
      <charset val="186"/>
    </font>
    <font>
      <sz val="12"/>
      <color rgb="FF00B050"/>
      <name val="Times New Roman"/>
      <family val="1"/>
      <charset val="186"/>
    </font>
    <font>
      <b/>
      <sz val="12"/>
      <color theme="1"/>
      <name val="Times New Roman"/>
      <family val="1"/>
      <charset val="186"/>
    </font>
    <font>
      <b/>
      <sz val="12"/>
      <color theme="4"/>
      <name val="Times New Roman"/>
      <family val="1"/>
      <charset val="186"/>
    </font>
    <font>
      <sz val="10"/>
      <color rgb="FF00B050"/>
      <name val="Times New Roman"/>
      <family val="1"/>
      <charset val="186"/>
    </font>
    <font>
      <sz val="11"/>
      <color rgb="FF000000"/>
      <name val="Arial1"/>
    </font>
    <font>
      <b/>
      <sz val="9"/>
      <color theme="1"/>
      <name val="Times New Roman"/>
      <family val="1"/>
      <charset val="186"/>
    </font>
    <font>
      <sz val="10"/>
      <color rgb="FFFF0000"/>
      <name val="Times New Roman"/>
      <family val="1"/>
      <charset val="186"/>
    </font>
    <font>
      <sz val="9"/>
      <color rgb="FFFF0000"/>
      <name val="Times New Roman"/>
      <family val="1"/>
    </font>
    <font>
      <b/>
      <sz val="10"/>
      <color rgb="FFFF0000"/>
      <name val="Times New Roman"/>
      <family val="1"/>
      <charset val="186"/>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color rgb="FFFF0000"/>
      <name val="Times New Roman"/>
      <family val="1"/>
    </font>
    <font>
      <sz val="11"/>
      <color theme="1"/>
      <name val="Calibri"/>
      <family val="2"/>
      <scheme val="minor"/>
    </font>
    <font>
      <sz val="11"/>
      <color theme="1"/>
      <name val="Times New Roman"/>
      <family val="1"/>
      <charset val="186"/>
    </font>
    <font>
      <b/>
      <sz val="12"/>
      <name val="Times New Roman"/>
      <family val="1"/>
      <charset val="186"/>
    </font>
    <font>
      <sz val="8"/>
      <name val="Times New Roman"/>
      <family val="1"/>
      <charset val="186"/>
    </font>
    <font>
      <i/>
      <sz val="10"/>
      <name val="Times New Roman"/>
      <family val="1"/>
    </font>
    <font>
      <b/>
      <sz val="10"/>
      <color rgb="FF0000FF"/>
      <name val="Times New Roman"/>
      <family val="1"/>
      <charset val="186"/>
    </font>
    <font>
      <u/>
      <sz val="9"/>
      <color theme="10"/>
      <name val="Times New Roman"/>
      <family val="1"/>
      <charset val="186"/>
    </font>
    <font>
      <sz val="12"/>
      <color theme="1"/>
      <name val="Times New Roman"/>
      <family val="1"/>
      <charset val="186"/>
    </font>
  </fonts>
  <fills count="9">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C0C0C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BFBFBF"/>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medium">
        <color indexed="64"/>
      </left>
      <right/>
      <top style="thin">
        <color indexed="64"/>
      </top>
      <bottom style="thin">
        <color indexed="64"/>
      </bottom>
      <diagonal/>
    </border>
    <border>
      <left style="medium">
        <color indexed="64"/>
      </left>
      <right/>
      <top style="thin">
        <color indexed="64"/>
      </top>
      <bottom style="thin">
        <color indexed="8"/>
      </bottom>
      <diagonal/>
    </border>
    <border>
      <left/>
      <right style="medium">
        <color indexed="64"/>
      </right>
      <top style="thin">
        <color indexed="64"/>
      </top>
      <bottom style="thin">
        <color indexed="8"/>
      </bottom>
      <diagonal/>
    </border>
    <border>
      <left style="medium">
        <color indexed="64"/>
      </left>
      <right/>
      <top style="thin">
        <color indexed="8"/>
      </top>
      <bottom style="thin">
        <color indexed="64"/>
      </bottom>
      <diagonal/>
    </border>
    <border>
      <left/>
      <right style="medium">
        <color indexed="64"/>
      </right>
      <top style="thin">
        <color indexed="8"/>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s>
  <cellStyleXfs count="9">
    <xf numFmtId="0" fontId="0" fillId="0" borderId="0"/>
    <xf numFmtId="0" fontId="9" fillId="0" borderId="0" applyBorder="0" applyProtection="0"/>
    <xf numFmtId="0" fontId="17" fillId="0" borderId="0" applyNumberFormat="0" applyBorder="0" applyProtection="0"/>
    <xf numFmtId="0" fontId="17" fillId="0" borderId="0" applyNumberFormat="0" applyBorder="0" applyProtection="0"/>
    <xf numFmtId="0" fontId="15" fillId="0" borderId="0"/>
    <xf numFmtId="0" fontId="20" fillId="0" borderId="0"/>
    <xf numFmtId="0" fontId="21" fillId="0" borderId="0"/>
    <xf numFmtId="0" fontId="27" fillId="0" borderId="0"/>
    <xf numFmtId="0" fontId="43" fillId="0" borderId="0" applyNumberFormat="0" applyFill="0" applyBorder="0" applyAlignment="0" applyProtection="0"/>
  </cellStyleXfs>
  <cellXfs count="195">
    <xf numFmtId="0" fontId="0" fillId="0" borderId="0" xfId="0"/>
    <xf numFmtId="0" fontId="12" fillId="2" borderId="0" xfId="0" applyFont="1" applyFill="1"/>
    <xf numFmtId="0" fontId="11" fillId="2" borderId="0" xfId="0" applyFont="1" applyFill="1"/>
    <xf numFmtId="0" fontId="1" fillId="2" borderId="0" xfId="0" applyFont="1" applyFill="1"/>
    <xf numFmtId="0" fontId="3" fillId="2" borderId="0" xfId="0" applyFont="1" applyFill="1"/>
    <xf numFmtId="0" fontId="10" fillId="2" borderId="0" xfId="0" applyFont="1" applyFill="1"/>
    <xf numFmtId="0" fontId="0" fillId="2" borderId="0" xfId="0" applyFill="1"/>
    <xf numFmtId="0" fontId="3" fillId="2" borderId="0" xfId="0" applyFont="1" applyFill="1" applyAlignment="1">
      <alignment horizontal="center" vertical="center"/>
    </xf>
    <xf numFmtId="0" fontId="1" fillId="2" borderId="0" xfId="0" applyFont="1" applyFill="1" applyAlignment="1">
      <alignment horizontal="center" vertical="center"/>
    </xf>
    <xf numFmtId="0" fontId="4" fillId="2" borderId="0" xfId="0" applyFont="1" applyFill="1" applyAlignment="1">
      <alignment vertical="top" wrapText="1"/>
    </xf>
    <xf numFmtId="0" fontId="2" fillId="2" borderId="0" xfId="0" applyFont="1" applyFill="1" applyAlignment="1">
      <alignment vertical="top" wrapText="1"/>
    </xf>
    <xf numFmtId="0" fontId="23" fillId="2" borderId="0" xfId="0" applyFont="1" applyFill="1"/>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22" fillId="2" borderId="0" xfId="0" applyFont="1" applyFill="1"/>
    <xf numFmtId="0" fontId="18" fillId="2" borderId="0" xfId="0" applyFont="1" applyFill="1"/>
    <xf numFmtId="49" fontId="12" fillId="2" borderId="0" xfId="0" applyNumberFormat="1" applyFont="1" applyFill="1" applyAlignment="1">
      <alignment horizontal="center" vertical="center"/>
    </xf>
    <xf numFmtId="0" fontId="12" fillId="2" borderId="0" xfId="0" applyFont="1" applyFill="1" applyAlignment="1">
      <alignment vertical="center"/>
    </xf>
    <xf numFmtId="0" fontId="12" fillId="2" borderId="0" xfId="0" applyFont="1" applyFill="1" applyAlignment="1">
      <alignment horizontal="center" vertical="center"/>
    </xf>
    <xf numFmtId="0" fontId="32" fillId="3" borderId="0" xfId="0" applyFont="1" applyFill="1"/>
    <xf numFmtId="0" fontId="33" fillId="3" borderId="0" xfId="0" applyFont="1" applyFill="1"/>
    <xf numFmtId="0" fontId="32" fillId="3" borderId="1" xfId="0" applyFont="1" applyFill="1" applyBorder="1" applyAlignment="1">
      <alignment horizontal="left"/>
    </xf>
    <xf numFmtId="0" fontId="0" fillId="4" borderId="1" xfId="0" applyFill="1" applyBorder="1" applyProtection="1">
      <protection locked="0"/>
    </xf>
    <xf numFmtId="0" fontId="0" fillId="3" borderId="0" xfId="0" applyFill="1"/>
    <xf numFmtId="0" fontId="32" fillId="3" borderId="0" xfId="0" applyFont="1" applyFill="1" applyAlignment="1" applyProtection="1">
      <alignment horizontal="left"/>
      <protection locked="0"/>
    </xf>
    <xf numFmtId="0" fontId="32" fillId="3" borderId="0" xfId="0" applyFont="1" applyFill="1" applyAlignment="1">
      <alignment horizontal="left"/>
    </xf>
    <xf numFmtId="0" fontId="32" fillId="5" borderId="0" xfId="0" applyFont="1" applyFill="1" applyAlignment="1" applyProtection="1">
      <alignment horizontal="left"/>
      <protection locked="0"/>
    </xf>
    <xf numFmtId="0" fontId="32" fillId="5" borderId="0" xfId="0" applyFont="1" applyFill="1" applyAlignment="1">
      <alignment horizontal="left"/>
    </xf>
    <xf numFmtId="0" fontId="0" fillId="3" borderId="0" xfId="0" applyFill="1" applyAlignment="1">
      <alignment wrapText="1"/>
    </xf>
    <xf numFmtId="0" fontId="32" fillId="3" borderId="18" xfId="0" applyFont="1" applyFill="1" applyBorder="1"/>
    <xf numFmtId="0" fontId="32" fillId="3" borderId="19"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4" borderId="23" xfId="0" applyFont="1" applyFill="1" applyBorder="1" applyAlignment="1" applyProtection="1">
      <alignment horizontal="center" vertical="center" wrapText="1"/>
      <protection locked="0"/>
    </xf>
    <xf numFmtId="0" fontId="32" fillId="4" borderId="24" xfId="0" applyFont="1" applyFill="1" applyBorder="1" applyAlignment="1" applyProtection="1">
      <alignment horizontal="center" vertical="center"/>
      <protection locked="0"/>
    </xf>
    <xf numFmtId="0" fontId="32" fillId="3" borderId="0" xfId="0" applyFont="1" applyFill="1" applyAlignment="1">
      <alignment horizontal="center" vertical="center"/>
    </xf>
    <xf numFmtId="0" fontId="32" fillId="3" borderId="23" xfId="0" applyFont="1" applyFill="1" applyBorder="1" applyAlignment="1">
      <alignment horizontal="center" vertical="center" wrapText="1"/>
    </xf>
    <xf numFmtId="0" fontId="32" fillId="4" borderId="30" xfId="0" applyFont="1" applyFill="1" applyBorder="1" applyAlignment="1" applyProtection="1">
      <alignment horizontal="center" vertical="center" wrapText="1"/>
      <protection locked="0"/>
    </xf>
    <xf numFmtId="0" fontId="32" fillId="3" borderId="0" xfId="0" applyFont="1" applyFill="1" applyAlignment="1">
      <alignment wrapText="1"/>
    </xf>
    <xf numFmtId="0" fontId="0" fillId="0" borderId="0" xfId="0" applyAlignment="1">
      <alignment wrapText="1"/>
    </xf>
    <xf numFmtId="0" fontId="37" fillId="6" borderId="0" xfId="0" applyFont="1" applyFill="1"/>
    <xf numFmtId="0" fontId="39" fillId="2" borderId="0" xfId="0" applyFont="1" applyFill="1"/>
    <xf numFmtId="0" fontId="4" fillId="2" borderId="0" xfId="0" applyFont="1" applyFill="1" applyAlignment="1">
      <alignment horizontal="right"/>
    </xf>
    <xf numFmtId="0" fontId="4" fillId="2" borderId="1" xfId="0" applyFont="1" applyFill="1" applyBorder="1" applyAlignment="1">
      <alignment horizontal="center"/>
    </xf>
    <xf numFmtId="0" fontId="5" fillId="2" borderId="1" xfId="0" applyFont="1" applyFill="1" applyBorder="1" applyAlignment="1">
      <alignment horizontal="left" vertical="top" wrapText="1"/>
    </xf>
    <xf numFmtId="0" fontId="5" fillId="2" borderId="1" xfId="0" applyFont="1" applyFill="1" applyBorder="1" applyAlignment="1">
      <alignment horizontal="left" vertical="top"/>
    </xf>
    <xf numFmtId="49" fontId="6" fillId="2" borderId="1" xfId="0" applyNumberFormat="1" applyFont="1" applyFill="1" applyBorder="1" applyAlignment="1">
      <alignment horizontal="center" vertical="center"/>
    </xf>
    <xf numFmtId="0" fontId="5" fillId="2" borderId="0" xfId="0" applyFont="1" applyFill="1" applyAlignment="1">
      <alignment horizontal="left" vertical="top" wrapText="1"/>
    </xf>
    <xf numFmtId="0" fontId="5" fillId="2" borderId="0" xfId="0" applyFont="1" applyFill="1" applyAlignment="1">
      <alignment vertical="top" wrapText="1"/>
    </xf>
    <xf numFmtId="0" fontId="4" fillId="2" borderId="0" xfId="0" applyFont="1" applyFill="1"/>
    <xf numFmtId="0" fontId="19" fillId="2" borderId="0" xfId="0" applyFont="1" applyFill="1"/>
    <xf numFmtId="0" fontId="0" fillId="2" borderId="0" xfId="0" applyFill="1" applyAlignment="1">
      <alignment wrapText="1"/>
    </xf>
    <xf numFmtId="0" fontId="5" fillId="2" borderId="8" xfId="0" applyFont="1" applyFill="1" applyBorder="1" applyAlignment="1">
      <alignment horizontal="center" vertical="center" wrapText="1"/>
    </xf>
    <xf numFmtId="0" fontId="4" fillId="2" borderId="0" xfId="0" applyFont="1" applyFill="1" applyAlignment="1">
      <alignment vertical="top"/>
    </xf>
    <xf numFmtId="0" fontId="4" fillId="2" borderId="0" xfId="0" applyFont="1" applyFill="1" applyAlignment="1">
      <alignment horizontal="left" vertical="top" wrapText="1"/>
    </xf>
    <xf numFmtId="0" fontId="4" fillId="2" borderId="0" xfId="0" applyFont="1" applyFill="1" applyAlignment="1">
      <alignment horizontal="center" vertical="center"/>
    </xf>
    <xf numFmtId="0" fontId="5" fillId="2" borderId="0" xfId="0" applyFont="1" applyFill="1" applyAlignment="1">
      <alignment horizontal="center" vertical="top"/>
    </xf>
    <xf numFmtId="0" fontId="5" fillId="2" borderId="0" xfId="0" applyFont="1" applyFill="1"/>
    <xf numFmtId="0" fontId="26" fillId="2" borderId="0" xfId="0" applyFont="1" applyFill="1"/>
    <xf numFmtId="0" fontId="32" fillId="2" borderId="0" xfId="0" applyFont="1" applyFill="1"/>
    <xf numFmtId="0" fontId="0" fillId="2" borderId="0" xfId="0" applyFill="1" applyAlignment="1">
      <alignment wrapText="1" shrinkToFit="1"/>
    </xf>
    <xf numFmtId="0" fontId="37" fillId="8" borderId="23" xfId="0" applyFont="1" applyFill="1" applyBorder="1" applyAlignment="1">
      <alignment horizontal="center" vertical="center" wrapText="1"/>
    </xf>
    <xf numFmtId="0" fontId="37" fillId="2" borderId="0" xfId="0" applyFont="1" applyFill="1"/>
    <xf numFmtId="0" fontId="30" fillId="0" borderId="0" xfId="0" applyFont="1"/>
    <xf numFmtId="0" fontId="4" fillId="2" borderId="5" xfId="0" applyFont="1" applyFill="1" applyBorder="1" applyAlignment="1">
      <alignment horizontal="center" vertical="top"/>
    </xf>
    <xf numFmtId="0" fontId="7" fillId="2" borderId="1" xfId="0" applyFont="1" applyFill="1" applyBorder="1" applyAlignment="1">
      <alignment horizontal="right" vertical="top" wrapText="1"/>
    </xf>
    <xf numFmtId="0" fontId="41" fillId="2" borderId="1" xfId="0" applyFont="1" applyFill="1" applyBorder="1" applyAlignment="1">
      <alignment horizontal="right" vertical="top"/>
    </xf>
    <xf numFmtId="0" fontId="41" fillId="2" borderId="1" xfId="0" applyFont="1" applyFill="1" applyBorder="1" applyAlignment="1">
      <alignment horizontal="right" vertical="top" wrapText="1"/>
    </xf>
    <xf numFmtId="0" fontId="5" fillId="2" borderId="1" xfId="0" applyFont="1" applyFill="1" applyBorder="1" applyAlignment="1">
      <alignment horizontal="center" vertical="top"/>
    </xf>
    <xf numFmtId="0" fontId="4" fillId="2" borderId="0" xfId="0" applyFont="1" applyFill="1" applyAlignment="1">
      <alignment horizontal="center" vertical="top"/>
    </xf>
    <xf numFmtId="0" fontId="42" fillId="2" borderId="5" xfId="0" applyFont="1" applyFill="1" applyBorder="1" applyAlignment="1">
      <alignment horizontal="left" vertical="top"/>
    </xf>
    <xf numFmtId="2" fontId="5" fillId="2" borderId="1" xfId="0" applyNumberFormat="1" applyFont="1" applyFill="1" applyBorder="1" applyAlignment="1">
      <alignment horizontal="center" vertical="top"/>
    </xf>
    <xf numFmtId="2" fontId="13" fillId="2" borderId="1" xfId="0" applyNumberFormat="1" applyFont="1" applyFill="1" applyBorder="1" applyAlignment="1">
      <alignment horizontal="center"/>
    </xf>
    <xf numFmtId="49" fontId="5" fillId="2" borderId="0" xfId="0" applyNumberFormat="1" applyFont="1" applyFill="1" applyAlignment="1">
      <alignment horizontal="left" vertical="center" wrapText="1" shrinkToFit="1"/>
    </xf>
    <xf numFmtId="0" fontId="0" fillId="0" borderId="0" xfId="0" applyAlignment="1">
      <alignment wrapText="1" shrinkToFit="1"/>
    </xf>
    <xf numFmtId="0" fontId="4" fillId="2" borderId="2" xfId="0" applyFont="1" applyFill="1" applyBorder="1" applyAlignment="1">
      <alignment horizontal="right" vertical="top"/>
    </xf>
    <xf numFmtId="0" fontId="4" fillId="2" borderId="3" xfId="0" applyFont="1" applyFill="1" applyBorder="1" applyAlignment="1">
      <alignment horizontal="right" vertical="top"/>
    </xf>
    <xf numFmtId="0" fontId="0" fillId="2" borderId="4" xfId="0" applyFill="1" applyBorder="1"/>
    <xf numFmtId="0" fontId="14" fillId="2" borderId="2" xfId="0" applyFont="1" applyFill="1" applyBorder="1" applyAlignment="1">
      <alignment horizontal="left" vertical="top"/>
    </xf>
    <xf numFmtId="0" fontId="14" fillId="2" borderId="3" xfId="0" applyFont="1" applyFill="1" applyBorder="1" applyAlignment="1">
      <alignment horizontal="left" vertical="top"/>
    </xf>
    <xf numFmtId="0" fontId="14" fillId="2" borderId="4" xfId="0" applyFont="1" applyFill="1" applyBorder="1" applyAlignment="1">
      <alignment horizontal="left" vertical="top"/>
    </xf>
    <xf numFmtId="0" fontId="28" fillId="2" borderId="4" xfId="0" applyFont="1" applyFill="1" applyBorder="1"/>
    <xf numFmtId="49" fontId="1" fillId="2" borderId="0" xfId="0" applyNumberFormat="1" applyFont="1" applyFill="1" applyAlignment="1">
      <alignment horizontal="center" vertical="center" wrapText="1" shrinkToFit="1"/>
    </xf>
    <xf numFmtId="0" fontId="32" fillId="3" borderId="0" xfId="0" applyFont="1" applyFill="1" applyAlignment="1">
      <alignment horizontal="left" wrapText="1" shrinkToFit="1"/>
    </xf>
    <xf numFmtId="0" fontId="32" fillId="4" borderId="0" xfId="0" applyFont="1" applyFill="1" applyAlignment="1" applyProtection="1">
      <alignment horizontal="left"/>
      <protection locked="0"/>
    </xf>
    <xf numFmtId="0" fontId="32" fillId="3" borderId="0" xfId="0" applyFont="1" applyFill="1" applyAlignment="1" applyProtection="1">
      <alignment horizontal="left"/>
      <protection locked="0"/>
    </xf>
    <xf numFmtId="0" fontId="33" fillId="3" borderId="6" xfId="0" applyFont="1" applyFill="1" applyBorder="1"/>
    <xf numFmtId="0" fontId="32" fillId="3" borderId="2" xfId="0" applyFont="1" applyFill="1" applyBorder="1" applyAlignment="1">
      <alignment vertical="center" wrapText="1"/>
    </xf>
    <xf numFmtId="0" fontId="32" fillId="3" borderId="4" xfId="0" applyFont="1" applyFill="1" applyBorder="1" applyAlignment="1">
      <alignment vertical="center" wrapText="1"/>
    </xf>
    <xf numFmtId="0" fontId="32" fillId="4" borderId="2" xfId="0" applyFont="1" applyFill="1" applyBorder="1" applyAlignment="1" applyProtection="1">
      <alignment horizontal="center" vertical="center" wrapText="1"/>
      <protection locked="0"/>
    </xf>
    <xf numFmtId="0" fontId="32" fillId="3" borderId="3" xfId="0" applyFont="1" applyFill="1" applyBorder="1" applyAlignment="1" applyProtection="1">
      <alignment horizontal="center" vertical="center" wrapText="1"/>
      <protection locked="0"/>
    </xf>
    <xf numFmtId="0" fontId="32" fillId="3" borderId="4" xfId="0" applyFont="1" applyFill="1" applyBorder="1" applyAlignment="1" applyProtection="1">
      <alignment horizontal="center" vertical="center" wrapText="1"/>
      <protection locked="0"/>
    </xf>
    <xf numFmtId="0" fontId="32" fillId="3" borderId="0" xfId="0" applyFont="1" applyFill="1"/>
    <xf numFmtId="0" fontId="32" fillId="3" borderId="0" xfId="0" applyFont="1" applyFill="1" applyAlignment="1">
      <alignment vertical="center" wrapText="1"/>
    </xf>
    <xf numFmtId="0" fontId="0" fillId="3" borderId="0" xfId="0" applyFill="1"/>
    <xf numFmtId="49" fontId="34" fillId="3" borderId="16" xfId="0" applyNumberFormat="1" applyFont="1" applyFill="1" applyBorder="1" applyAlignment="1">
      <alignment horizontal="left" vertical="center" wrapText="1"/>
    </xf>
    <xf numFmtId="0" fontId="32" fillId="3" borderId="17" xfId="0" applyFont="1" applyFill="1" applyBorder="1"/>
    <xf numFmtId="0" fontId="32" fillId="4" borderId="13" xfId="0" applyFont="1" applyFill="1" applyBorder="1" applyAlignment="1" applyProtection="1">
      <alignment horizontal="center" vertical="center" wrapText="1"/>
      <protection locked="0"/>
    </xf>
    <xf numFmtId="0" fontId="32" fillId="3" borderId="11" xfId="0" applyFont="1" applyFill="1" applyBorder="1" applyAlignment="1">
      <alignment vertical="center" wrapText="1"/>
    </xf>
    <xf numFmtId="0" fontId="32" fillId="3" borderId="12" xfId="0" applyFont="1" applyFill="1" applyBorder="1" applyAlignment="1">
      <alignment vertical="center" wrapText="1"/>
    </xf>
    <xf numFmtId="49" fontId="34" fillId="3" borderId="16" xfId="0" applyNumberFormat="1" applyFont="1" applyFill="1" applyBorder="1" applyAlignment="1">
      <alignment horizontal="left" vertical="center"/>
    </xf>
    <xf numFmtId="4" fontId="34" fillId="3" borderId="17" xfId="0" applyNumberFormat="1" applyFont="1" applyFill="1" applyBorder="1" applyAlignment="1">
      <alignment horizontal="left" vertical="center"/>
    </xf>
    <xf numFmtId="49" fontId="34" fillId="3" borderId="14" xfId="0" applyNumberFormat="1" applyFont="1" applyFill="1" applyBorder="1" applyAlignment="1">
      <alignment horizontal="left" vertical="center"/>
    </xf>
    <xf numFmtId="4" fontId="34" fillId="3" borderId="15" xfId="0" applyNumberFormat="1" applyFont="1" applyFill="1" applyBorder="1" applyAlignment="1">
      <alignment horizontal="left" vertical="center"/>
    </xf>
    <xf numFmtId="0" fontId="36" fillId="3" borderId="0" xfId="0" applyFont="1" applyFill="1" applyAlignment="1">
      <alignment horizontal="left"/>
    </xf>
    <xf numFmtId="0" fontId="0" fillId="0" borderId="0" xfId="0"/>
    <xf numFmtId="0" fontId="5" fillId="2" borderId="3" xfId="0" applyFont="1" applyFill="1" applyBorder="1"/>
    <xf numFmtId="0" fontId="0" fillId="2" borderId="0" xfId="0" applyFill="1" applyAlignment="1">
      <alignment wrapText="1" shrinkToFit="1"/>
    </xf>
    <xf numFmtId="0" fontId="5" fillId="2" borderId="0" xfId="0" applyFont="1" applyFill="1" applyAlignment="1">
      <alignment horizontal="left" vertical="top" wrapText="1"/>
    </xf>
    <xf numFmtId="0" fontId="1" fillId="2" borderId="2" xfId="0" applyFont="1" applyFill="1" applyBorder="1" applyAlignment="1">
      <alignment horizontal="left" vertical="top" wrapText="1" shrinkToFit="1"/>
    </xf>
    <xf numFmtId="0" fontId="1" fillId="2" borderId="4" xfId="0" applyFont="1" applyFill="1" applyBorder="1" applyAlignment="1">
      <alignment horizontal="left" vertical="top" wrapText="1" shrinkToFit="1"/>
    </xf>
    <xf numFmtId="0" fontId="1" fillId="2" borderId="3" xfId="0" applyFont="1" applyFill="1" applyBorder="1" applyAlignment="1">
      <alignment horizontal="left" vertical="top" wrapText="1" shrinkToFit="1"/>
    </xf>
    <xf numFmtId="0" fontId="0" fillId="2" borderId="3" xfId="0" applyFill="1" applyBorder="1"/>
    <xf numFmtId="0" fontId="14" fillId="2" borderId="2" xfId="0" applyFont="1" applyFill="1" applyBorder="1" applyAlignment="1">
      <alignment horizontal="left" vertical="top" wrapText="1" shrinkToFit="1"/>
    </xf>
    <xf numFmtId="0" fontId="14" fillId="2" borderId="3" xfId="0" applyFont="1" applyFill="1" applyBorder="1" applyAlignment="1">
      <alignment horizontal="left" vertical="top" wrapText="1" shrinkToFit="1"/>
    </xf>
    <xf numFmtId="0" fontId="14" fillId="2" borderId="4" xfId="0" applyFont="1" applyFill="1" applyBorder="1" applyAlignment="1">
      <alignment horizontal="left" vertical="top" wrapText="1" shrinkToFit="1"/>
    </xf>
    <xf numFmtId="0" fontId="13" fillId="2" borderId="0" xfId="0" applyFont="1" applyFill="1" applyAlignment="1">
      <alignment horizontal="center" wrapText="1"/>
    </xf>
    <xf numFmtId="0" fontId="4" fillId="2" borderId="2" xfId="0" applyFont="1" applyFill="1" applyBorder="1" applyAlignment="1">
      <alignment horizontal="right"/>
    </xf>
    <xf numFmtId="0" fontId="4" fillId="2" borderId="3" xfId="0" applyFont="1" applyFill="1" applyBorder="1" applyAlignment="1">
      <alignment horizontal="right"/>
    </xf>
    <xf numFmtId="0" fontId="4" fillId="2" borderId="6" xfId="0" applyFont="1" applyFill="1" applyBorder="1" applyAlignment="1">
      <alignment horizontal="left" vertical="top" wrapText="1"/>
    </xf>
    <xf numFmtId="0" fontId="4" fillId="2" borderId="0" xfId="0" applyFont="1" applyFill="1" applyAlignment="1">
      <alignment horizontal="center" vertical="top" wrapText="1"/>
    </xf>
    <xf numFmtId="0" fontId="4" fillId="2" borderId="0" xfId="0" applyFont="1" applyFill="1" applyAlignment="1">
      <alignment horizontal="center" vertical="top"/>
    </xf>
    <xf numFmtId="0" fontId="8" fillId="2" borderId="2" xfId="0" applyFont="1" applyFill="1" applyBorder="1" applyAlignment="1">
      <alignment horizontal="left" vertical="top"/>
    </xf>
    <xf numFmtId="0" fontId="8" fillId="2" borderId="3" xfId="0" applyFont="1" applyFill="1" applyBorder="1" applyAlignment="1">
      <alignment horizontal="left" vertical="top"/>
    </xf>
    <xf numFmtId="0" fontId="8" fillId="2" borderId="4" xfId="0" applyFont="1" applyFill="1" applyBorder="1" applyAlignment="1">
      <alignment horizontal="left" vertical="top"/>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6" fillId="2" borderId="9" xfId="0" applyFont="1" applyFill="1" applyBorder="1" applyAlignment="1">
      <alignment horizontal="left" vertical="center" wrapText="1"/>
    </xf>
    <xf numFmtId="0" fontId="16" fillId="2" borderId="10"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5" fillId="2" borderId="9" xfId="0" applyFont="1" applyFill="1" applyBorder="1"/>
    <xf numFmtId="0" fontId="5" fillId="2" borderId="10" xfId="0" applyFont="1" applyFill="1" applyBorder="1"/>
    <xf numFmtId="0" fontId="4" fillId="2" borderId="7" xfId="0" applyFont="1" applyFill="1" applyBorder="1" applyAlignment="1">
      <alignment horizontal="left" vertical="center" wrapText="1"/>
    </xf>
    <xf numFmtId="0" fontId="4" fillId="2" borderId="5" xfId="0" applyFont="1" applyFill="1" applyBorder="1" applyAlignment="1">
      <alignment horizontal="left" vertical="center" wrapText="1"/>
    </xf>
    <xf numFmtId="0" fontId="1" fillId="2" borderId="0" xfId="0" applyFont="1" applyFill="1" applyAlignment="1">
      <alignment horizontal="right" vertical="top"/>
    </xf>
    <xf numFmtId="0" fontId="39" fillId="2" borderId="0" xfId="0" applyFont="1" applyFill="1" applyAlignment="1">
      <alignment horizontal="center"/>
    </xf>
    <xf numFmtId="0" fontId="12" fillId="2" borderId="0" xfId="0" applyFont="1" applyFill="1" applyAlignment="1">
      <alignment horizontal="right" vertical="top"/>
    </xf>
    <xf numFmtId="0" fontId="24" fillId="2" borderId="5" xfId="0" applyFont="1" applyFill="1" applyBorder="1" applyAlignment="1">
      <alignment horizontal="center" vertical="top" wrapText="1"/>
    </xf>
    <xf numFmtId="0" fontId="25" fillId="2" borderId="5" xfId="0" applyFont="1" applyFill="1" applyBorder="1" applyAlignment="1">
      <alignment horizontal="center" vertical="top" wrapText="1"/>
    </xf>
    <xf numFmtId="0" fontId="29" fillId="2" borderId="0" xfId="0" applyFont="1" applyFill="1" applyAlignment="1">
      <alignment vertical="top" wrapText="1"/>
    </xf>
    <xf numFmtId="0" fontId="0" fillId="2" borderId="0" xfId="0" applyFill="1"/>
    <xf numFmtId="0" fontId="35" fillId="3" borderId="0" xfId="0" applyFont="1" applyFill="1" applyAlignment="1">
      <alignment horizontal="left" vertical="top" wrapText="1"/>
    </xf>
    <xf numFmtId="0" fontId="32" fillId="3" borderId="0" xfId="0" applyFont="1" applyFill="1" applyAlignment="1">
      <alignment horizontal="right" wrapText="1"/>
    </xf>
    <xf numFmtId="0" fontId="32" fillId="4" borderId="0" xfId="0" applyFont="1" applyFill="1" applyAlignment="1" applyProtection="1">
      <alignment wrapText="1"/>
      <protection locked="0"/>
    </xf>
    <xf numFmtId="0" fontId="32" fillId="3" borderId="0" xfId="0" applyFont="1" applyFill="1" applyAlignment="1" applyProtection="1">
      <alignment wrapText="1"/>
      <protection locked="0"/>
    </xf>
    <xf numFmtId="0" fontId="32" fillId="3" borderId="0" xfId="0" applyFont="1" applyFill="1" applyAlignment="1">
      <alignment horizontal="right"/>
    </xf>
    <xf numFmtId="0" fontId="32" fillId="4" borderId="0" xfId="0" applyFont="1" applyFill="1" applyProtection="1">
      <protection locked="0"/>
    </xf>
    <xf numFmtId="0" fontId="32" fillId="3" borderId="0" xfId="0" applyFont="1" applyFill="1" applyProtection="1">
      <protection locked="0"/>
    </xf>
    <xf numFmtId="0" fontId="32" fillId="4" borderId="2" xfId="0" applyFont="1" applyFill="1" applyBorder="1" applyAlignment="1" applyProtection="1">
      <alignment horizontal="left" vertical="center" wrapText="1"/>
      <protection locked="0"/>
    </xf>
    <xf numFmtId="0" fontId="32" fillId="3" borderId="3" xfId="0" applyFont="1" applyFill="1" applyBorder="1" applyAlignment="1" applyProtection="1">
      <alignment horizontal="left" vertical="center" wrapText="1"/>
      <protection locked="0"/>
    </xf>
    <xf numFmtId="0" fontId="32" fillId="3" borderId="4" xfId="0" applyFont="1" applyFill="1" applyBorder="1" applyAlignment="1" applyProtection="1">
      <alignment horizontal="left" vertical="center" wrapText="1"/>
      <protection locked="0"/>
    </xf>
    <xf numFmtId="0" fontId="32" fillId="4" borderId="3" xfId="0" applyFont="1" applyFill="1" applyBorder="1" applyAlignment="1" applyProtection="1">
      <alignment horizontal="center" vertical="center" wrapText="1"/>
      <protection locked="0"/>
    </xf>
    <xf numFmtId="0" fontId="32" fillId="3" borderId="29" xfId="0" applyFont="1" applyFill="1" applyBorder="1" applyAlignment="1" applyProtection="1">
      <alignment horizontal="center" vertical="center" wrapText="1"/>
      <protection locked="0"/>
    </xf>
    <xf numFmtId="0" fontId="32" fillId="4" borderId="31" xfId="0" applyFont="1" applyFill="1" applyBorder="1" applyAlignment="1" applyProtection="1">
      <alignment horizontal="left" vertical="center" wrapText="1"/>
      <protection locked="0"/>
    </xf>
    <xf numFmtId="0" fontId="32" fillId="3" borderId="32" xfId="0" applyFont="1" applyFill="1" applyBorder="1" applyAlignment="1" applyProtection="1">
      <alignment horizontal="left" vertical="center" wrapText="1"/>
      <protection locked="0"/>
    </xf>
    <xf numFmtId="0" fontId="32" fillId="3" borderId="33" xfId="0" applyFont="1" applyFill="1" applyBorder="1" applyAlignment="1" applyProtection="1">
      <alignment horizontal="left" vertical="center" wrapText="1"/>
      <protection locked="0"/>
    </xf>
    <xf numFmtId="0" fontId="32" fillId="4" borderId="18" xfId="0" applyFont="1" applyFill="1" applyBorder="1" applyAlignment="1" applyProtection="1">
      <alignment horizontal="center" vertical="center" wrapText="1"/>
      <protection locked="0"/>
    </xf>
    <xf numFmtId="0" fontId="32" fillId="3" borderId="18"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0" fontId="33" fillId="3" borderId="0" xfId="0" applyFont="1" applyFill="1" applyAlignment="1">
      <alignment horizontal="left"/>
    </xf>
    <xf numFmtId="0" fontId="32" fillId="3" borderId="27" xfId="0" applyFont="1" applyFill="1" applyBorder="1" applyAlignment="1">
      <alignment horizontal="center" vertical="center" wrapText="1"/>
    </xf>
    <xf numFmtId="0" fontId="32" fillId="3" borderId="26" xfId="0" applyFont="1" applyFill="1" applyBorder="1" applyAlignment="1">
      <alignment horizontal="center" vertical="center" wrapText="1"/>
    </xf>
    <xf numFmtId="0" fontId="32" fillId="3" borderId="28" xfId="0" applyFont="1" applyFill="1" applyBorder="1" applyAlignment="1">
      <alignment horizontal="center" vertical="center" wrapText="1"/>
    </xf>
    <xf numFmtId="0" fontId="38" fillId="3" borderId="2" xfId="0" applyFont="1" applyFill="1" applyBorder="1" applyAlignment="1">
      <alignment horizontal="left" vertical="center" wrapText="1"/>
    </xf>
    <xf numFmtId="0" fontId="38" fillId="3" borderId="3" xfId="0" applyFont="1" applyFill="1" applyBorder="1" applyAlignment="1">
      <alignment horizontal="left" vertical="center" wrapText="1"/>
    </xf>
    <xf numFmtId="0" fontId="38" fillId="3" borderId="4" xfId="0" applyFont="1" applyFill="1" applyBorder="1" applyAlignment="1">
      <alignment horizontal="left" vertical="center" wrapText="1"/>
    </xf>
    <xf numFmtId="0" fontId="38" fillId="8" borderId="1" xfId="0" applyFont="1" applyFill="1" applyBorder="1" applyAlignment="1">
      <alignment horizontal="left" vertical="center" wrapText="1"/>
    </xf>
    <xf numFmtId="0" fontId="38" fillId="2" borderId="3" xfId="0" applyFont="1" applyFill="1" applyBorder="1"/>
    <xf numFmtId="0" fontId="38" fillId="2" borderId="4" xfId="0" applyFont="1" applyFill="1" applyBorder="1"/>
    <xf numFmtId="0" fontId="37" fillId="7" borderId="29" xfId="0" applyFont="1" applyFill="1" applyBorder="1" applyAlignment="1" applyProtection="1">
      <alignment horizontal="center" vertical="center" wrapText="1"/>
      <protection locked="0"/>
    </xf>
    <xf numFmtId="0" fontId="0" fillId="2" borderId="29" xfId="0" applyFill="1" applyBorder="1"/>
    <xf numFmtId="0" fontId="33" fillId="3" borderId="0" xfId="0" applyFont="1" applyFill="1" applyAlignment="1">
      <alignment horizontal="left" vertical="center" wrapText="1"/>
    </xf>
    <xf numFmtId="0" fontId="32" fillId="3" borderId="25" xfId="0" applyFont="1" applyFill="1" applyBorder="1" applyAlignment="1">
      <alignment horizontal="center" vertical="center" wrapText="1"/>
    </xf>
    <xf numFmtId="0" fontId="32" fillId="3" borderId="21" xfId="0" applyFont="1" applyFill="1" applyBorder="1" applyAlignment="1">
      <alignment horizontal="center" vertical="center" wrapText="1"/>
    </xf>
    <xf numFmtId="0" fontId="32" fillId="4" borderId="23" xfId="0" applyFont="1" applyFill="1" applyBorder="1" applyAlignment="1" applyProtection="1">
      <alignment horizontal="center" vertical="center" wrapText="1"/>
      <protection locked="0"/>
    </xf>
    <xf numFmtId="0" fontId="32" fillId="3" borderId="1" xfId="0" applyFont="1" applyFill="1" applyBorder="1" applyAlignment="1" applyProtection="1">
      <alignment horizontal="center" vertical="center" wrapText="1"/>
      <protection locked="0"/>
    </xf>
    <xf numFmtId="0" fontId="32" fillId="4" borderId="1" xfId="0" applyFont="1" applyFill="1" applyBorder="1" applyAlignment="1" applyProtection="1">
      <alignment horizontal="center" vertical="center" wrapText="1"/>
      <protection locked="0"/>
    </xf>
    <xf numFmtId="0" fontId="33" fillId="3" borderId="0" xfId="0" applyFont="1" applyFill="1" applyAlignment="1">
      <alignment horizontal="left" wrapText="1"/>
    </xf>
    <xf numFmtId="0" fontId="0" fillId="3" borderId="0" xfId="0" applyFill="1" applyAlignment="1">
      <alignment wrapText="1"/>
    </xf>
    <xf numFmtId="0" fontId="32" fillId="3" borderId="19" xfId="0" applyFont="1" applyFill="1" applyBorder="1" applyAlignment="1">
      <alignment horizontal="center" vertical="center" wrapText="1"/>
    </xf>
    <xf numFmtId="0" fontId="32" fillId="3" borderId="20" xfId="0" applyFont="1" applyFill="1" applyBorder="1" applyAlignment="1">
      <alignment horizontal="center" vertical="center" wrapText="1"/>
    </xf>
    <xf numFmtId="14" fontId="0" fillId="4" borderId="1" xfId="0" applyNumberFormat="1" applyFill="1" applyBorder="1" applyProtection="1">
      <protection locked="0"/>
    </xf>
    <xf numFmtId="0" fontId="43" fillId="4" borderId="2" xfId="8" applyFill="1" applyBorder="1" applyAlignment="1" applyProtection="1">
      <alignment horizontal="center" vertical="center" wrapText="1"/>
      <protection locked="0"/>
    </xf>
    <xf numFmtId="0" fontId="44" fillId="4" borderId="2" xfId="0" applyFont="1" applyFill="1" applyBorder="1" applyAlignment="1" applyProtection="1">
      <alignment horizontal="center" vertical="center" wrapText="1"/>
      <protection locked="0"/>
    </xf>
    <xf numFmtId="49" fontId="1" fillId="0" borderId="1" xfId="0" applyNumberFormat="1" applyFont="1" applyFill="1" applyBorder="1" applyAlignment="1">
      <alignment horizontal="center" vertical="center"/>
    </xf>
    <xf numFmtId="0" fontId="5" fillId="0" borderId="1" xfId="0" applyFont="1" applyFill="1" applyBorder="1" applyAlignment="1">
      <alignment horizontal="left" vertical="top" wrapText="1"/>
    </xf>
    <xf numFmtId="0" fontId="6" fillId="0" borderId="1" xfId="0" applyFont="1" applyFill="1" applyBorder="1" applyAlignment="1">
      <alignment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2" fontId="1" fillId="0" borderId="1" xfId="0" applyNumberFormat="1" applyFont="1" applyFill="1" applyBorder="1" applyAlignment="1">
      <alignment horizontal="center" vertical="center"/>
    </xf>
    <xf numFmtId="0" fontId="3" fillId="0" borderId="0" xfId="0" applyFont="1" applyFill="1"/>
    <xf numFmtId="0" fontId="10" fillId="0" borderId="0" xfId="0" applyFont="1" applyFill="1"/>
  </cellXfs>
  <cellStyles count="9">
    <cellStyle name="Hyperlink" xfId="8" builtinId="8"/>
    <cellStyle name="Įprastas 2" xfId="4" xr:uid="{00000000-0005-0000-0000-000001000000}"/>
    <cellStyle name="Įprastas 3" xfId="7" xr:uid="{BBDC5634-90DB-49AA-B401-F9889A321771}"/>
    <cellStyle name="Normal" xfId="0" builtinId="0" customBuiltin="1"/>
    <cellStyle name="Normal 10" xfId="2" xr:uid="{00000000-0005-0000-0000-000004000000}"/>
    <cellStyle name="Normal 2" xfId="3" xr:uid="{00000000-0005-0000-0000-000005000000}"/>
    <cellStyle name="Normal 3" xfId="6" xr:uid="{00000000-0005-0000-0000-000006000000}"/>
    <cellStyle name="Normal 5" xfId="5" xr:uid="{00000000-0005-0000-0000-000007000000}"/>
    <cellStyle name="TableStyleLight1" xfId="1" xr:uid="{00000000-0005-0000-0000-000008000000}"/>
  </cellStyles>
  <dxfs count="0"/>
  <tableStyles count="0" defaultTableStyle="TableStyleMedium2" defaultPivotStyle="PivotStyleLight16"/>
  <colors>
    <mruColors>
      <color rgb="FF0000FF"/>
      <color rgb="FFC0C0C0"/>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sta.m@diamedica.lt,%20+370%20679%2050%2023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5"/>
  <sheetViews>
    <sheetView tabSelected="1" topLeftCell="A130" zoomScaleNormal="100" workbookViewId="0">
      <selection activeCell="M44" sqref="M44"/>
    </sheetView>
  </sheetViews>
  <sheetFormatPr defaultColWidth="9.28515625" defaultRowHeight="14.4"/>
  <cols>
    <col min="1" max="1" width="11.28515625" style="4" customWidth="1"/>
    <col min="2" max="2" width="43.140625" style="4" customWidth="1"/>
    <col min="3" max="3" width="29.28515625" style="4" customWidth="1"/>
    <col min="4" max="4" width="17.85546875" style="7" customWidth="1"/>
    <col min="5" max="5" width="21.7109375" style="4" customWidth="1"/>
    <col min="6" max="6" width="21.28515625" style="4" customWidth="1"/>
    <col min="7" max="7" width="14.42578125" style="4" customWidth="1"/>
    <col min="8" max="8" width="11.140625" style="4" customWidth="1"/>
    <col min="9" max="9" width="12" style="4" customWidth="1"/>
    <col min="10" max="10" width="20.85546875" style="4" customWidth="1"/>
    <col min="11" max="11" width="14.42578125" style="6" customWidth="1"/>
    <col min="12" max="12" width="13.140625" style="6" customWidth="1"/>
    <col min="13" max="13" width="13.85546875" style="6" customWidth="1"/>
    <col min="14" max="14" width="12.85546875" style="6" customWidth="1"/>
    <col min="15" max="15" width="21.42578125" style="6" customWidth="1"/>
    <col min="16" max="16" width="22.140625" style="6" customWidth="1"/>
    <col min="17" max="17" width="6.42578125" style="6" customWidth="1"/>
    <col min="18" max="18" width="10.42578125" style="6" customWidth="1"/>
    <col min="19" max="16384" width="9.28515625" style="6"/>
  </cols>
  <sheetData>
    <row r="1" spans="1:10" ht="12" customHeight="1">
      <c r="A1" s="83" t="s">
        <v>141</v>
      </c>
      <c r="B1" s="75"/>
      <c r="C1" s="75"/>
      <c r="D1" s="8"/>
      <c r="E1" s="3"/>
      <c r="F1" s="3"/>
      <c r="G1" s="3"/>
      <c r="H1" s="136"/>
      <c r="I1" s="136"/>
    </row>
    <row r="2" spans="1:10" s="16" customFormat="1" ht="30" customHeight="1">
      <c r="A2" s="137" t="s">
        <v>169</v>
      </c>
      <c r="B2" s="137"/>
      <c r="C2" s="137"/>
      <c r="D2" s="137"/>
      <c r="E2" s="137"/>
      <c r="F2" s="137"/>
      <c r="G2" s="42"/>
      <c r="H2" s="42"/>
      <c r="I2" s="42"/>
    </row>
    <row r="3" spans="1:10" s="16" customFormat="1" ht="27.75" customHeight="1">
      <c r="A3" s="137" t="s">
        <v>140</v>
      </c>
      <c r="B3" s="137"/>
      <c r="C3" s="137"/>
      <c r="D3" s="137"/>
      <c r="E3" s="137"/>
      <c r="F3" s="137"/>
      <c r="G3" s="42"/>
      <c r="H3" s="42"/>
      <c r="I3" s="42"/>
    </row>
    <row r="4" spans="1:10" s="17" customFormat="1">
      <c r="A4" s="18" t="s">
        <v>29</v>
      </c>
      <c r="B4" s="19"/>
      <c r="C4" s="1"/>
      <c r="D4" s="20"/>
      <c r="E4" s="1"/>
      <c r="F4" s="1"/>
      <c r="G4" s="1"/>
      <c r="H4" s="138"/>
      <c r="I4" s="138"/>
      <c r="J4" s="2"/>
    </row>
    <row r="5" spans="1:10" s="5" customFormat="1" ht="30" customHeight="1">
      <c r="A5" s="121" t="s">
        <v>118</v>
      </c>
      <c r="B5" s="121"/>
      <c r="C5" s="121"/>
      <c r="D5" s="121"/>
      <c r="E5" s="121"/>
      <c r="F5" s="121"/>
      <c r="G5" s="9"/>
      <c r="H5" s="9"/>
      <c r="I5" s="9"/>
      <c r="J5" s="4"/>
    </row>
    <row r="6" spans="1:10" s="5" customFormat="1" ht="21.75" customHeight="1">
      <c r="A6" s="21" t="s">
        <v>95</v>
      </c>
      <c r="B6" s="22" t="s">
        <v>117</v>
      </c>
      <c r="C6" s="21"/>
      <c r="D6" s="21"/>
      <c r="E6" s="21"/>
      <c r="F6" s="21"/>
      <c r="G6" s="60"/>
      <c r="H6" s="9"/>
      <c r="I6" s="9"/>
      <c r="J6" s="4"/>
    </row>
    <row r="7" spans="1:10" s="5" customFormat="1" ht="11.25" customHeight="1">
      <c r="A7" s="21"/>
      <c r="B7" s="22"/>
      <c r="C7" s="21"/>
      <c r="D7" s="21"/>
      <c r="E7" s="21"/>
      <c r="F7" s="21"/>
      <c r="G7" s="60"/>
      <c r="H7" s="9"/>
      <c r="I7" s="9"/>
      <c r="J7" s="4"/>
    </row>
    <row r="8" spans="1:10" s="5" customFormat="1" ht="15" customHeight="1">
      <c r="A8" s="23" t="s">
        <v>96</v>
      </c>
      <c r="B8" s="183">
        <v>45448</v>
      </c>
      <c r="C8" s="21"/>
      <c r="D8" s="21"/>
      <c r="E8" s="21"/>
      <c r="F8" s="21"/>
      <c r="G8" s="60"/>
      <c r="H8" s="9"/>
      <c r="I8" s="9"/>
      <c r="J8" s="4"/>
    </row>
    <row r="9" spans="1:10" s="5" customFormat="1" ht="15" customHeight="1">
      <c r="A9" s="23" t="s">
        <v>97</v>
      </c>
      <c r="B9" s="24"/>
      <c r="C9" s="21"/>
      <c r="D9" s="21"/>
      <c r="E9" s="21"/>
      <c r="F9" s="21"/>
      <c r="G9" s="60"/>
      <c r="H9" s="9"/>
      <c r="I9" s="9"/>
      <c r="J9" s="4"/>
    </row>
    <row r="10" spans="1:10" s="5" customFormat="1" ht="15" customHeight="1">
      <c r="A10" s="23" t="s">
        <v>98</v>
      </c>
      <c r="B10" s="24" t="s">
        <v>224</v>
      </c>
      <c r="C10" s="21"/>
      <c r="D10" s="21"/>
      <c r="E10" s="21"/>
      <c r="F10" s="21"/>
      <c r="G10" s="60"/>
      <c r="H10" s="9"/>
      <c r="I10" s="9"/>
      <c r="J10" s="4"/>
    </row>
    <row r="11" spans="1:10" s="5" customFormat="1" ht="15.75" customHeight="1">
      <c r="A11" s="88" t="s">
        <v>99</v>
      </c>
      <c r="B11" s="89"/>
      <c r="C11" s="90" t="s">
        <v>225</v>
      </c>
      <c r="D11" s="91"/>
      <c r="E11" s="91"/>
      <c r="F11" s="92"/>
      <c r="G11" s="60"/>
      <c r="H11" s="9"/>
      <c r="I11" s="9"/>
      <c r="J11" s="4"/>
    </row>
    <row r="12" spans="1:10" s="5" customFormat="1" ht="15.75" customHeight="1">
      <c r="A12" s="103" t="s">
        <v>100</v>
      </c>
      <c r="B12" s="104"/>
      <c r="C12" s="98">
        <v>111768155</v>
      </c>
      <c r="D12" s="91"/>
      <c r="E12" s="91"/>
      <c r="F12" s="92"/>
      <c r="G12" s="60"/>
      <c r="H12" s="9"/>
      <c r="I12" s="9"/>
      <c r="J12" s="4"/>
    </row>
    <row r="13" spans="1:10" s="5" customFormat="1" ht="15.75" customHeight="1">
      <c r="A13" s="101" t="s">
        <v>101</v>
      </c>
      <c r="B13" s="102"/>
      <c r="C13" s="98" t="s">
        <v>226</v>
      </c>
      <c r="D13" s="91"/>
      <c r="E13" s="91"/>
      <c r="F13" s="92"/>
      <c r="G13" s="60"/>
      <c r="H13" s="9"/>
      <c r="I13" s="9"/>
      <c r="J13" s="4"/>
    </row>
    <row r="14" spans="1:10" s="5" customFormat="1" ht="15.75" customHeight="1">
      <c r="A14" s="99" t="s">
        <v>102</v>
      </c>
      <c r="B14" s="100"/>
      <c r="C14" s="90" t="s">
        <v>227</v>
      </c>
      <c r="D14" s="91"/>
      <c r="E14" s="91"/>
      <c r="F14" s="92"/>
      <c r="G14" s="60"/>
      <c r="H14" s="9"/>
      <c r="I14" s="9"/>
      <c r="J14" s="4"/>
    </row>
    <row r="15" spans="1:10" s="5" customFormat="1" ht="28.5" customHeight="1">
      <c r="A15" s="96" t="s">
        <v>103</v>
      </c>
      <c r="B15" s="97"/>
      <c r="C15" s="98" t="s">
        <v>228</v>
      </c>
      <c r="D15" s="91"/>
      <c r="E15" s="91"/>
      <c r="F15" s="92"/>
      <c r="G15" s="60"/>
      <c r="H15" s="9"/>
      <c r="I15" s="9"/>
      <c r="J15" s="4"/>
    </row>
    <row r="16" spans="1:10" s="5" customFormat="1" ht="15.75" customHeight="1">
      <c r="A16" s="88" t="s">
        <v>104</v>
      </c>
      <c r="B16" s="89"/>
      <c r="C16" s="90" t="s">
        <v>229</v>
      </c>
      <c r="D16" s="91"/>
      <c r="E16" s="91"/>
      <c r="F16" s="92"/>
      <c r="G16" s="60"/>
      <c r="H16" s="9"/>
      <c r="I16" s="9"/>
      <c r="J16" s="4"/>
    </row>
    <row r="17" spans="1:10" s="5" customFormat="1" ht="30" customHeight="1">
      <c r="A17" s="88" t="s">
        <v>105</v>
      </c>
      <c r="B17" s="89"/>
      <c r="C17" s="184" t="s">
        <v>230</v>
      </c>
      <c r="D17" s="91"/>
      <c r="E17" s="91"/>
      <c r="F17" s="92"/>
      <c r="G17" s="60"/>
      <c r="H17" s="9"/>
      <c r="I17" s="9"/>
      <c r="J17" s="4"/>
    </row>
    <row r="18" spans="1:10" s="5" customFormat="1" ht="46.5" customHeight="1">
      <c r="A18" s="88" t="s">
        <v>106</v>
      </c>
      <c r="B18" s="89"/>
      <c r="C18" s="90" t="s">
        <v>231</v>
      </c>
      <c r="D18" s="91"/>
      <c r="E18" s="91"/>
      <c r="F18" s="92"/>
      <c r="G18" s="60"/>
      <c r="H18" s="9"/>
      <c r="I18" s="9"/>
      <c r="J18" s="4"/>
    </row>
    <row r="19" spans="1:10" s="5" customFormat="1" ht="48.75" customHeight="1">
      <c r="A19" s="88" t="s">
        <v>107</v>
      </c>
      <c r="B19" s="89"/>
      <c r="C19" s="185" t="s">
        <v>232</v>
      </c>
      <c r="D19" s="91"/>
      <c r="E19" s="91"/>
      <c r="F19" s="92"/>
      <c r="G19" s="60"/>
      <c r="H19" s="9"/>
      <c r="I19" s="9"/>
      <c r="J19" s="4"/>
    </row>
    <row r="20" spans="1:10" s="5" customFormat="1" ht="123" customHeight="1">
      <c r="A20" s="88" t="s">
        <v>108</v>
      </c>
      <c r="B20" s="89"/>
      <c r="C20" s="90" t="s">
        <v>233</v>
      </c>
      <c r="D20" s="91"/>
      <c r="E20" s="91"/>
      <c r="F20" s="92"/>
      <c r="G20" s="6"/>
      <c r="H20" s="9"/>
      <c r="I20" s="9"/>
      <c r="J20" s="4"/>
    </row>
    <row r="21" spans="1:10" s="5" customFormat="1" ht="15" customHeight="1">
      <c r="A21" s="87" t="s">
        <v>109</v>
      </c>
      <c r="B21" s="87"/>
      <c r="C21" s="87"/>
      <c r="D21" s="87"/>
      <c r="E21" s="87"/>
      <c r="F21" s="87"/>
      <c r="G21" s="60"/>
      <c r="H21" s="9"/>
      <c r="I21" s="9"/>
      <c r="J21" s="4"/>
    </row>
    <row r="22" spans="1:10" s="5" customFormat="1" ht="15" customHeight="1">
      <c r="A22" s="93" t="s">
        <v>110</v>
      </c>
      <c r="B22" s="95"/>
      <c r="C22" s="95"/>
      <c r="D22" s="95"/>
      <c r="E22" s="95"/>
      <c r="F22" s="95"/>
      <c r="G22" s="60"/>
      <c r="H22" s="9"/>
      <c r="I22" s="9"/>
      <c r="J22" s="4"/>
    </row>
    <row r="23" spans="1:10" s="5" customFormat="1" ht="15" customHeight="1">
      <c r="A23" s="93" t="s">
        <v>111</v>
      </c>
      <c r="B23" s="95"/>
      <c r="C23" s="95"/>
      <c r="D23" s="95"/>
      <c r="E23" s="95"/>
      <c r="F23" s="95"/>
      <c r="G23" s="60"/>
      <c r="H23" s="9"/>
      <c r="I23" s="9"/>
      <c r="J23" s="4"/>
    </row>
    <row r="24" spans="1:10" s="5" customFormat="1" ht="15" customHeight="1">
      <c r="A24" s="93" t="s">
        <v>112</v>
      </c>
      <c r="B24" s="95"/>
      <c r="C24" s="95"/>
      <c r="D24" s="95"/>
      <c r="E24" s="95"/>
      <c r="F24" s="95"/>
      <c r="G24" s="60"/>
      <c r="H24" s="9"/>
      <c r="I24" s="9"/>
      <c r="J24" s="4"/>
    </row>
    <row r="25" spans="1:10" s="5" customFormat="1" ht="15" customHeight="1">
      <c r="A25" s="93" t="s">
        <v>113</v>
      </c>
      <c r="B25" s="93"/>
      <c r="C25" s="93"/>
      <c r="D25" s="93"/>
      <c r="E25" s="93"/>
      <c r="F25" s="93"/>
      <c r="G25" s="60"/>
      <c r="H25" s="9"/>
      <c r="I25" s="9"/>
      <c r="J25" s="4"/>
    </row>
    <row r="26" spans="1:10" s="5" customFormat="1" ht="30" customHeight="1">
      <c r="A26" s="94" t="s">
        <v>114</v>
      </c>
      <c r="B26" s="94"/>
      <c r="C26" s="94"/>
      <c r="D26" s="94"/>
      <c r="E26" s="94"/>
      <c r="F26" s="94"/>
      <c r="G26" s="60"/>
      <c r="H26" s="9"/>
      <c r="I26" s="9"/>
      <c r="J26" s="4"/>
    </row>
    <row r="27" spans="1:10" s="5" customFormat="1" ht="15" customHeight="1">
      <c r="A27" s="93" t="s">
        <v>115</v>
      </c>
      <c r="B27" s="93"/>
      <c r="C27" s="93"/>
      <c r="D27" s="93"/>
      <c r="E27" s="93"/>
      <c r="F27" s="93"/>
      <c r="G27" s="60"/>
      <c r="H27" s="9"/>
      <c r="I27" s="9"/>
      <c r="J27" s="4"/>
    </row>
    <row r="28" spans="1:10" s="11" customFormat="1" ht="31.5" customHeight="1">
      <c r="A28" s="84" t="s">
        <v>116</v>
      </c>
      <c r="B28" s="84"/>
      <c r="C28" s="84"/>
      <c r="D28" s="85"/>
      <c r="E28" s="86"/>
      <c r="F28" s="86"/>
      <c r="G28" s="60"/>
      <c r="I28" s="16"/>
      <c r="J28" s="16"/>
    </row>
    <row r="29" spans="1:10" s="11" customFormat="1" ht="15" customHeight="1">
      <c r="A29" s="105" t="s">
        <v>138</v>
      </c>
      <c r="B29" s="106"/>
      <c r="C29" s="106"/>
      <c r="D29" s="106"/>
      <c r="E29" s="106"/>
      <c r="F29" s="106"/>
      <c r="G29" s="64"/>
      <c r="I29" s="16"/>
      <c r="J29" s="16"/>
    </row>
    <row r="30" spans="1:10" s="11" customFormat="1" ht="15" customHeight="1">
      <c r="A30" s="27"/>
      <c r="B30" s="27"/>
      <c r="C30" s="29"/>
      <c r="D30" s="28"/>
      <c r="E30" s="28"/>
      <c r="F30" s="26"/>
      <c r="G30" s="60"/>
      <c r="I30" s="16"/>
      <c r="J30" s="16"/>
    </row>
    <row r="31" spans="1:10" s="5" customFormat="1" ht="31.5" customHeight="1">
      <c r="A31" s="139"/>
      <c r="B31" s="140"/>
      <c r="C31" s="140"/>
      <c r="D31" s="140"/>
      <c r="E31" s="140"/>
      <c r="F31" s="140"/>
      <c r="G31" s="10"/>
      <c r="H31" s="10"/>
      <c r="I31" s="10"/>
      <c r="J31" s="4"/>
    </row>
    <row r="32" spans="1:10" s="194" customFormat="1" ht="46.2" customHeight="1">
      <c r="A32" s="186" t="s">
        <v>10</v>
      </c>
      <c r="B32" s="187" t="s">
        <v>83</v>
      </c>
      <c r="C32" s="188" t="s">
        <v>172</v>
      </c>
      <c r="D32" s="189" t="s">
        <v>84</v>
      </c>
      <c r="E32" s="190">
        <v>100000</v>
      </c>
      <c r="F32" s="191" t="s">
        <v>171</v>
      </c>
      <c r="G32" s="190">
        <v>3.2000000000000001E-2</v>
      </c>
      <c r="H32" s="192">
        <f>+G32*E32</f>
        <v>3200</v>
      </c>
      <c r="I32" s="192">
        <f>+H32*1.21</f>
        <v>3872</v>
      </c>
      <c r="J32" s="193"/>
    </row>
    <row r="33" spans="1:10" s="5" customFormat="1">
      <c r="A33" s="76" t="s">
        <v>150</v>
      </c>
      <c r="B33" s="77"/>
      <c r="C33" s="77"/>
      <c r="D33" s="77"/>
      <c r="E33" s="77"/>
      <c r="F33" s="77"/>
      <c r="G33" s="78"/>
      <c r="H33" s="44"/>
      <c r="I33" s="44"/>
      <c r="J33" s="4"/>
    </row>
    <row r="34" spans="1:10" s="5" customFormat="1">
      <c r="A34" s="43"/>
      <c r="B34" s="43"/>
      <c r="C34" s="43"/>
      <c r="D34" s="56"/>
      <c r="E34" s="43"/>
      <c r="F34" s="43"/>
      <c r="G34" s="43"/>
      <c r="H34" s="57"/>
      <c r="I34" s="57"/>
      <c r="J34" s="4"/>
    </row>
    <row r="35" spans="1:10" s="5" customFormat="1" ht="30.75" customHeight="1">
      <c r="A35" s="121" t="s">
        <v>158</v>
      </c>
      <c r="B35" s="121"/>
      <c r="C35" s="121"/>
      <c r="D35" s="121"/>
      <c r="E35" s="121"/>
      <c r="F35" s="121"/>
      <c r="G35" s="9"/>
      <c r="H35" s="9"/>
      <c r="I35" s="9"/>
      <c r="J35" s="4"/>
    </row>
    <row r="36" spans="1:10" s="5" customFormat="1">
      <c r="A36" s="122" t="s">
        <v>159</v>
      </c>
      <c r="B36" s="122"/>
      <c r="C36" s="122"/>
      <c r="D36" s="122"/>
      <c r="E36" s="122"/>
      <c r="F36" s="122"/>
      <c r="G36" s="54"/>
      <c r="H36" s="54"/>
      <c r="I36" s="54"/>
      <c r="J36" s="4"/>
    </row>
    <row r="37" spans="1:10" s="5" customFormat="1">
      <c r="A37" s="70"/>
      <c r="B37" s="70"/>
      <c r="C37" s="70"/>
      <c r="D37" s="70"/>
      <c r="E37" s="70"/>
      <c r="F37" s="70"/>
      <c r="G37" s="54"/>
      <c r="H37" s="54"/>
      <c r="I37" s="54"/>
      <c r="J37" s="4"/>
    </row>
    <row r="38" spans="1:10" s="5" customFormat="1">
      <c r="A38" s="65"/>
      <c r="B38" s="71" t="s">
        <v>220</v>
      </c>
      <c r="C38" s="65"/>
      <c r="D38" s="65"/>
      <c r="E38" s="65"/>
      <c r="F38" s="65"/>
      <c r="G38" s="54"/>
      <c r="H38" s="54"/>
      <c r="I38" s="54"/>
      <c r="J38" s="4"/>
    </row>
    <row r="39" spans="1:10" s="5" customFormat="1" ht="75.599999999999994" customHeight="1">
      <c r="A39" s="12" t="s">
        <v>0</v>
      </c>
      <c r="B39" s="13" t="s">
        <v>1</v>
      </c>
      <c r="C39" s="13" t="s">
        <v>2</v>
      </c>
      <c r="D39" s="13" t="s">
        <v>24</v>
      </c>
      <c r="E39" s="13" t="s">
        <v>3</v>
      </c>
      <c r="F39" s="13" t="s">
        <v>4</v>
      </c>
      <c r="G39" s="13" t="s">
        <v>170</v>
      </c>
      <c r="H39" s="13" t="s">
        <v>5</v>
      </c>
      <c r="I39" s="13" t="s">
        <v>6</v>
      </c>
      <c r="J39" s="4"/>
    </row>
    <row r="40" spans="1:10" s="59" customFormat="1" ht="13.2">
      <c r="A40" s="14" t="s">
        <v>7</v>
      </c>
      <c r="B40" s="45" t="s">
        <v>31</v>
      </c>
      <c r="C40" s="45"/>
      <c r="D40" s="15">
        <v>800</v>
      </c>
      <c r="E40" s="69"/>
      <c r="F40" s="69"/>
      <c r="G40" s="46"/>
      <c r="H40" s="46"/>
      <c r="I40" s="46"/>
      <c r="J40" s="58"/>
    </row>
    <row r="41" spans="1:10" s="59" customFormat="1" ht="13.2">
      <c r="A41" s="14" t="s">
        <v>30</v>
      </c>
      <c r="B41" s="66" t="s">
        <v>173</v>
      </c>
      <c r="C41" s="46"/>
      <c r="D41" s="15"/>
      <c r="E41" s="69">
        <v>20</v>
      </c>
      <c r="F41" s="69" t="s">
        <v>218</v>
      </c>
      <c r="G41" s="72">
        <v>196</v>
      </c>
      <c r="H41" s="72">
        <f>G41*E41</f>
        <v>3920</v>
      </c>
      <c r="I41" s="72">
        <f>H41*1.05</f>
        <v>4116</v>
      </c>
      <c r="J41" s="58"/>
    </row>
    <row r="42" spans="1:10" s="59" customFormat="1" ht="13.2">
      <c r="A42" s="14" t="s">
        <v>144</v>
      </c>
      <c r="B42" s="66" t="s">
        <v>174</v>
      </c>
      <c r="C42" s="46"/>
      <c r="D42" s="15"/>
      <c r="E42" s="69">
        <v>1</v>
      </c>
      <c r="F42" s="69" t="s">
        <v>218</v>
      </c>
      <c r="G42" s="72">
        <v>70</v>
      </c>
      <c r="H42" s="72">
        <f t="shared" ref="H42:H105" si="0">G42*E42</f>
        <v>70</v>
      </c>
      <c r="I42" s="72">
        <f t="shared" ref="I42:I105" si="1">H42*1.05</f>
        <v>73.5</v>
      </c>
      <c r="J42" s="58"/>
    </row>
    <row r="43" spans="1:10" s="59" customFormat="1" ht="13.2">
      <c r="A43" s="14" t="s">
        <v>145</v>
      </c>
      <c r="B43" s="66" t="s">
        <v>175</v>
      </c>
      <c r="C43" s="46"/>
      <c r="D43" s="15"/>
      <c r="E43" s="69">
        <v>3</v>
      </c>
      <c r="F43" s="69" t="s">
        <v>171</v>
      </c>
      <c r="G43" s="72">
        <v>2</v>
      </c>
      <c r="H43" s="72">
        <f t="shared" si="0"/>
        <v>6</v>
      </c>
      <c r="I43" s="72">
        <f>H43*1.21</f>
        <v>7.26</v>
      </c>
      <c r="J43" s="58"/>
    </row>
    <row r="44" spans="1:10" s="59" customFormat="1" ht="13.2">
      <c r="A44" s="14" t="s">
        <v>8</v>
      </c>
      <c r="B44" s="45" t="s">
        <v>32</v>
      </c>
      <c r="C44" s="45"/>
      <c r="D44" s="15">
        <v>240</v>
      </c>
      <c r="E44" s="69"/>
      <c r="F44" s="69"/>
      <c r="G44" s="72"/>
      <c r="H44" s="72"/>
      <c r="I44" s="72"/>
      <c r="J44" s="58"/>
    </row>
    <row r="45" spans="1:10" s="59" customFormat="1" ht="13.2">
      <c r="A45" s="14" t="s">
        <v>33</v>
      </c>
      <c r="B45" s="68" t="s">
        <v>213</v>
      </c>
      <c r="C45" s="45"/>
      <c r="D45" s="15"/>
      <c r="E45" s="69">
        <v>20</v>
      </c>
      <c r="F45" s="69" t="s">
        <v>218</v>
      </c>
      <c r="G45" s="72">
        <v>220</v>
      </c>
      <c r="H45" s="72">
        <f t="shared" si="0"/>
        <v>4400</v>
      </c>
      <c r="I45" s="72">
        <f t="shared" si="1"/>
        <v>4620</v>
      </c>
      <c r="J45" s="58"/>
    </row>
    <row r="46" spans="1:10" s="59" customFormat="1" ht="13.2">
      <c r="A46" s="14" t="s">
        <v>146</v>
      </c>
      <c r="B46" s="66" t="s">
        <v>174</v>
      </c>
      <c r="C46" s="46"/>
      <c r="D46" s="15"/>
      <c r="E46" s="69">
        <v>0.5</v>
      </c>
      <c r="F46" s="69" t="s">
        <v>218</v>
      </c>
      <c r="G46" s="72">
        <v>70</v>
      </c>
      <c r="H46" s="72">
        <f t="shared" si="0"/>
        <v>35</v>
      </c>
      <c r="I46" s="72">
        <f t="shared" si="1"/>
        <v>36.75</v>
      </c>
      <c r="J46" s="58"/>
    </row>
    <row r="47" spans="1:10" s="59" customFormat="1" ht="13.2">
      <c r="A47" s="14" t="s">
        <v>147</v>
      </c>
      <c r="B47" s="66" t="s">
        <v>175</v>
      </c>
      <c r="C47" s="46"/>
      <c r="D47" s="15"/>
      <c r="E47" s="69">
        <v>1</v>
      </c>
      <c r="F47" s="69" t="s">
        <v>171</v>
      </c>
      <c r="G47" s="72">
        <v>2</v>
      </c>
      <c r="H47" s="72">
        <f t="shared" si="0"/>
        <v>2</v>
      </c>
      <c r="I47" s="72">
        <f>H47*1.21</f>
        <v>2.42</v>
      </c>
      <c r="J47" s="58"/>
    </row>
    <row r="48" spans="1:10" s="59" customFormat="1" ht="13.2">
      <c r="A48" s="14" t="s">
        <v>9</v>
      </c>
      <c r="B48" s="45" t="s">
        <v>34</v>
      </c>
      <c r="C48" s="45"/>
      <c r="D48" s="15">
        <v>600</v>
      </c>
      <c r="E48" s="69"/>
      <c r="F48" s="69"/>
      <c r="G48" s="72"/>
      <c r="H48" s="72"/>
      <c r="I48" s="72"/>
      <c r="J48" s="58"/>
    </row>
    <row r="49" spans="1:10" s="59" customFormat="1" ht="13.2">
      <c r="A49" s="14" t="s">
        <v>35</v>
      </c>
      <c r="B49" s="68" t="s">
        <v>212</v>
      </c>
      <c r="C49" s="45"/>
      <c r="D49" s="15"/>
      <c r="E49" s="69">
        <v>18</v>
      </c>
      <c r="F49" s="69" t="s">
        <v>218</v>
      </c>
      <c r="G49" s="72">
        <v>274</v>
      </c>
      <c r="H49" s="72">
        <f t="shared" si="0"/>
        <v>4932</v>
      </c>
      <c r="I49" s="72">
        <f t="shared" si="1"/>
        <v>5178.6000000000004</v>
      </c>
      <c r="J49" s="58"/>
    </row>
    <row r="50" spans="1:10" s="59" customFormat="1" ht="13.2">
      <c r="A50" s="14" t="s">
        <v>148</v>
      </c>
      <c r="B50" s="66" t="s">
        <v>174</v>
      </c>
      <c r="C50" s="45"/>
      <c r="D50" s="15"/>
      <c r="E50" s="69">
        <v>1</v>
      </c>
      <c r="F50" s="69" t="s">
        <v>218</v>
      </c>
      <c r="G50" s="72">
        <v>70</v>
      </c>
      <c r="H50" s="72">
        <f t="shared" si="0"/>
        <v>70</v>
      </c>
      <c r="I50" s="72">
        <f t="shared" si="1"/>
        <v>73.5</v>
      </c>
      <c r="J50" s="58"/>
    </row>
    <row r="51" spans="1:10" s="59" customFormat="1" ht="13.2">
      <c r="A51" s="14" t="s">
        <v>149</v>
      </c>
      <c r="B51" s="66" t="s">
        <v>175</v>
      </c>
      <c r="C51" s="46"/>
      <c r="D51" s="15"/>
      <c r="E51" s="69">
        <v>2</v>
      </c>
      <c r="F51" s="69" t="s">
        <v>171</v>
      </c>
      <c r="G51" s="72">
        <v>2</v>
      </c>
      <c r="H51" s="72">
        <f t="shared" si="0"/>
        <v>4</v>
      </c>
      <c r="I51" s="72">
        <f>H51*1.21</f>
        <v>4.84</v>
      </c>
      <c r="J51" s="58"/>
    </row>
    <row r="52" spans="1:10" s="59" customFormat="1" ht="13.2">
      <c r="A52" s="14" t="s">
        <v>10</v>
      </c>
      <c r="B52" s="46" t="s">
        <v>36</v>
      </c>
      <c r="C52" s="45"/>
      <c r="D52" s="15">
        <v>900</v>
      </c>
      <c r="E52" s="69"/>
      <c r="F52" s="69"/>
      <c r="G52" s="72"/>
      <c r="H52" s="72"/>
      <c r="I52" s="72"/>
      <c r="J52" s="58"/>
    </row>
    <row r="53" spans="1:10" s="59" customFormat="1" ht="13.2">
      <c r="A53" s="14" t="s">
        <v>37</v>
      </c>
      <c r="B53" s="67" t="s">
        <v>214</v>
      </c>
      <c r="C53" s="45"/>
      <c r="D53" s="15"/>
      <c r="E53" s="69">
        <v>19</v>
      </c>
      <c r="F53" s="69" t="s">
        <v>218</v>
      </c>
      <c r="G53" s="72">
        <v>250</v>
      </c>
      <c r="H53" s="72">
        <f t="shared" si="0"/>
        <v>4750</v>
      </c>
      <c r="I53" s="72">
        <f t="shared" si="1"/>
        <v>4987.5</v>
      </c>
      <c r="J53" s="58"/>
    </row>
    <row r="54" spans="1:10" s="59" customFormat="1" ht="13.2">
      <c r="A54" s="14" t="s">
        <v>176</v>
      </c>
      <c r="B54" s="66" t="s">
        <v>174</v>
      </c>
      <c r="C54" s="45"/>
      <c r="D54" s="15"/>
      <c r="E54" s="69">
        <v>1</v>
      </c>
      <c r="F54" s="69" t="s">
        <v>218</v>
      </c>
      <c r="G54" s="72">
        <v>70</v>
      </c>
      <c r="H54" s="72">
        <f t="shared" si="0"/>
        <v>70</v>
      </c>
      <c r="I54" s="72">
        <f t="shared" si="1"/>
        <v>73.5</v>
      </c>
      <c r="J54" s="58"/>
    </row>
    <row r="55" spans="1:10" s="59" customFormat="1" ht="13.2">
      <c r="A55" s="14" t="s">
        <v>177</v>
      </c>
      <c r="B55" s="66" t="s">
        <v>175</v>
      </c>
      <c r="C55" s="46"/>
      <c r="D55" s="15"/>
      <c r="E55" s="69">
        <v>3</v>
      </c>
      <c r="F55" s="69" t="s">
        <v>171</v>
      </c>
      <c r="G55" s="72">
        <v>2</v>
      </c>
      <c r="H55" s="72">
        <f t="shared" si="0"/>
        <v>6</v>
      </c>
      <c r="I55" s="72">
        <f>H55*1.21</f>
        <v>7.26</v>
      </c>
      <c r="J55" s="58"/>
    </row>
    <row r="56" spans="1:10" s="59" customFormat="1" ht="13.2">
      <c r="A56" s="14" t="s">
        <v>11</v>
      </c>
      <c r="B56" s="46" t="s">
        <v>38</v>
      </c>
      <c r="C56" s="45"/>
      <c r="D56" s="15">
        <v>240</v>
      </c>
      <c r="E56" s="69"/>
      <c r="F56" s="69"/>
      <c r="G56" s="72"/>
      <c r="H56" s="72"/>
      <c r="I56" s="72"/>
      <c r="J56" s="58"/>
    </row>
    <row r="57" spans="1:10" s="59" customFormat="1" ht="13.2">
      <c r="A57" s="14" t="s">
        <v>39</v>
      </c>
      <c r="B57" s="67" t="s">
        <v>215</v>
      </c>
      <c r="C57" s="45"/>
      <c r="D57" s="15"/>
      <c r="E57" s="69">
        <v>20</v>
      </c>
      <c r="F57" s="69" t="s">
        <v>219</v>
      </c>
      <c r="G57" s="72">
        <v>210</v>
      </c>
      <c r="H57" s="72">
        <f t="shared" si="0"/>
        <v>4200</v>
      </c>
      <c r="I57" s="72">
        <f t="shared" si="1"/>
        <v>4410</v>
      </c>
      <c r="J57" s="58"/>
    </row>
    <row r="58" spans="1:10" s="59" customFormat="1" ht="13.2">
      <c r="A58" s="14" t="s">
        <v>151</v>
      </c>
      <c r="B58" s="66" t="s">
        <v>174</v>
      </c>
      <c r="C58" s="45"/>
      <c r="D58" s="15"/>
      <c r="E58" s="69">
        <v>0.5</v>
      </c>
      <c r="F58" s="69" t="s">
        <v>218</v>
      </c>
      <c r="G58" s="72">
        <v>70</v>
      </c>
      <c r="H58" s="72">
        <f t="shared" si="0"/>
        <v>35</v>
      </c>
      <c r="I58" s="72">
        <f t="shared" si="1"/>
        <v>36.75</v>
      </c>
      <c r="J58" s="58"/>
    </row>
    <row r="59" spans="1:10" s="59" customFormat="1" ht="13.2">
      <c r="A59" s="14" t="s">
        <v>178</v>
      </c>
      <c r="B59" s="66" t="s">
        <v>175</v>
      </c>
      <c r="C59" s="46"/>
      <c r="D59" s="15"/>
      <c r="E59" s="69">
        <v>1</v>
      </c>
      <c r="F59" s="69" t="s">
        <v>171</v>
      </c>
      <c r="G59" s="72">
        <v>2</v>
      </c>
      <c r="H59" s="72">
        <f t="shared" si="0"/>
        <v>2</v>
      </c>
      <c r="I59" s="72">
        <f>H59*1.21</f>
        <v>2.42</v>
      </c>
      <c r="J59" s="58"/>
    </row>
    <row r="60" spans="1:10" s="59" customFormat="1" ht="13.2">
      <c r="A60" s="14" t="s">
        <v>12</v>
      </c>
      <c r="B60" s="46" t="s">
        <v>40</v>
      </c>
      <c r="C60" s="45"/>
      <c r="D60" s="15">
        <v>180</v>
      </c>
      <c r="E60" s="69"/>
      <c r="F60" s="69"/>
      <c r="G60" s="72"/>
      <c r="H60" s="72"/>
      <c r="I60" s="72"/>
      <c r="J60" s="58"/>
    </row>
    <row r="61" spans="1:10" s="59" customFormat="1" ht="13.2">
      <c r="A61" s="14" t="s">
        <v>41</v>
      </c>
      <c r="B61" s="67" t="s">
        <v>216</v>
      </c>
      <c r="C61" s="45"/>
      <c r="D61" s="15"/>
      <c r="E61" s="69">
        <v>18</v>
      </c>
      <c r="F61" s="69" t="s">
        <v>219</v>
      </c>
      <c r="G61" s="72">
        <v>240</v>
      </c>
      <c r="H61" s="72">
        <f t="shared" si="0"/>
        <v>4320</v>
      </c>
      <c r="I61" s="72">
        <f t="shared" si="1"/>
        <v>4536</v>
      </c>
      <c r="J61" s="58"/>
    </row>
    <row r="62" spans="1:10" s="59" customFormat="1" ht="13.2">
      <c r="A62" s="14" t="s">
        <v>152</v>
      </c>
      <c r="B62" s="66" t="s">
        <v>174</v>
      </c>
      <c r="C62" s="45"/>
      <c r="D62" s="15"/>
      <c r="E62" s="69">
        <v>0.5</v>
      </c>
      <c r="F62" s="69" t="s">
        <v>218</v>
      </c>
      <c r="G62" s="72">
        <v>70</v>
      </c>
      <c r="H62" s="72">
        <f t="shared" si="0"/>
        <v>35</v>
      </c>
      <c r="I62" s="72">
        <f t="shared" si="1"/>
        <v>36.75</v>
      </c>
      <c r="J62" s="58"/>
    </row>
    <row r="63" spans="1:10" s="59" customFormat="1" ht="13.2">
      <c r="A63" s="14" t="s">
        <v>153</v>
      </c>
      <c r="B63" s="66" t="s">
        <v>175</v>
      </c>
      <c r="C63" s="46"/>
      <c r="D63" s="15"/>
      <c r="E63" s="69">
        <v>1</v>
      </c>
      <c r="F63" s="69" t="s">
        <v>171</v>
      </c>
      <c r="G63" s="72">
        <v>2</v>
      </c>
      <c r="H63" s="72">
        <f t="shared" si="0"/>
        <v>2</v>
      </c>
      <c r="I63" s="72">
        <f>H63*1.21</f>
        <v>2.42</v>
      </c>
      <c r="J63" s="58"/>
    </row>
    <row r="64" spans="1:10" s="59" customFormat="1" ht="13.2">
      <c r="A64" s="14" t="s">
        <v>13</v>
      </c>
      <c r="B64" s="46" t="s">
        <v>42</v>
      </c>
      <c r="C64" s="45"/>
      <c r="D64" s="15">
        <v>600</v>
      </c>
      <c r="E64" s="69"/>
      <c r="F64" s="69"/>
      <c r="G64" s="72"/>
      <c r="H64" s="72"/>
      <c r="I64" s="72"/>
      <c r="J64" s="58"/>
    </row>
    <row r="65" spans="1:10" s="59" customFormat="1" ht="13.2">
      <c r="A65" s="14" t="s">
        <v>43</v>
      </c>
      <c r="B65" s="67" t="s">
        <v>201</v>
      </c>
      <c r="C65" s="45"/>
      <c r="D65" s="15"/>
      <c r="E65" s="69">
        <v>14</v>
      </c>
      <c r="F65" s="69" t="s">
        <v>218</v>
      </c>
      <c r="G65" s="72">
        <v>180</v>
      </c>
      <c r="H65" s="72">
        <f t="shared" si="0"/>
        <v>2520</v>
      </c>
      <c r="I65" s="72">
        <f t="shared" si="1"/>
        <v>2646</v>
      </c>
      <c r="J65" s="58"/>
    </row>
    <row r="66" spans="1:10" s="59" customFormat="1" ht="13.2">
      <c r="A66" s="14" t="s">
        <v>179</v>
      </c>
      <c r="B66" s="66" t="s">
        <v>174</v>
      </c>
      <c r="C66" s="45"/>
      <c r="D66" s="15"/>
      <c r="E66" s="69">
        <v>1</v>
      </c>
      <c r="F66" s="69" t="s">
        <v>218</v>
      </c>
      <c r="G66" s="72">
        <v>70</v>
      </c>
      <c r="H66" s="72">
        <f t="shared" si="0"/>
        <v>70</v>
      </c>
      <c r="I66" s="72">
        <f t="shared" si="1"/>
        <v>73.5</v>
      </c>
      <c r="J66" s="58"/>
    </row>
    <row r="67" spans="1:10" s="59" customFormat="1" ht="13.2">
      <c r="A67" s="14" t="s">
        <v>180</v>
      </c>
      <c r="B67" s="66" t="s">
        <v>175</v>
      </c>
      <c r="C67" s="46"/>
      <c r="D67" s="15"/>
      <c r="E67" s="69">
        <v>2</v>
      </c>
      <c r="F67" s="69" t="s">
        <v>171</v>
      </c>
      <c r="G67" s="72">
        <v>2</v>
      </c>
      <c r="H67" s="72">
        <f t="shared" si="0"/>
        <v>4</v>
      </c>
      <c r="I67" s="72">
        <f>H67*1.21</f>
        <v>4.84</v>
      </c>
      <c r="J67" s="58"/>
    </row>
    <row r="68" spans="1:10" s="59" customFormat="1" ht="13.2">
      <c r="A68" s="14" t="s">
        <v>14</v>
      </c>
      <c r="B68" s="46" t="s">
        <v>44</v>
      </c>
      <c r="C68" s="45"/>
      <c r="D68" s="15">
        <v>420</v>
      </c>
      <c r="E68" s="69"/>
      <c r="F68" s="69"/>
      <c r="G68" s="72"/>
      <c r="H68" s="72"/>
      <c r="I68" s="72"/>
      <c r="J68" s="58"/>
    </row>
    <row r="69" spans="1:10" s="59" customFormat="1" ht="13.2">
      <c r="A69" s="14" t="s">
        <v>45</v>
      </c>
      <c r="B69" s="67" t="s">
        <v>202</v>
      </c>
      <c r="C69" s="45"/>
      <c r="D69" s="15"/>
      <c r="E69" s="69">
        <v>13</v>
      </c>
      <c r="F69" s="69" t="s">
        <v>218</v>
      </c>
      <c r="G69" s="72">
        <v>230</v>
      </c>
      <c r="H69" s="72">
        <f t="shared" si="0"/>
        <v>2990</v>
      </c>
      <c r="I69" s="72">
        <f t="shared" si="1"/>
        <v>3139.5</v>
      </c>
      <c r="J69" s="58"/>
    </row>
    <row r="70" spans="1:10" s="59" customFormat="1" ht="13.2">
      <c r="A70" s="14" t="s">
        <v>181</v>
      </c>
      <c r="B70" s="66" t="s">
        <v>174</v>
      </c>
      <c r="C70" s="45"/>
      <c r="D70" s="15"/>
      <c r="E70" s="69">
        <v>1</v>
      </c>
      <c r="F70" s="69" t="s">
        <v>218</v>
      </c>
      <c r="G70" s="72">
        <v>70</v>
      </c>
      <c r="H70" s="72">
        <f t="shared" si="0"/>
        <v>70</v>
      </c>
      <c r="I70" s="72">
        <f t="shared" si="1"/>
        <v>73.5</v>
      </c>
      <c r="J70" s="58"/>
    </row>
    <row r="71" spans="1:10" s="59" customFormat="1" ht="13.2">
      <c r="A71" s="14" t="s">
        <v>182</v>
      </c>
      <c r="B71" s="66" t="s">
        <v>175</v>
      </c>
      <c r="C71" s="46"/>
      <c r="D71" s="15"/>
      <c r="E71" s="69">
        <v>2</v>
      </c>
      <c r="F71" s="69" t="s">
        <v>171</v>
      </c>
      <c r="G71" s="72">
        <v>2</v>
      </c>
      <c r="H71" s="72">
        <f t="shared" si="0"/>
        <v>4</v>
      </c>
      <c r="I71" s="72">
        <f>H71*1.21</f>
        <v>4.84</v>
      </c>
      <c r="J71" s="58"/>
    </row>
    <row r="72" spans="1:10" s="59" customFormat="1" ht="13.2">
      <c r="A72" s="14" t="s">
        <v>15</v>
      </c>
      <c r="B72" s="46" t="s">
        <v>46</v>
      </c>
      <c r="C72" s="45"/>
      <c r="D72" s="15">
        <v>360</v>
      </c>
      <c r="E72" s="69"/>
      <c r="F72" s="69"/>
      <c r="G72" s="72"/>
      <c r="H72" s="72"/>
      <c r="I72" s="72"/>
      <c r="J72" s="58"/>
    </row>
    <row r="73" spans="1:10" s="59" customFormat="1" ht="13.2">
      <c r="A73" s="14" t="s">
        <v>47</v>
      </c>
      <c r="B73" s="67" t="s">
        <v>203</v>
      </c>
      <c r="C73" s="45"/>
      <c r="D73" s="15"/>
      <c r="E73" s="69">
        <v>12</v>
      </c>
      <c r="F73" s="69" t="s">
        <v>218</v>
      </c>
      <c r="G73" s="72">
        <v>230</v>
      </c>
      <c r="H73" s="72">
        <f t="shared" si="0"/>
        <v>2760</v>
      </c>
      <c r="I73" s="72">
        <f t="shared" si="1"/>
        <v>2898</v>
      </c>
      <c r="J73" s="58"/>
    </row>
    <row r="74" spans="1:10" s="59" customFormat="1" ht="13.2">
      <c r="A74" s="14" t="s">
        <v>183</v>
      </c>
      <c r="B74" s="66" t="s">
        <v>174</v>
      </c>
      <c r="C74" s="45"/>
      <c r="D74" s="15"/>
      <c r="E74" s="69">
        <v>1</v>
      </c>
      <c r="F74" s="69" t="s">
        <v>218</v>
      </c>
      <c r="G74" s="72">
        <v>70</v>
      </c>
      <c r="H74" s="72">
        <f t="shared" si="0"/>
        <v>70</v>
      </c>
      <c r="I74" s="72">
        <f t="shared" si="1"/>
        <v>73.5</v>
      </c>
      <c r="J74" s="58"/>
    </row>
    <row r="75" spans="1:10" s="59" customFormat="1" ht="13.2">
      <c r="A75" s="14" t="s">
        <v>184</v>
      </c>
      <c r="B75" s="66" t="s">
        <v>175</v>
      </c>
      <c r="C75" s="46"/>
      <c r="D75" s="15"/>
      <c r="E75" s="69">
        <v>2</v>
      </c>
      <c r="F75" s="69" t="s">
        <v>171</v>
      </c>
      <c r="G75" s="72">
        <v>2</v>
      </c>
      <c r="H75" s="72">
        <f t="shared" si="0"/>
        <v>4</v>
      </c>
      <c r="I75" s="72">
        <f>H75*1.21</f>
        <v>4.84</v>
      </c>
      <c r="J75" s="58"/>
    </row>
    <row r="76" spans="1:10" s="59" customFormat="1" ht="13.2">
      <c r="A76" s="14" t="s">
        <v>16</v>
      </c>
      <c r="B76" s="46" t="s">
        <v>48</v>
      </c>
      <c r="C76" s="45"/>
      <c r="D76" s="15">
        <v>720</v>
      </c>
      <c r="E76" s="69"/>
      <c r="F76" s="69"/>
      <c r="G76" s="72"/>
      <c r="H76" s="72"/>
      <c r="I76" s="72"/>
      <c r="J76" s="58"/>
    </row>
    <row r="77" spans="1:10" s="59" customFormat="1" ht="13.2">
      <c r="A77" s="14" t="s">
        <v>73</v>
      </c>
      <c r="B77" s="67" t="s">
        <v>204</v>
      </c>
      <c r="C77" s="45"/>
      <c r="D77" s="15"/>
      <c r="E77" s="69">
        <v>19</v>
      </c>
      <c r="F77" s="69" t="s">
        <v>218</v>
      </c>
      <c r="G77" s="72">
        <v>250</v>
      </c>
      <c r="H77" s="72">
        <f t="shared" si="0"/>
        <v>4750</v>
      </c>
      <c r="I77" s="72">
        <f t="shared" si="1"/>
        <v>4987.5</v>
      </c>
      <c r="J77" s="58"/>
    </row>
    <row r="78" spans="1:10" s="59" customFormat="1" ht="13.2">
      <c r="A78" s="14" t="s">
        <v>185</v>
      </c>
      <c r="B78" s="66" t="s">
        <v>174</v>
      </c>
      <c r="C78" s="45"/>
      <c r="D78" s="15"/>
      <c r="E78" s="69">
        <v>1</v>
      </c>
      <c r="F78" s="69" t="s">
        <v>218</v>
      </c>
      <c r="G78" s="72">
        <v>70</v>
      </c>
      <c r="H78" s="72">
        <f t="shared" si="0"/>
        <v>70</v>
      </c>
      <c r="I78" s="72">
        <f t="shared" si="1"/>
        <v>73.5</v>
      </c>
      <c r="J78" s="58"/>
    </row>
    <row r="79" spans="1:10" s="59" customFormat="1" ht="13.2">
      <c r="A79" s="14" t="s">
        <v>186</v>
      </c>
      <c r="B79" s="66" t="s">
        <v>175</v>
      </c>
      <c r="C79" s="46"/>
      <c r="D79" s="15"/>
      <c r="E79" s="69">
        <v>3</v>
      </c>
      <c r="F79" s="69" t="s">
        <v>171</v>
      </c>
      <c r="G79" s="72">
        <v>2</v>
      </c>
      <c r="H79" s="72">
        <f t="shared" si="0"/>
        <v>6</v>
      </c>
      <c r="I79" s="72">
        <f>H79*1.21</f>
        <v>7.26</v>
      </c>
      <c r="J79" s="58"/>
    </row>
    <row r="80" spans="1:10" s="59" customFormat="1" ht="13.2">
      <c r="A80" s="14" t="s">
        <v>17</v>
      </c>
      <c r="B80" s="45" t="s">
        <v>50</v>
      </c>
      <c r="C80" s="45"/>
      <c r="D80" s="15">
        <v>1050</v>
      </c>
      <c r="E80" s="69"/>
      <c r="F80" s="69"/>
      <c r="G80" s="72"/>
      <c r="H80" s="72"/>
      <c r="I80" s="72"/>
      <c r="J80" s="58"/>
    </row>
    <row r="81" spans="1:10" s="59" customFormat="1" ht="13.2">
      <c r="A81" s="14" t="s">
        <v>49</v>
      </c>
      <c r="B81" s="68" t="s">
        <v>205</v>
      </c>
      <c r="C81" s="45"/>
      <c r="D81" s="15"/>
      <c r="E81" s="69">
        <v>49</v>
      </c>
      <c r="F81" s="69" t="s">
        <v>219</v>
      </c>
      <c r="G81" s="72">
        <v>240</v>
      </c>
      <c r="H81" s="72">
        <f t="shared" si="0"/>
        <v>11760</v>
      </c>
      <c r="I81" s="72">
        <f t="shared" si="1"/>
        <v>12348</v>
      </c>
      <c r="J81" s="58"/>
    </row>
    <row r="82" spans="1:10" s="59" customFormat="1" ht="13.2">
      <c r="A82" s="14" t="s">
        <v>187</v>
      </c>
      <c r="B82" s="66" t="s">
        <v>174</v>
      </c>
      <c r="C82" s="45"/>
      <c r="D82" s="15"/>
      <c r="E82" s="69">
        <v>1</v>
      </c>
      <c r="F82" s="69" t="s">
        <v>218</v>
      </c>
      <c r="G82" s="72">
        <v>70</v>
      </c>
      <c r="H82" s="72">
        <f t="shared" si="0"/>
        <v>70</v>
      </c>
      <c r="I82" s="72">
        <f t="shared" si="1"/>
        <v>73.5</v>
      </c>
      <c r="J82" s="58"/>
    </row>
    <row r="83" spans="1:10" s="59" customFormat="1" ht="13.2">
      <c r="A83" s="14" t="s">
        <v>188</v>
      </c>
      <c r="B83" s="66" t="s">
        <v>175</v>
      </c>
      <c r="C83" s="46"/>
      <c r="D83" s="15"/>
      <c r="E83" s="69">
        <v>4</v>
      </c>
      <c r="F83" s="69" t="s">
        <v>171</v>
      </c>
      <c r="G83" s="72">
        <v>2</v>
      </c>
      <c r="H83" s="72">
        <f t="shared" si="0"/>
        <v>8</v>
      </c>
      <c r="I83" s="72">
        <f>H83*1.21</f>
        <v>9.68</v>
      </c>
      <c r="J83" s="58"/>
    </row>
    <row r="84" spans="1:10" s="59" customFormat="1" ht="13.2">
      <c r="A84" s="14" t="s">
        <v>18</v>
      </c>
      <c r="B84" s="45" t="s">
        <v>53</v>
      </c>
      <c r="C84" s="45"/>
      <c r="D84" s="15">
        <v>180</v>
      </c>
      <c r="E84" s="69"/>
      <c r="F84" s="69"/>
      <c r="G84" s="72"/>
      <c r="H84" s="72"/>
      <c r="I84" s="72"/>
      <c r="J84" s="58"/>
    </row>
    <row r="85" spans="1:10" s="59" customFormat="1" ht="13.2">
      <c r="A85" s="14" t="s">
        <v>51</v>
      </c>
      <c r="B85" s="68" t="s">
        <v>211</v>
      </c>
      <c r="C85" s="45"/>
      <c r="D85" s="15"/>
      <c r="E85" s="69">
        <v>5</v>
      </c>
      <c r="F85" s="69" t="s">
        <v>218</v>
      </c>
      <c r="G85" s="72">
        <v>404</v>
      </c>
      <c r="H85" s="72">
        <f t="shared" si="0"/>
        <v>2020</v>
      </c>
      <c r="I85" s="72">
        <f t="shared" si="1"/>
        <v>2121</v>
      </c>
      <c r="J85" s="58"/>
    </row>
    <row r="86" spans="1:10" s="59" customFormat="1" ht="13.2">
      <c r="A86" s="14" t="s">
        <v>189</v>
      </c>
      <c r="B86" s="66" t="s">
        <v>174</v>
      </c>
      <c r="C86" s="45"/>
      <c r="D86" s="15"/>
      <c r="E86" s="69">
        <v>0.5</v>
      </c>
      <c r="F86" s="69" t="s">
        <v>218</v>
      </c>
      <c r="G86" s="72">
        <v>70</v>
      </c>
      <c r="H86" s="72">
        <f t="shared" si="0"/>
        <v>35</v>
      </c>
      <c r="I86" s="72">
        <f t="shared" si="1"/>
        <v>36.75</v>
      </c>
      <c r="J86" s="58"/>
    </row>
    <row r="87" spans="1:10" s="59" customFormat="1" ht="13.2">
      <c r="A87" s="14" t="s">
        <v>190</v>
      </c>
      <c r="B87" s="66" t="s">
        <v>175</v>
      </c>
      <c r="C87" s="46"/>
      <c r="D87" s="15"/>
      <c r="E87" s="69">
        <v>1</v>
      </c>
      <c r="F87" s="69" t="s">
        <v>171</v>
      </c>
      <c r="G87" s="72">
        <v>2</v>
      </c>
      <c r="H87" s="72">
        <f t="shared" si="0"/>
        <v>2</v>
      </c>
      <c r="I87" s="72">
        <f>H87*1.21</f>
        <v>2.42</v>
      </c>
      <c r="J87" s="58"/>
    </row>
    <row r="88" spans="1:10" s="59" customFormat="1" ht="13.2">
      <c r="A88" s="14" t="s">
        <v>19</v>
      </c>
      <c r="B88" s="46" t="s">
        <v>55</v>
      </c>
      <c r="C88" s="45"/>
      <c r="D88" s="15">
        <v>720</v>
      </c>
      <c r="E88" s="69"/>
      <c r="F88" s="69"/>
      <c r="G88" s="72"/>
      <c r="H88" s="72"/>
      <c r="I88" s="72"/>
      <c r="J88" s="58"/>
    </row>
    <row r="89" spans="1:10" s="59" customFormat="1" ht="13.2">
      <c r="A89" s="14" t="s">
        <v>52</v>
      </c>
      <c r="B89" s="67" t="s">
        <v>210</v>
      </c>
      <c r="C89" s="45"/>
      <c r="D89" s="15"/>
      <c r="E89" s="69">
        <v>33</v>
      </c>
      <c r="F89" s="69" t="s">
        <v>219</v>
      </c>
      <c r="G89" s="72">
        <v>160</v>
      </c>
      <c r="H89" s="72">
        <f t="shared" si="0"/>
        <v>5280</v>
      </c>
      <c r="I89" s="72">
        <f t="shared" si="1"/>
        <v>5544</v>
      </c>
      <c r="J89" s="58"/>
    </row>
    <row r="90" spans="1:10" s="59" customFormat="1" ht="13.2">
      <c r="A90" s="14" t="s">
        <v>191</v>
      </c>
      <c r="B90" s="66" t="s">
        <v>174</v>
      </c>
      <c r="C90" s="45"/>
      <c r="D90" s="15"/>
      <c r="E90" s="69">
        <v>1</v>
      </c>
      <c r="F90" s="69" t="s">
        <v>218</v>
      </c>
      <c r="G90" s="72">
        <v>70</v>
      </c>
      <c r="H90" s="72">
        <f t="shared" si="0"/>
        <v>70</v>
      </c>
      <c r="I90" s="72">
        <f t="shared" si="1"/>
        <v>73.5</v>
      </c>
      <c r="J90" s="58"/>
    </row>
    <row r="91" spans="1:10" s="59" customFormat="1" ht="13.2">
      <c r="A91" s="14" t="s">
        <v>192</v>
      </c>
      <c r="B91" s="66" t="s">
        <v>175</v>
      </c>
      <c r="C91" s="46"/>
      <c r="D91" s="15"/>
      <c r="E91" s="69">
        <v>3</v>
      </c>
      <c r="F91" s="69" t="s">
        <v>171</v>
      </c>
      <c r="G91" s="72">
        <v>2</v>
      </c>
      <c r="H91" s="72">
        <f t="shared" si="0"/>
        <v>6</v>
      </c>
      <c r="I91" s="72">
        <f>H91*1.21</f>
        <v>7.26</v>
      </c>
      <c r="J91" s="58"/>
    </row>
    <row r="92" spans="1:10" s="59" customFormat="1" ht="13.2">
      <c r="A92" s="14" t="s">
        <v>20</v>
      </c>
      <c r="B92" s="45" t="s">
        <v>57</v>
      </c>
      <c r="C92" s="45"/>
      <c r="D92" s="15">
        <v>2100</v>
      </c>
      <c r="E92" s="69"/>
      <c r="F92" s="69"/>
      <c r="G92" s="72"/>
      <c r="H92" s="72"/>
      <c r="I92" s="72"/>
      <c r="J92" s="58"/>
    </row>
    <row r="93" spans="1:10" s="59" customFormat="1" ht="13.2">
      <c r="A93" s="14" t="s">
        <v>54</v>
      </c>
      <c r="B93" s="68" t="s">
        <v>209</v>
      </c>
      <c r="C93" s="45"/>
      <c r="D93" s="15"/>
      <c r="E93" s="69">
        <v>83</v>
      </c>
      <c r="F93" s="69" t="s">
        <v>219</v>
      </c>
      <c r="G93" s="72">
        <v>150</v>
      </c>
      <c r="H93" s="72">
        <f t="shared" si="0"/>
        <v>12450</v>
      </c>
      <c r="I93" s="72">
        <f t="shared" si="1"/>
        <v>13072.5</v>
      </c>
      <c r="J93" s="58"/>
    </row>
    <row r="94" spans="1:10" s="59" customFormat="1" ht="13.2">
      <c r="A94" s="14" t="s">
        <v>193</v>
      </c>
      <c r="B94" s="66" t="s">
        <v>174</v>
      </c>
      <c r="C94" s="45"/>
      <c r="D94" s="15"/>
      <c r="E94" s="69">
        <v>1</v>
      </c>
      <c r="F94" s="69" t="s">
        <v>218</v>
      </c>
      <c r="G94" s="72">
        <v>70</v>
      </c>
      <c r="H94" s="72">
        <f t="shared" si="0"/>
        <v>70</v>
      </c>
      <c r="I94" s="72">
        <f t="shared" si="1"/>
        <v>73.5</v>
      </c>
      <c r="J94" s="58"/>
    </row>
    <row r="95" spans="1:10" s="59" customFormat="1" ht="13.2">
      <c r="A95" s="14" t="s">
        <v>194</v>
      </c>
      <c r="B95" s="66" t="s">
        <v>175</v>
      </c>
      <c r="C95" s="46"/>
      <c r="D95" s="15"/>
      <c r="E95" s="69">
        <v>7</v>
      </c>
      <c r="F95" s="69" t="s">
        <v>171</v>
      </c>
      <c r="G95" s="72">
        <v>2</v>
      </c>
      <c r="H95" s="72">
        <f t="shared" si="0"/>
        <v>14</v>
      </c>
      <c r="I95" s="72">
        <f>H95*1.21</f>
        <v>16.939999999999998</v>
      </c>
      <c r="J95" s="58"/>
    </row>
    <row r="96" spans="1:10" s="59" customFormat="1" ht="13.2">
      <c r="A96" s="14" t="s">
        <v>21</v>
      </c>
      <c r="B96" s="45" t="s">
        <v>59</v>
      </c>
      <c r="C96" s="45"/>
      <c r="D96" s="15">
        <v>3000</v>
      </c>
      <c r="E96" s="69"/>
      <c r="F96" s="69"/>
      <c r="G96" s="72"/>
      <c r="H96" s="72"/>
      <c r="I96" s="72"/>
      <c r="J96" s="58"/>
    </row>
    <row r="97" spans="1:10" s="59" customFormat="1" ht="13.2">
      <c r="A97" s="14" t="s">
        <v>56</v>
      </c>
      <c r="B97" s="68" t="s">
        <v>206</v>
      </c>
      <c r="C97" s="45"/>
      <c r="D97" s="15"/>
      <c r="E97" s="69">
        <v>55</v>
      </c>
      <c r="F97" s="69" t="s">
        <v>218</v>
      </c>
      <c r="G97" s="72">
        <v>170</v>
      </c>
      <c r="H97" s="72">
        <f t="shared" si="0"/>
        <v>9350</v>
      </c>
      <c r="I97" s="72">
        <f t="shared" si="1"/>
        <v>9817.5</v>
      </c>
      <c r="J97" s="58"/>
    </row>
    <row r="98" spans="1:10" s="59" customFormat="1" ht="13.2">
      <c r="A98" s="14" t="s">
        <v>154</v>
      </c>
      <c r="B98" s="66" t="s">
        <v>174</v>
      </c>
      <c r="C98" s="45"/>
      <c r="D98" s="15"/>
      <c r="E98" s="69">
        <v>1</v>
      </c>
      <c r="F98" s="69" t="s">
        <v>218</v>
      </c>
      <c r="G98" s="72">
        <v>70</v>
      </c>
      <c r="H98" s="72">
        <f t="shared" si="0"/>
        <v>70</v>
      </c>
      <c r="I98" s="72">
        <f t="shared" si="1"/>
        <v>73.5</v>
      </c>
      <c r="J98" s="58"/>
    </row>
    <row r="99" spans="1:10" s="59" customFormat="1" ht="13.2">
      <c r="A99" s="14" t="s">
        <v>155</v>
      </c>
      <c r="B99" s="66" t="s">
        <v>175</v>
      </c>
      <c r="C99" s="46"/>
      <c r="D99" s="15"/>
      <c r="E99" s="69">
        <v>10</v>
      </c>
      <c r="F99" s="69" t="s">
        <v>171</v>
      </c>
      <c r="G99" s="72">
        <v>2</v>
      </c>
      <c r="H99" s="72">
        <f t="shared" si="0"/>
        <v>20</v>
      </c>
      <c r="I99" s="72">
        <f>H99*1.21</f>
        <v>24.2</v>
      </c>
      <c r="J99" s="58"/>
    </row>
    <row r="100" spans="1:10" s="59" customFormat="1" ht="13.2">
      <c r="A100" s="14" t="s">
        <v>82</v>
      </c>
      <c r="B100" s="45" t="s">
        <v>61</v>
      </c>
      <c r="C100" s="45"/>
      <c r="D100" s="15">
        <v>3000</v>
      </c>
      <c r="E100" s="69"/>
      <c r="F100" s="69"/>
      <c r="G100" s="72"/>
      <c r="H100" s="72"/>
      <c r="I100" s="72"/>
      <c r="J100" s="58"/>
    </row>
    <row r="101" spans="1:10" s="59" customFormat="1" ht="13.2">
      <c r="A101" s="14" t="s">
        <v>58</v>
      </c>
      <c r="B101" s="68" t="s">
        <v>207</v>
      </c>
      <c r="C101" s="45"/>
      <c r="D101" s="15"/>
      <c r="E101" s="69">
        <v>55</v>
      </c>
      <c r="F101" s="69" t="s">
        <v>218</v>
      </c>
      <c r="G101" s="72">
        <v>160</v>
      </c>
      <c r="H101" s="72">
        <f t="shared" si="0"/>
        <v>8800</v>
      </c>
      <c r="I101" s="72">
        <f t="shared" si="1"/>
        <v>9240</v>
      </c>
      <c r="J101" s="58"/>
    </row>
    <row r="102" spans="1:10" s="59" customFormat="1" ht="13.2">
      <c r="A102" s="14" t="s">
        <v>195</v>
      </c>
      <c r="B102" s="66" t="s">
        <v>174</v>
      </c>
      <c r="C102" s="45"/>
      <c r="D102" s="15"/>
      <c r="E102" s="69">
        <v>1</v>
      </c>
      <c r="F102" s="69" t="s">
        <v>218</v>
      </c>
      <c r="G102" s="72">
        <v>70</v>
      </c>
      <c r="H102" s="72">
        <f t="shared" si="0"/>
        <v>70</v>
      </c>
      <c r="I102" s="72">
        <f t="shared" si="1"/>
        <v>73.5</v>
      </c>
      <c r="J102" s="58"/>
    </row>
    <row r="103" spans="1:10" s="59" customFormat="1" ht="13.2">
      <c r="A103" s="14" t="s">
        <v>196</v>
      </c>
      <c r="B103" s="66" t="s">
        <v>175</v>
      </c>
      <c r="C103" s="46"/>
      <c r="D103" s="15"/>
      <c r="E103" s="69">
        <v>10</v>
      </c>
      <c r="F103" s="69" t="s">
        <v>171</v>
      </c>
      <c r="G103" s="72">
        <v>2</v>
      </c>
      <c r="H103" s="72">
        <f t="shared" si="0"/>
        <v>20</v>
      </c>
      <c r="I103" s="72">
        <f>H103*1.21</f>
        <v>24.2</v>
      </c>
      <c r="J103" s="58"/>
    </row>
    <row r="104" spans="1:10" s="59" customFormat="1" ht="13.2">
      <c r="A104" s="14" t="s">
        <v>22</v>
      </c>
      <c r="B104" s="45" t="s">
        <v>63</v>
      </c>
      <c r="C104" s="45"/>
      <c r="D104" s="15">
        <v>540</v>
      </c>
      <c r="E104" s="69"/>
      <c r="F104" s="69"/>
      <c r="G104" s="72"/>
      <c r="H104" s="72"/>
      <c r="I104" s="72"/>
      <c r="J104" s="58"/>
    </row>
    <row r="105" spans="1:10" s="59" customFormat="1" ht="13.2">
      <c r="A105" s="14" t="s">
        <v>60</v>
      </c>
      <c r="B105" s="68" t="s">
        <v>217</v>
      </c>
      <c r="C105" s="45"/>
      <c r="D105" s="15"/>
      <c r="E105" s="69">
        <v>17</v>
      </c>
      <c r="F105" s="69" t="s">
        <v>218</v>
      </c>
      <c r="G105" s="72">
        <v>120</v>
      </c>
      <c r="H105" s="72">
        <f t="shared" si="0"/>
        <v>2040</v>
      </c>
      <c r="I105" s="72">
        <f t="shared" si="1"/>
        <v>2142</v>
      </c>
      <c r="J105" s="58"/>
    </row>
    <row r="106" spans="1:10" s="59" customFormat="1" ht="13.2">
      <c r="A106" s="14" t="s">
        <v>197</v>
      </c>
      <c r="B106" s="66" t="s">
        <v>174</v>
      </c>
      <c r="C106" s="45"/>
      <c r="D106" s="15"/>
      <c r="E106" s="69">
        <v>1</v>
      </c>
      <c r="F106" s="69" t="s">
        <v>218</v>
      </c>
      <c r="G106" s="72">
        <v>70</v>
      </c>
      <c r="H106" s="72">
        <f t="shared" ref="H106:H111" si="2">G106*E106</f>
        <v>70</v>
      </c>
      <c r="I106" s="72">
        <f t="shared" ref="I106:I110" si="3">H106*1.05</f>
        <v>73.5</v>
      </c>
      <c r="J106" s="58"/>
    </row>
    <row r="107" spans="1:10" s="59" customFormat="1" ht="13.2">
      <c r="A107" s="14" t="s">
        <v>198</v>
      </c>
      <c r="B107" s="66" t="s">
        <v>175</v>
      </c>
      <c r="C107" s="46"/>
      <c r="D107" s="15"/>
      <c r="E107" s="69">
        <v>2</v>
      </c>
      <c r="F107" s="69" t="s">
        <v>171</v>
      </c>
      <c r="G107" s="72">
        <v>2</v>
      </c>
      <c r="H107" s="72">
        <f t="shared" si="2"/>
        <v>4</v>
      </c>
      <c r="I107" s="72">
        <f>H107*1.21</f>
        <v>4.84</v>
      </c>
      <c r="J107" s="58"/>
    </row>
    <row r="108" spans="1:10" s="59" customFormat="1" ht="13.2">
      <c r="A108" s="14" t="s">
        <v>23</v>
      </c>
      <c r="B108" s="45" t="s">
        <v>87</v>
      </c>
      <c r="C108" s="45"/>
      <c r="D108" s="15">
        <v>1000</v>
      </c>
      <c r="E108" s="69"/>
      <c r="F108" s="69"/>
      <c r="G108" s="72"/>
      <c r="H108" s="72"/>
      <c r="I108" s="72"/>
      <c r="J108" s="58"/>
    </row>
    <row r="109" spans="1:10" s="59" customFormat="1" ht="13.2">
      <c r="A109" s="14" t="s">
        <v>62</v>
      </c>
      <c r="B109" s="68" t="s">
        <v>208</v>
      </c>
      <c r="C109" s="45"/>
      <c r="D109" s="15"/>
      <c r="E109" s="69">
        <v>36</v>
      </c>
      <c r="F109" s="69" t="s">
        <v>219</v>
      </c>
      <c r="G109" s="72">
        <v>130</v>
      </c>
      <c r="H109" s="72">
        <f t="shared" si="2"/>
        <v>4680</v>
      </c>
      <c r="I109" s="72">
        <f t="shared" si="3"/>
        <v>4914</v>
      </c>
      <c r="J109" s="58"/>
    </row>
    <row r="110" spans="1:10" s="59" customFormat="1" ht="13.2">
      <c r="A110" s="14" t="s">
        <v>199</v>
      </c>
      <c r="B110" s="66" t="s">
        <v>174</v>
      </c>
      <c r="C110" s="45"/>
      <c r="D110" s="15"/>
      <c r="E110" s="69">
        <v>1</v>
      </c>
      <c r="F110" s="69" t="s">
        <v>218</v>
      </c>
      <c r="G110" s="72">
        <v>70</v>
      </c>
      <c r="H110" s="72">
        <f t="shared" si="2"/>
        <v>70</v>
      </c>
      <c r="I110" s="72">
        <f t="shared" si="3"/>
        <v>73.5</v>
      </c>
      <c r="J110" s="58"/>
    </row>
    <row r="111" spans="1:10" s="59" customFormat="1" ht="13.2">
      <c r="A111" s="14" t="s">
        <v>200</v>
      </c>
      <c r="B111" s="66" t="s">
        <v>175</v>
      </c>
      <c r="C111" s="46"/>
      <c r="D111" s="15"/>
      <c r="E111" s="69">
        <v>3</v>
      </c>
      <c r="F111" s="69" t="s">
        <v>171</v>
      </c>
      <c r="G111" s="72">
        <v>2</v>
      </c>
      <c r="H111" s="72">
        <f t="shared" si="2"/>
        <v>6</v>
      </c>
      <c r="I111" s="72">
        <f>H111*1.21</f>
        <v>7.26</v>
      </c>
      <c r="J111" s="58"/>
    </row>
    <row r="112" spans="1:10" s="59" customFormat="1" ht="13.2">
      <c r="A112" s="118" t="s">
        <v>160</v>
      </c>
      <c r="B112" s="119"/>
      <c r="C112" s="119"/>
      <c r="D112" s="119"/>
      <c r="E112" s="119"/>
      <c r="F112" s="119"/>
      <c r="G112" s="82"/>
      <c r="H112" s="73">
        <f>SUM(H41:H111)</f>
        <v>97162</v>
      </c>
      <c r="I112" s="73">
        <f>SUM(I41:I111)</f>
        <v>102039.29999999997</v>
      </c>
      <c r="J112" s="58"/>
    </row>
    <row r="113" spans="1:16" s="5" customFormat="1" ht="16.5" customHeight="1">
      <c r="A113" s="120" t="s">
        <v>25</v>
      </c>
      <c r="B113" s="120"/>
      <c r="C113" s="120"/>
      <c r="D113" s="120"/>
      <c r="E113" s="120"/>
      <c r="F113" s="120"/>
      <c r="G113" s="120"/>
      <c r="H113" s="120"/>
      <c r="I113" s="120"/>
      <c r="J113" s="4"/>
    </row>
    <row r="114" spans="1:16" s="5" customFormat="1" ht="16.5" customHeight="1">
      <c r="A114" s="109" t="s">
        <v>88</v>
      </c>
      <c r="B114" s="109"/>
      <c r="C114" s="109"/>
      <c r="D114" s="109"/>
      <c r="E114" s="109"/>
      <c r="F114" s="109"/>
      <c r="G114" s="109"/>
      <c r="H114" s="109"/>
      <c r="I114" s="109"/>
      <c r="J114" s="4"/>
    </row>
    <row r="115" spans="1:16" s="5" customFormat="1" ht="16.5" customHeight="1">
      <c r="A115" s="109" t="s">
        <v>157</v>
      </c>
      <c r="B115" s="109"/>
      <c r="C115" s="109"/>
      <c r="D115" s="109"/>
      <c r="E115" s="109"/>
      <c r="F115" s="109"/>
      <c r="G115" s="109"/>
      <c r="H115" s="109"/>
      <c r="I115" s="109"/>
      <c r="J115" s="49"/>
      <c r="K115" s="49"/>
      <c r="L115" s="49"/>
    </row>
    <row r="116" spans="1:16" s="5" customFormat="1" ht="29.25" customHeight="1">
      <c r="A116" s="109" t="s">
        <v>90</v>
      </c>
      <c r="B116" s="109"/>
      <c r="C116" s="109"/>
      <c r="D116" s="109"/>
      <c r="E116" s="109"/>
      <c r="F116" s="109"/>
      <c r="G116" s="109"/>
      <c r="H116" s="109"/>
      <c r="I116" s="109"/>
      <c r="J116" s="48"/>
      <c r="K116" s="48"/>
      <c r="L116" s="48"/>
    </row>
    <row r="117" spans="1:16" s="5" customFormat="1" ht="16.5" customHeight="1">
      <c r="A117" s="109" t="s">
        <v>85</v>
      </c>
      <c r="B117" s="109"/>
      <c r="C117" s="109"/>
      <c r="D117" s="109"/>
      <c r="E117" s="109"/>
      <c r="F117" s="109"/>
      <c r="G117" s="109"/>
      <c r="H117" s="109"/>
      <c r="I117" s="109"/>
      <c r="J117" s="48"/>
      <c r="K117" s="48"/>
      <c r="L117" s="48"/>
    </row>
    <row r="118" spans="1:16" s="5" customFormat="1" ht="15.75" customHeight="1">
      <c r="A118" s="109" t="s">
        <v>93</v>
      </c>
      <c r="B118" s="109"/>
      <c r="C118" s="109"/>
      <c r="D118" s="109"/>
      <c r="E118" s="109"/>
      <c r="F118" s="109"/>
      <c r="G118" s="109"/>
      <c r="H118" s="109"/>
      <c r="I118" s="109"/>
      <c r="J118" s="49"/>
      <c r="K118" s="49"/>
      <c r="L118" s="49"/>
    </row>
    <row r="119" spans="1:16" s="5" customFormat="1" ht="15.75" customHeight="1">
      <c r="A119" s="109" t="s">
        <v>91</v>
      </c>
      <c r="B119" s="109"/>
      <c r="C119" s="109"/>
      <c r="D119" s="109"/>
      <c r="E119" s="109"/>
      <c r="F119" s="109"/>
      <c r="G119" s="109"/>
      <c r="H119" s="109"/>
      <c r="I119" s="109"/>
      <c r="J119" s="49"/>
      <c r="K119" s="141"/>
      <c r="L119" s="142"/>
      <c r="M119" s="142"/>
    </row>
    <row r="120" spans="1:16" s="51" customFormat="1" ht="26.25" customHeight="1">
      <c r="A120" s="117" t="s">
        <v>161</v>
      </c>
      <c r="B120" s="117"/>
      <c r="C120" s="117"/>
      <c r="D120" s="117"/>
      <c r="E120" s="117"/>
      <c r="F120" s="117"/>
      <c r="G120" s="117"/>
      <c r="H120" s="117"/>
      <c r="I120" s="117"/>
      <c r="J120" s="50"/>
      <c r="K120" s="50"/>
      <c r="L120" s="50"/>
      <c r="M120" s="50"/>
    </row>
    <row r="121" spans="1:16" s="52" customFormat="1" ht="59.25" customHeight="1">
      <c r="A121" s="74" t="s">
        <v>163</v>
      </c>
      <c r="B121" s="108"/>
      <c r="C121" s="108"/>
      <c r="D121" s="108"/>
      <c r="E121" s="108"/>
      <c r="F121" s="108"/>
      <c r="G121" s="108"/>
      <c r="H121" s="108"/>
      <c r="I121" s="108"/>
      <c r="K121" s="108"/>
      <c r="L121" s="108"/>
      <c r="M121" s="108"/>
      <c r="N121" s="108"/>
      <c r="O121" s="108"/>
      <c r="P121" s="108"/>
    </row>
    <row r="122" spans="1:16" s="52" customFormat="1" ht="60.75" customHeight="1">
      <c r="A122" s="74" t="s">
        <v>92</v>
      </c>
      <c r="B122" s="108"/>
      <c r="C122" s="108"/>
      <c r="D122" s="108"/>
      <c r="E122" s="108"/>
      <c r="F122" s="108"/>
      <c r="G122" s="108"/>
      <c r="H122" s="108"/>
      <c r="I122" s="108"/>
    </row>
    <row r="123" spans="1:16" s="52" customFormat="1" ht="20.25" customHeight="1">
      <c r="A123" s="74" t="s">
        <v>166</v>
      </c>
      <c r="B123" s="75"/>
      <c r="C123" s="75"/>
      <c r="D123" s="75"/>
      <c r="E123" s="75"/>
      <c r="F123" s="75"/>
      <c r="G123" s="61"/>
      <c r="H123" s="61"/>
      <c r="I123" s="61"/>
    </row>
    <row r="124" spans="1:16" s="52" customFormat="1" ht="29.25" customHeight="1">
      <c r="A124" s="74" t="s">
        <v>168</v>
      </c>
      <c r="B124" s="75"/>
      <c r="C124" s="75"/>
      <c r="D124" s="75"/>
      <c r="E124" s="75"/>
      <c r="F124" s="75"/>
      <c r="G124" s="61"/>
      <c r="H124" s="61"/>
      <c r="I124" s="61"/>
    </row>
    <row r="125" spans="1:16" s="5" customFormat="1" ht="19.5" customHeight="1">
      <c r="A125" s="134" t="s">
        <v>89</v>
      </c>
      <c r="B125" s="135"/>
      <c r="C125" s="135"/>
      <c r="D125" s="135"/>
      <c r="E125" s="135"/>
      <c r="F125" s="135"/>
      <c r="G125" s="135"/>
      <c r="H125" s="135"/>
      <c r="I125" s="55"/>
      <c r="J125" s="4"/>
    </row>
    <row r="126" spans="1:16" s="5" customFormat="1" ht="89.25" customHeight="1">
      <c r="A126" s="13" t="s">
        <v>26</v>
      </c>
      <c r="B126" s="126" t="s">
        <v>27</v>
      </c>
      <c r="C126" s="128"/>
      <c r="D126" s="126" t="s">
        <v>28</v>
      </c>
      <c r="E126" s="127"/>
      <c r="F126" s="128"/>
      <c r="G126" s="126" t="s">
        <v>94</v>
      </c>
      <c r="H126" s="127"/>
      <c r="I126" s="128"/>
      <c r="J126" s="4"/>
    </row>
    <row r="127" spans="1:16" s="5" customFormat="1" ht="15" customHeight="1">
      <c r="A127" s="53">
        <v>1</v>
      </c>
      <c r="B127" s="129" t="s">
        <v>143</v>
      </c>
      <c r="C127" s="130"/>
      <c r="D127" s="129" t="s">
        <v>86</v>
      </c>
      <c r="E127" s="131"/>
      <c r="F127" s="130"/>
      <c r="G127" s="132"/>
      <c r="H127" s="107"/>
      <c r="I127" s="133"/>
      <c r="J127" s="4"/>
    </row>
    <row r="128" spans="1:16" s="5" customFormat="1" ht="28.8" customHeight="1">
      <c r="A128" s="47" t="s">
        <v>7</v>
      </c>
      <c r="B128" s="110" t="s">
        <v>81</v>
      </c>
      <c r="C128" s="111"/>
      <c r="D128" s="110" t="s">
        <v>142</v>
      </c>
      <c r="E128" s="112"/>
      <c r="F128" s="111"/>
      <c r="G128" s="79"/>
      <c r="H128" s="80"/>
      <c r="I128" s="81"/>
      <c r="J128" s="4"/>
    </row>
    <row r="129" spans="1:10" s="5" customFormat="1" ht="32.25" customHeight="1">
      <c r="A129" s="47" t="s">
        <v>8</v>
      </c>
      <c r="B129" s="110" t="s">
        <v>64</v>
      </c>
      <c r="C129" s="111"/>
      <c r="D129" s="110" t="s">
        <v>164</v>
      </c>
      <c r="E129" s="112"/>
      <c r="F129" s="111"/>
      <c r="G129" s="114"/>
      <c r="H129" s="115"/>
      <c r="I129" s="116"/>
      <c r="J129" s="4"/>
    </row>
    <row r="130" spans="1:10" s="5" customFormat="1" ht="58.8" customHeight="1">
      <c r="A130" s="47" t="s">
        <v>9</v>
      </c>
      <c r="B130" s="110" t="s">
        <v>65</v>
      </c>
      <c r="C130" s="111"/>
      <c r="D130" s="110" t="s">
        <v>167</v>
      </c>
      <c r="E130" s="112"/>
      <c r="F130" s="111"/>
      <c r="G130" s="79"/>
      <c r="H130" s="80"/>
      <c r="I130" s="81"/>
      <c r="J130" s="4"/>
    </row>
    <row r="131" spans="1:10" s="5" customFormat="1" ht="28.8" customHeight="1">
      <c r="A131" s="47" t="s">
        <v>10</v>
      </c>
      <c r="B131" s="110" t="s">
        <v>66</v>
      </c>
      <c r="C131" s="111"/>
      <c r="D131" s="110" t="s">
        <v>165</v>
      </c>
      <c r="E131" s="112"/>
      <c r="F131" s="111"/>
      <c r="G131" s="79"/>
      <c r="H131" s="80"/>
      <c r="I131" s="81"/>
      <c r="J131" s="4"/>
    </row>
    <row r="132" spans="1:10" s="5" customFormat="1" ht="29.4" customHeight="1">
      <c r="A132" s="47" t="s">
        <v>11</v>
      </c>
      <c r="B132" s="110" t="s">
        <v>67</v>
      </c>
      <c r="C132" s="111"/>
      <c r="D132" s="110" t="s">
        <v>156</v>
      </c>
      <c r="E132" s="112"/>
      <c r="F132" s="111"/>
      <c r="G132" s="79"/>
      <c r="H132" s="80"/>
      <c r="I132" s="81"/>
      <c r="J132" s="4"/>
    </row>
    <row r="133" spans="1:10" s="5" customFormat="1" ht="27.6" customHeight="1">
      <c r="A133" s="47" t="s">
        <v>12</v>
      </c>
      <c r="B133" s="110" t="s">
        <v>68</v>
      </c>
      <c r="C133" s="111"/>
      <c r="D133" s="110" t="s">
        <v>69</v>
      </c>
      <c r="E133" s="112"/>
      <c r="F133" s="111"/>
      <c r="G133" s="79"/>
      <c r="H133" s="80"/>
      <c r="I133" s="81"/>
      <c r="J133" s="4"/>
    </row>
    <row r="134" spans="1:10" s="5" customFormat="1" ht="16.8" customHeight="1">
      <c r="A134" s="47" t="s">
        <v>13</v>
      </c>
      <c r="B134" s="110" t="s">
        <v>70</v>
      </c>
      <c r="C134" s="111"/>
      <c r="D134" s="123" t="s">
        <v>162</v>
      </c>
      <c r="E134" s="124"/>
      <c r="F134" s="125"/>
      <c r="G134" s="79"/>
      <c r="H134" s="80"/>
      <c r="I134" s="81"/>
      <c r="J134" s="4"/>
    </row>
    <row r="135" spans="1:10" s="5" customFormat="1" ht="18" customHeight="1">
      <c r="A135" s="47" t="s">
        <v>14</v>
      </c>
      <c r="B135" s="110" t="s">
        <v>71</v>
      </c>
      <c r="C135" s="111"/>
      <c r="D135" s="110" t="s">
        <v>72</v>
      </c>
      <c r="E135" s="112"/>
      <c r="F135" s="111"/>
      <c r="G135" s="79"/>
      <c r="H135" s="80"/>
      <c r="I135" s="81"/>
      <c r="J135" s="4"/>
    </row>
  </sheetData>
  <mergeCells count="86">
    <mergeCell ref="A121:I121"/>
    <mergeCell ref="A115:I115"/>
    <mergeCell ref="A116:I116"/>
    <mergeCell ref="K121:P121"/>
    <mergeCell ref="K119:M119"/>
    <mergeCell ref="H1:I1"/>
    <mergeCell ref="A2:F2"/>
    <mergeCell ref="A3:F3"/>
    <mergeCell ref="H4:I4"/>
    <mergeCell ref="A5:F5"/>
    <mergeCell ref="A31:F31"/>
    <mergeCell ref="D126:F126"/>
    <mergeCell ref="G126:I126"/>
    <mergeCell ref="B132:C132"/>
    <mergeCell ref="D132:F132"/>
    <mergeCell ref="G132:I132"/>
    <mergeCell ref="B127:C127"/>
    <mergeCell ref="D127:F127"/>
    <mergeCell ref="G127:I127"/>
    <mergeCell ref="A125:H125"/>
    <mergeCell ref="B126:C126"/>
    <mergeCell ref="B133:C133"/>
    <mergeCell ref="D133:F133"/>
    <mergeCell ref="G133:I133"/>
    <mergeCell ref="B134:C134"/>
    <mergeCell ref="D134:F134"/>
    <mergeCell ref="G134:I134"/>
    <mergeCell ref="B131:C131"/>
    <mergeCell ref="D131:F131"/>
    <mergeCell ref="G131:I131"/>
    <mergeCell ref="B135:C135"/>
    <mergeCell ref="D135:F135"/>
    <mergeCell ref="G135:I135"/>
    <mergeCell ref="B129:C129"/>
    <mergeCell ref="D129:F129"/>
    <mergeCell ref="G129:I129"/>
    <mergeCell ref="B130:C130"/>
    <mergeCell ref="D130:F130"/>
    <mergeCell ref="G130:I130"/>
    <mergeCell ref="A117:I117"/>
    <mergeCell ref="A118:I118"/>
    <mergeCell ref="A119:I119"/>
    <mergeCell ref="A120:I120"/>
    <mergeCell ref="A112:G112"/>
    <mergeCell ref="A122:I122"/>
    <mergeCell ref="A113:I113"/>
    <mergeCell ref="A114:I114"/>
    <mergeCell ref="B128:C128"/>
    <mergeCell ref="D128:F128"/>
    <mergeCell ref="G128:I128"/>
    <mergeCell ref="A35:F35"/>
    <mergeCell ref="A36:F36"/>
    <mergeCell ref="C15:F15"/>
    <mergeCell ref="A14:B14"/>
    <mergeCell ref="C14:F14"/>
    <mergeCell ref="A13:B13"/>
    <mergeCell ref="C13:F13"/>
    <mergeCell ref="A12:B12"/>
    <mergeCell ref="C12:F12"/>
    <mergeCell ref="A33:G33"/>
    <mergeCell ref="A29:F29"/>
    <mergeCell ref="A1:C1"/>
    <mergeCell ref="A28:C28"/>
    <mergeCell ref="D28:F28"/>
    <mergeCell ref="A21:F21"/>
    <mergeCell ref="A11:B11"/>
    <mergeCell ref="C11:F11"/>
    <mergeCell ref="A27:F27"/>
    <mergeCell ref="A26:F26"/>
    <mergeCell ref="A25:F25"/>
    <mergeCell ref="A24:F24"/>
    <mergeCell ref="A23:F23"/>
    <mergeCell ref="A22:F22"/>
    <mergeCell ref="A20:B20"/>
    <mergeCell ref="C20:F20"/>
    <mergeCell ref="A19:B19"/>
    <mergeCell ref="C19:F19"/>
    <mergeCell ref="A18:B18"/>
    <mergeCell ref="C18:F18"/>
    <mergeCell ref="A17:B17"/>
    <mergeCell ref="C17:F17"/>
    <mergeCell ref="A16:B16"/>
    <mergeCell ref="C16:F16"/>
    <mergeCell ref="A15:B15"/>
    <mergeCell ref="A123:F123"/>
    <mergeCell ref="A124:F124"/>
  </mergeCells>
  <phoneticPr fontId="40" type="noConversion"/>
  <hyperlinks>
    <hyperlink ref="C17" r:id="rId1" xr:uid="{AF1CE5C9-38B2-4481-BD73-EB4FAEE7B22C}"/>
  </hyperlinks>
  <pageMargins left="0.70866141732283472" right="0.70866141732283472" top="0.74803149606299213" bottom="0.74803149606299213" header="0.31496062992125984" footer="0.31496062992125984"/>
  <pageSetup paperSize="9" scale="9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1943E-E451-4A90-9B16-66BE6FE8A151}">
  <dimension ref="A1:AA37"/>
  <sheetViews>
    <sheetView topLeftCell="A27" workbookViewId="0">
      <selection activeCell="E36" sqref="E36:J36"/>
    </sheetView>
  </sheetViews>
  <sheetFormatPr defaultRowHeight="12"/>
  <cols>
    <col min="2" max="2" width="14.7109375" customWidth="1"/>
    <col min="5" max="5" width="14.140625" customWidth="1"/>
    <col min="8" max="8" width="23" customWidth="1"/>
    <col min="10" max="10" width="16.7109375" customWidth="1"/>
    <col min="11" max="11" width="15.7109375" customWidth="1"/>
  </cols>
  <sheetData>
    <row r="1" spans="1:27" ht="15.6">
      <c r="A1" s="21"/>
      <c r="B1" s="21"/>
      <c r="C1" s="21"/>
      <c r="D1" s="21"/>
      <c r="E1" s="21"/>
      <c r="F1" s="21"/>
      <c r="G1" s="21"/>
      <c r="H1" s="21"/>
      <c r="I1" s="21"/>
      <c r="J1" s="21"/>
      <c r="K1" s="21"/>
      <c r="L1" s="21"/>
      <c r="M1" s="21"/>
      <c r="N1" s="21"/>
      <c r="O1" s="21"/>
      <c r="P1" s="21"/>
      <c r="Q1" s="21"/>
      <c r="R1" s="21"/>
      <c r="S1" s="21"/>
      <c r="T1" s="25"/>
      <c r="U1" s="25"/>
      <c r="V1" s="25"/>
      <c r="W1" s="25"/>
      <c r="X1" s="25"/>
      <c r="Y1" s="25"/>
      <c r="Z1" s="25"/>
      <c r="AA1" s="25"/>
    </row>
    <row r="2" spans="1:27" ht="15.6">
      <c r="A2" s="179" t="s">
        <v>119</v>
      </c>
      <c r="B2" s="179"/>
      <c r="C2" s="179"/>
      <c r="D2" s="179"/>
      <c r="E2" s="179"/>
      <c r="F2" s="179"/>
      <c r="G2" s="179"/>
      <c r="H2" s="179"/>
      <c r="I2" s="179"/>
      <c r="J2" s="179"/>
      <c r="K2" s="180"/>
      <c r="L2" s="21"/>
      <c r="M2" s="21"/>
      <c r="N2" s="21"/>
      <c r="O2" s="21"/>
      <c r="P2" s="21"/>
      <c r="Q2" s="21"/>
      <c r="R2" s="21"/>
      <c r="S2" s="21"/>
      <c r="T2" s="25"/>
      <c r="U2" s="25"/>
      <c r="V2" s="25"/>
      <c r="W2" s="25"/>
      <c r="X2" s="25"/>
      <c r="Y2" s="25"/>
      <c r="Z2" s="25"/>
      <c r="AA2" s="25"/>
    </row>
    <row r="3" spans="1:27" ht="15.6">
      <c r="A3" s="179"/>
      <c r="B3" s="179"/>
      <c r="C3" s="179"/>
      <c r="D3" s="179"/>
      <c r="E3" s="179"/>
      <c r="F3" s="179"/>
      <c r="G3" s="179"/>
      <c r="H3" s="179"/>
      <c r="I3" s="179"/>
      <c r="J3" s="179"/>
      <c r="K3" s="180"/>
      <c r="L3" s="21"/>
      <c r="M3" s="21"/>
      <c r="N3" s="21"/>
      <c r="O3" s="21"/>
      <c r="P3" s="21"/>
      <c r="Q3" s="21"/>
      <c r="R3" s="21"/>
      <c r="S3" s="21"/>
      <c r="T3" s="25"/>
      <c r="U3" s="25"/>
      <c r="V3" s="25"/>
      <c r="W3" s="25"/>
      <c r="X3" s="25"/>
      <c r="Y3" s="25"/>
      <c r="Z3" s="25"/>
      <c r="AA3" s="25"/>
    </row>
    <row r="4" spans="1:27" ht="16.2" thickBot="1">
      <c r="A4" s="31"/>
      <c r="B4" s="31"/>
      <c r="C4" s="31"/>
      <c r="D4" s="31"/>
      <c r="E4" s="31"/>
      <c r="F4" s="31"/>
      <c r="G4" s="31"/>
      <c r="H4" s="31"/>
      <c r="I4" s="31"/>
      <c r="J4" s="31"/>
      <c r="K4" s="21"/>
      <c r="L4" s="21"/>
      <c r="M4" s="21"/>
      <c r="N4" s="21"/>
      <c r="O4" s="21"/>
      <c r="P4" s="21"/>
      <c r="Q4" s="21"/>
      <c r="R4" s="21"/>
      <c r="S4" s="21"/>
      <c r="T4" s="25"/>
      <c r="U4" s="25"/>
      <c r="V4" s="25"/>
      <c r="W4" s="25"/>
      <c r="X4" s="25"/>
      <c r="Y4" s="25"/>
      <c r="Z4" s="25"/>
      <c r="AA4" s="25"/>
    </row>
    <row r="5" spans="1:27" ht="79.5" customHeight="1">
      <c r="A5" s="181" t="s">
        <v>120</v>
      </c>
      <c r="B5" s="182"/>
      <c r="C5" s="182" t="s">
        <v>121</v>
      </c>
      <c r="D5" s="182"/>
      <c r="E5" s="182"/>
      <c r="F5" s="182" t="s">
        <v>122</v>
      </c>
      <c r="G5" s="182"/>
      <c r="H5" s="182"/>
      <c r="I5" s="182" t="s">
        <v>123</v>
      </c>
      <c r="J5" s="175"/>
      <c r="K5" s="33" t="s">
        <v>124</v>
      </c>
      <c r="L5" s="21"/>
      <c r="M5" s="21"/>
      <c r="N5" s="21"/>
      <c r="O5" s="21"/>
      <c r="P5" s="21"/>
      <c r="Q5" s="21"/>
      <c r="R5" s="21"/>
      <c r="S5" s="21"/>
      <c r="T5" s="25"/>
      <c r="U5" s="25"/>
      <c r="V5" s="25"/>
      <c r="W5" s="25"/>
      <c r="X5" s="25"/>
      <c r="Y5" s="25"/>
      <c r="Z5" s="25"/>
      <c r="AA5" s="25"/>
    </row>
    <row r="6" spans="1:27" ht="21" customHeight="1">
      <c r="A6" s="176"/>
      <c r="B6" s="177"/>
      <c r="C6" s="178"/>
      <c r="D6" s="177"/>
      <c r="E6" s="177"/>
      <c r="F6" s="178"/>
      <c r="G6" s="177"/>
      <c r="H6" s="177"/>
      <c r="I6" s="178"/>
      <c r="J6" s="177"/>
      <c r="K6" s="35"/>
      <c r="L6" s="21"/>
      <c r="M6" s="21"/>
      <c r="N6" s="21"/>
      <c r="O6" s="21"/>
      <c r="P6" s="21"/>
      <c r="Q6" s="21"/>
      <c r="R6" s="21"/>
      <c r="S6" s="21"/>
      <c r="T6" s="25"/>
      <c r="U6" s="25"/>
      <c r="V6" s="25"/>
      <c r="W6" s="25"/>
      <c r="X6" s="25"/>
      <c r="Y6" s="25"/>
      <c r="Z6" s="25"/>
      <c r="AA6" s="25"/>
    </row>
    <row r="7" spans="1:27" ht="21" customHeight="1">
      <c r="A7" s="176"/>
      <c r="B7" s="177"/>
      <c r="C7" s="178"/>
      <c r="D7" s="177"/>
      <c r="E7" s="177"/>
      <c r="F7" s="178"/>
      <c r="G7" s="177"/>
      <c r="H7" s="177"/>
      <c r="I7" s="178"/>
      <c r="J7" s="177"/>
      <c r="K7" s="35"/>
      <c r="L7" s="21"/>
      <c r="M7" s="21"/>
      <c r="N7" s="21"/>
      <c r="O7" s="21"/>
      <c r="P7" s="21"/>
      <c r="Q7" s="21"/>
      <c r="R7" s="21"/>
      <c r="S7" s="21"/>
      <c r="T7" s="25"/>
      <c r="U7" s="25"/>
      <c r="V7" s="25"/>
      <c r="W7" s="25"/>
      <c r="X7" s="25"/>
      <c r="Y7" s="25"/>
      <c r="Z7" s="25"/>
      <c r="AA7" s="25"/>
    </row>
    <row r="8" spans="1:27" ht="21" customHeight="1">
      <c r="A8" s="176"/>
      <c r="B8" s="177"/>
      <c r="C8" s="178"/>
      <c r="D8" s="177"/>
      <c r="E8" s="177"/>
      <c r="F8" s="178"/>
      <c r="G8" s="177"/>
      <c r="H8" s="177"/>
      <c r="I8" s="178"/>
      <c r="J8" s="177"/>
      <c r="K8" s="35"/>
      <c r="L8" s="21"/>
      <c r="M8" s="21"/>
      <c r="N8" s="21"/>
      <c r="O8" s="21"/>
      <c r="P8" s="21"/>
      <c r="Q8" s="21"/>
      <c r="R8" s="21"/>
      <c r="S8" s="21"/>
      <c r="T8" s="25"/>
      <c r="U8" s="25"/>
      <c r="V8" s="25"/>
      <c r="W8" s="25"/>
      <c r="X8" s="25"/>
      <c r="Y8" s="25"/>
      <c r="Z8" s="25"/>
      <c r="AA8" s="25"/>
    </row>
    <row r="9" spans="1:27" ht="21" customHeight="1">
      <c r="A9" s="176"/>
      <c r="B9" s="177"/>
      <c r="C9" s="178"/>
      <c r="D9" s="177"/>
      <c r="E9" s="177"/>
      <c r="F9" s="178"/>
      <c r="G9" s="177"/>
      <c r="H9" s="177"/>
      <c r="I9" s="178"/>
      <c r="J9" s="177"/>
      <c r="K9" s="35"/>
      <c r="L9" s="21"/>
      <c r="M9" s="21"/>
      <c r="N9" s="21"/>
      <c r="O9" s="21"/>
      <c r="P9" s="21"/>
      <c r="Q9" s="21"/>
      <c r="R9" s="21"/>
      <c r="S9" s="21"/>
      <c r="T9" s="25"/>
      <c r="U9" s="25"/>
      <c r="V9" s="25"/>
      <c r="W9" s="25"/>
      <c r="X9" s="25"/>
      <c r="Y9" s="25"/>
      <c r="Z9" s="25"/>
      <c r="AA9" s="25"/>
    </row>
    <row r="10" spans="1:27" ht="48.9" customHeight="1" thickBot="1">
      <c r="A10" s="173" t="s">
        <v>125</v>
      </c>
      <c r="B10" s="173"/>
      <c r="C10" s="173"/>
      <c r="D10" s="173"/>
      <c r="E10" s="173"/>
      <c r="F10" s="173"/>
      <c r="G10" s="173"/>
      <c r="H10" s="173"/>
      <c r="I10" s="173"/>
      <c r="J10" s="173"/>
      <c r="K10" s="173"/>
      <c r="L10" s="21"/>
      <c r="M10" s="21"/>
      <c r="N10" s="21"/>
      <c r="O10" s="21"/>
      <c r="P10" s="21"/>
      <c r="Q10" s="21"/>
      <c r="R10" s="21"/>
      <c r="S10" s="21"/>
      <c r="T10" s="25"/>
      <c r="U10" s="25"/>
      <c r="V10" s="25"/>
      <c r="W10" s="25"/>
      <c r="X10" s="25"/>
      <c r="Y10" s="25"/>
      <c r="Z10" s="25"/>
      <c r="AA10" s="25"/>
    </row>
    <row r="11" spans="1:27" ht="48.9" customHeight="1">
      <c r="A11" s="174" t="s">
        <v>126</v>
      </c>
      <c r="B11" s="163"/>
      <c r="C11" s="175" t="s">
        <v>121</v>
      </c>
      <c r="D11" s="162"/>
      <c r="E11" s="163"/>
      <c r="F11" s="175" t="s">
        <v>127</v>
      </c>
      <c r="G11" s="162"/>
      <c r="H11" s="163"/>
      <c r="I11" s="175" t="s">
        <v>128</v>
      </c>
      <c r="J11" s="164"/>
      <c r="K11" s="36"/>
      <c r="L11" s="21"/>
      <c r="M11" s="21"/>
      <c r="N11" s="21"/>
      <c r="O11" s="21"/>
      <c r="P11" s="21"/>
      <c r="Q11" s="21"/>
      <c r="R11" s="21"/>
      <c r="S11" s="21"/>
      <c r="T11" s="25"/>
      <c r="U11" s="25"/>
      <c r="V11" s="25"/>
      <c r="W11" s="25"/>
      <c r="X11" s="25"/>
      <c r="Y11" s="25"/>
      <c r="Z11" s="25"/>
      <c r="AA11" s="25"/>
    </row>
    <row r="12" spans="1:27" ht="21" customHeight="1">
      <c r="A12" s="98"/>
      <c r="B12" s="92"/>
      <c r="C12" s="90"/>
      <c r="D12" s="91"/>
      <c r="E12" s="92"/>
      <c r="F12" s="90"/>
      <c r="G12" s="91"/>
      <c r="H12" s="92"/>
      <c r="I12" s="90"/>
      <c r="J12" s="154"/>
      <c r="K12" s="36"/>
      <c r="L12" s="21"/>
      <c r="M12" s="21"/>
      <c r="N12" s="21"/>
      <c r="O12" s="21"/>
      <c r="P12" s="21"/>
      <c r="Q12" s="21"/>
      <c r="R12" s="21"/>
      <c r="S12" s="21"/>
      <c r="T12" s="25"/>
      <c r="U12" s="25"/>
      <c r="V12" s="25"/>
      <c r="W12" s="25"/>
      <c r="X12" s="25"/>
      <c r="Y12" s="25"/>
      <c r="Z12" s="25"/>
      <c r="AA12" s="25"/>
    </row>
    <row r="13" spans="1:27" ht="21" customHeight="1">
      <c r="A13" s="98"/>
      <c r="B13" s="92"/>
      <c r="C13" s="90"/>
      <c r="D13" s="91"/>
      <c r="E13" s="92"/>
      <c r="F13" s="90"/>
      <c r="G13" s="91"/>
      <c r="H13" s="92"/>
      <c r="I13" s="90"/>
      <c r="J13" s="154"/>
      <c r="K13" s="36"/>
      <c r="L13" s="21"/>
      <c r="M13" s="21"/>
      <c r="N13" s="21"/>
      <c r="O13" s="21"/>
      <c r="P13" s="21"/>
      <c r="Q13" s="21"/>
      <c r="R13" s="21"/>
      <c r="S13" s="21"/>
      <c r="T13" s="25"/>
      <c r="U13" s="25"/>
      <c r="V13" s="25"/>
      <c r="W13" s="25"/>
      <c r="X13" s="25"/>
      <c r="Y13" s="25"/>
      <c r="Z13" s="25"/>
      <c r="AA13" s="25"/>
    </row>
    <row r="14" spans="1:27" ht="21" customHeight="1">
      <c r="A14" s="98"/>
      <c r="B14" s="92"/>
      <c r="C14" s="90"/>
      <c r="D14" s="91"/>
      <c r="E14" s="92"/>
      <c r="F14" s="90"/>
      <c r="G14" s="91"/>
      <c r="H14" s="92"/>
      <c r="I14" s="90"/>
      <c r="J14" s="154"/>
      <c r="K14" s="36"/>
      <c r="L14" s="21"/>
      <c r="M14" s="21"/>
      <c r="N14" s="21"/>
      <c r="O14" s="21"/>
      <c r="P14" s="21"/>
      <c r="Q14" s="21"/>
      <c r="R14" s="21"/>
      <c r="S14" s="21"/>
      <c r="T14" s="25"/>
      <c r="U14" s="25"/>
      <c r="V14" s="25"/>
      <c r="W14" s="25"/>
      <c r="X14" s="25"/>
      <c r="Y14" s="25"/>
      <c r="Z14" s="25"/>
      <c r="AA14" s="25"/>
    </row>
    <row r="15" spans="1:27" ht="21" customHeight="1">
      <c r="A15" s="98"/>
      <c r="B15" s="92"/>
      <c r="C15" s="90"/>
      <c r="D15" s="91"/>
      <c r="E15" s="92"/>
      <c r="F15" s="90"/>
      <c r="G15" s="91"/>
      <c r="H15" s="92"/>
      <c r="I15" s="90"/>
      <c r="J15" s="154"/>
      <c r="K15" s="36"/>
      <c r="L15" s="21"/>
      <c r="M15" s="21"/>
      <c r="N15" s="21"/>
      <c r="O15" s="21"/>
      <c r="P15" s="21"/>
      <c r="Q15" s="21"/>
      <c r="R15" s="21"/>
      <c r="S15" s="21"/>
      <c r="T15" s="25"/>
      <c r="U15" s="25"/>
      <c r="V15" s="25"/>
      <c r="W15" s="25"/>
      <c r="X15" s="25"/>
      <c r="Y15" s="25"/>
      <c r="Z15" s="25"/>
      <c r="AA15" s="25"/>
    </row>
    <row r="16" spans="1:27" ht="15.6">
      <c r="A16" s="21"/>
      <c r="B16" s="21"/>
      <c r="C16" s="21"/>
      <c r="D16" s="21"/>
      <c r="E16" s="21"/>
      <c r="F16" s="21"/>
      <c r="G16" s="21"/>
      <c r="H16" s="21"/>
      <c r="I16" s="21"/>
      <c r="J16" s="21"/>
      <c r="K16" s="21"/>
      <c r="L16" s="21"/>
      <c r="M16" s="21"/>
      <c r="N16" s="21"/>
      <c r="O16" s="21"/>
      <c r="P16" s="21"/>
      <c r="Q16" s="21"/>
      <c r="R16" s="21"/>
      <c r="S16" s="21"/>
      <c r="T16" s="25"/>
      <c r="U16" s="25"/>
      <c r="V16" s="25"/>
      <c r="W16" s="25"/>
      <c r="X16" s="25"/>
      <c r="Y16" s="25"/>
      <c r="Z16" s="25"/>
      <c r="AA16" s="25"/>
    </row>
    <row r="17" spans="1:27" ht="15.9" customHeight="1">
      <c r="A17" s="161" t="s">
        <v>129</v>
      </c>
      <c r="B17" s="161"/>
      <c r="C17" s="161"/>
      <c r="D17" s="161"/>
      <c r="E17" s="161"/>
      <c r="F17" s="161"/>
      <c r="G17" s="161"/>
      <c r="H17" s="161"/>
      <c r="I17" s="161"/>
      <c r="J17" s="161"/>
      <c r="K17" s="21"/>
      <c r="L17" s="21"/>
      <c r="M17" s="21"/>
      <c r="N17" s="21"/>
      <c r="O17" s="21"/>
      <c r="P17" s="21"/>
      <c r="Q17" s="21"/>
      <c r="R17" s="21"/>
      <c r="S17" s="21"/>
      <c r="T17" s="25"/>
      <c r="U17" s="25"/>
      <c r="V17" s="25"/>
      <c r="W17" s="25"/>
      <c r="X17" s="25"/>
      <c r="Y17" s="25"/>
      <c r="Z17" s="25"/>
      <c r="AA17" s="25"/>
    </row>
    <row r="18" spans="1:27" ht="16.2" thickBot="1">
      <c r="A18" s="21"/>
      <c r="B18" s="21"/>
      <c r="C18" s="21"/>
      <c r="D18" s="21"/>
      <c r="E18" s="21"/>
      <c r="F18" s="21"/>
      <c r="G18" s="21"/>
      <c r="H18" s="21"/>
      <c r="I18" s="21"/>
      <c r="J18" s="21"/>
      <c r="K18" s="21"/>
      <c r="L18" s="21"/>
      <c r="M18" s="21"/>
      <c r="N18" s="21"/>
      <c r="O18" s="21"/>
      <c r="P18" s="21"/>
      <c r="Q18" s="21"/>
      <c r="R18" s="21"/>
      <c r="S18" s="21"/>
      <c r="T18" s="25"/>
      <c r="U18" s="25"/>
      <c r="V18" s="25"/>
      <c r="W18" s="25"/>
      <c r="X18" s="25"/>
      <c r="Y18" s="25"/>
      <c r="Z18" s="25"/>
      <c r="AA18" s="25"/>
    </row>
    <row r="19" spans="1:27" ht="51" customHeight="1">
      <c r="A19" s="32" t="s">
        <v>130</v>
      </c>
      <c r="B19" s="162" t="s">
        <v>131</v>
      </c>
      <c r="C19" s="162"/>
      <c r="D19" s="162"/>
      <c r="E19" s="162"/>
      <c r="F19" s="162"/>
      <c r="G19" s="163"/>
      <c r="H19" s="162" t="s">
        <v>132</v>
      </c>
      <c r="I19" s="162"/>
      <c r="J19" s="164"/>
      <c r="K19" s="21"/>
      <c r="L19" s="21"/>
      <c r="M19" s="21"/>
      <c r="N19" s="21"/>
      <c r="O19" s="21"/>
      <c r="P19" s="21"/>
      <c r="Q19" s="21"/>
      <c r="R19" s="21"/>
      <c r="S19" s="21"/>
      <c r="T19" s="25"/>
      <c r="U19" s="25"/>
      <c r="V19" s="25"/>
      <c r="W19" s="25"/>
      <c r="X19" s="25"/>
      <c r="Y19" s="25"/>
      <c r="Z19" s="25"/>
      <c r="AA19" s="25"/>
    </row>
    <row r="20" spans="1:27" ht="48" customHeight="1">
      <c r="A20" s="37">
        <v>1</v>
      </c>
      <c r="B20" s="165" t="s">
        <v>133</v>
      </c>
      <c r="C20" s="166"/>
      <c r="D20" s="166"/>
      <c r="E20" s="166"/>
      <c r="F20" s="166"/>
      <c r="G20" s="167"/>
      <c r="H20" s="153" t="s">
        <v>222</v>
      </c>
      <c r="I20" s="91"/>
      <c r="J20" s="154"/>
      <c r="K20" s="21"/>
      <c r="L20" s="21"/>
      <c r="M20" s="21"/>
      <c r="N20" s="21"/>
      <c r="O20" s="21"/>
      <c r="P20" s="21"/>
      <c r="Q20" s="21"/>
      <c r="R20" s="21"/>
      <c r="S20" s="21"/>
      <c r="T20" s="25"/>
      <c r="U20" s="25"/>
      <c r="V20" s="25"/>
      <c r="W20" s="25"/>
      <c r="X20" s="25"/>
      <c r="Y20" s="25"/>
      <c r="Z20" s="25"/>
      <c r="AA20" s="25"/>
    </row>
    <row r="21" spans="1:27" ht="48" customHeight="1">
      <c r="A21" s="37">
        <v>2</v>
      </c>
      <c r="B21" s="165" t="s">
        <v>134</v>
      </c>
      <c r="C21" s="166"/>
      <c r="D21" s="166"/>
      <c r="E21" s="166"/>
      <c r="F21" s="166"/>
      <c r="G21" s="167"/>
      <c r="H21" s="153" t="s">
        <v>221</v>
      </c>
      <c r="I21" s="91"/>
      <c r="J21" s="154"/>
      <c r="K21" s="21"/>
      <c r="L21" s="21"/>
      <c r="M21" s="21"/>
      <c r="N21" s="21"/>
      <c r="O21" s="21"/>
      <c r="P21" s="21"/>
      <c r="Q21" s="21"/>
      <c r="R21" s="21"/>
      <c r="S21" s="21"/>
      <c r="T21" s="25"/>
      <c r="U21" s="25"/>
      <c r="V21" s="25"/>
      <c r="W21" s="25"/>
      <c r="X21" s="25"/>
      <c r="Y21" s="25"/>
      <c r="Z21" s="25"/>
      <c r="AA21" s="25"/>
    </row>
    <row r="22" spans="1:27" s="63" customFormat="1" ht="73.5" customHeight="1">
      <c r="A22" s="62" t="s">
        <v>9</v>
      </c>
      <c r="B22" s="168" t="s">
        <v>139</v>
      </c>
      <c r="C22" s="169"/>
      <c r="D22" s="169"/>
      <c r="E22" s="169"/>
      <c r="F22" s="169"/>
      <c r="G22" s="170"/>
      <c r="H22" s="171" t="s">
        <v>223</v>
      </c>
      <c r="I22" s="113"/>
      <c r="J22" s="172"/>
      <c r="K22" s="41"/>
      <c r="L22" s="41"/>
      <c r="M22" s="41"/>
      <c r="N22" s="41"/>
      <c r="O22" s="41"/>
      <c r="P22" s="41"/>
      <c r="Q22" s="41"/>
      <c r="R22" s="41"/>
      <c r="S22" s="41"/>
      <c r="T22" s="41"/>
      <c r="U22" s="41"/>
      <c r="V22" s="41"/>
      <c r="W22" s="41"/>
      <c r="X22" s="41"/>
      <c r="Y22" s="41"/>
      <c r="Z22" s="41"/>
      <c r="AA22" s="41"/>
    </row>
    <row r="23" spans="1:27" ht="21" customHeight="1">
      <c r="A23" s="34" t="s">
        <v>74</v>
      </c>
      <c r="B23" s="150" t="s">
        <v>234</v>
      </c>
      <c r="C23" s="151"/>
      <c r="D23" s="151"/>
      <c r="E23" s="151"/>
      <c r="F23" s="151"/>
      <c r="G23" s="152"/>
      <c r="H23" s="153" t="s">
        <v>221</v>
      </c>
      <c r="I23" s="91"/>
      <c r="J23" s="154"/>
      <c r="K23" s="21"/>
      <c r="L23" s="21"/>
      <c r="M23" s="21"/>
      <c r="N23" s="21"/>
      <c r="O23" s="21"/>
      <c r="P23" s="21"/>
      <c r="Q23" s="21"/>
      <c r="R23" s="21"/>
      <c r="S23" s="21"/>
      <c r="T23" s="25"/>
      <c r="U23" s="25"/>
      <c r="V23" s="25"/>
      <c r="W23" s="25"/>
      <c r="X23" s="25"/>
      <c r="Y23" s="25"/>
      <c r="Z23" s="25"/>
      <c r="AA23" s="25"/>
    </row>
    <row r="24" spans="1:27" ht="21" customHeight="1">
      <c r="A24" s="34" t="s">
        <v>75</v>
      </c>
      <c r="B24" s="150" t="s">
        <v>235</v>
      </c>
      <c r="C24" s="151"/>
      <c r="D24" s="151"/>
      <c r="E24" s="151"/>
      <c r="F24" s="151"/>
      <c r="G24" s="152"/>
      <c r="H24" s="153" t="s">
        <v>221</v>
      </c>
      <c r="I24" s="91"/>
      <c r="J24" s="154"/>
      <c r="K24" s="21"/>
      <c r="L24" s="21"/>
      <c r="M24" s="21"/>
      <c r="N24" s="21"/>
      <c r="O24" s="21"/>
      <c r="P24" s="21"/>
      <c r="Q24" s="21"/>
      <c r="R24" s="21"/>
      <c r="S24" s="21"/>
      <c r="T24" s="25"/>
      <c r="U24" s="25"/>
      <c r="V24" s="25"/>
      <c r="W24" s="25"/>
      <c r="X24" s="25"/>
      <c r="Y24" s="25"/>
      <c r="Z24" s="25"/>
      <c r="AA24" s="25"/>
    </row>
    <row r="25" spans="1:27" ht="21" customHeight="1">
      <c r="A25" s="34" t="s">
        <v>76</v>
      </c>
      <c r="B25" s="150" t="s">
        <v>236</v>
      </c>
      <c r="C25" s="151"/>
      <c r="D25" s="151"/>
      <c r="E25" s="151"/>
      <c r="F25" s="151"/>
      <c r="G25" s="152"/>
      <c r="H25" s="153" t="s">
        <v>221</v>
      </c>
      <c r="I25" s="91"/>
      <c r="J25" s="154"/>
      <c r="K25" s="21"/>
      <c r="L25" s="21"/>
      <c r="M25" s="21"/>
      <c r="N25" s="21"/>
      <c r="O25" s="21"/>
      <c r="P25" s="21"/>
      <c r="Q25" s="21"/>
      <c r="R25" s="21"/>
      <c r="S25" s="21"/>
      <c r="T25" s="25"/>
      <c r="U25" s="25"/>
      <c r="V25" s="25"/>
      <c r="W25" s="25"/>
      <c r="X25" s="25"/>
      <c r="Y25" s="25"/>
      <c r="Z25" s="25"/>
      <c r="AA25" s="25"/>
    </row>
    <row r="26" spans="1:27" ht="21" customHeight="1">
      <c r="A26" s="34" t="s">
        <v>77</v>
      </c>
      <c r="B26" s="150" t="s">
        <v>237</v>
      </c>
      <c r="C26" s="151"/>
      <c r="D26" s="151"/>
      <c r="E26" s="151"/>
      <c r="F26" s="151"/>
      <c r="G26" s="152"/>
      <c r="H26" s="153" t="s">
        <v>221</v>
      </c>
      <c r="I26" s="91"/>
      <c r="J26" s="154"/>
      <c r="K26" s="21"/>
      <c r="L26" s="21"/>
      <c r="M26" s="21"/>
      <c r="N26" s="21"/>
      <c r="O26" s="21"/>
      <c r="P26" s="21"/>
      <c r="Q26" s="21"/>
      <c r="R26" s="21"/>
      <c r="S26" s="21"/>
      <c r="T26" s="25"/>
      <c r="U26" s="25"/>
      <c r="V26" s="25"/>
      <c r="W26" s="25"/>
      <c r="X26" s="25"/>
      <c r="Y26" s="25"/>
      <c r="Z26" s="25"/>
      <c r="AA26" s="25"/>
    </row>
    <row r="27" spans="1:27" ht="21" customHeight="1">
      <c r="A27" s="34" t="s">
        <v>78</v>
      </c>
      <c r="B27" s="150" t="s">
        <v>238</v>
      </c>
      <c r="C27" s="151"/>
      <c r="D27" s="151"/>
      <c r="E27" s="151"/>
      <c r="F27" s="151"/>
      <c r="G27" s="152"/>
      <c r="H27" s="153" t="s">
        <v>221</v>
      </c>
      <c r="I27" s="91"/>
      <c r="J27" s="154"/>
      <c r="K27" s="21"/>
      <c r="L27" s="21"/>
      <c r="M27" s="21"/>
      <c r="N27" s="21"/>
      <c r="O27" s="21"/>
      <c r="P27" s="21"/>
      <c r="Q27" s="21"/>
      <c r="R27" s="21"/>
      <c r="S27" s="21"/>
      <c r="T27" s="25"/>
      <c r="U27" s="25"/>
      <c r="V27" s="25"/>
      <c r="W27" s="25"/>
      <c r="X27" s="25"/>
      <c r="Y27" s="25"/>
      <c r="Z27" s="25"/>
      <c r="AA27" s="25"/>
    </row>
    <row r="28" spans="1:27" ht="21" customHeight="1">
      <c r="A28" s="34" t="s">
        <v>79</v>
      </c>
      <c r="B28" s="150" t="s">
        <v>239</v>
      </c>
      <c r="C28" s="151"/>
      <c r="D28" s="151"/>
      <c r="E28" s="151"/>
      <c r="F28" s="151"/>
      <c r="G28" s="152"/>
      <c r="H28" s="153" t="s">
        <v>221</v>
      </c>
      <c r="I28" s="91"/>
      <c r="J28" s="154"/>
      <c r="K28" s="21"/>
      <c r="L28" s="21"/>
      <c r="M28" s="21"/>
      <c r="N28" s="21"/>
      <c r="O28" s="21"/>
      <c r="P28" s="21"/>
      <c r="Q28" s="21"/>
      <c r="R28" s="21"/>
      <c r="S28" s="21"/>
      <c r="T28" s="25"/>
      <c r="U28" s="25"/>
      <c r="V28" s="25"/>
      <c r="W28" s="25"/>
      <c r="X28" s="25"/>
      <c r="Y28" s="25"/>
      <c r="Z28" s="25"/>
      <c r="AA28" s="25"/>
    </row>
    <row r="29" spans="1:27" ht="21" customHeight="1" thickBot="1">
      <c r="A29" s="38" t="s">
        <v>80</v>
      </c>
      <c r="B29" s="155" t="s">
        <v>240</v>
      </c>
      <c r="C29" s="156"/>
      <c r="D29" s="156"/>
      <c r="E29" s="156"/>
      <c r="F29" s="156"/>
      <c r="G29" s="157"/>
      <c r="H29" s="158" t="s">
        <v>221</v>
      </c>
      <c r="I29" s="159"/>
      <c r="J29" s="160"/>
      <c r="K29" s="21"/>
      <c r="L29" s="21"/>
      <c r="M29" s="21"/>
      <c r="N29" s="21"/>
      <c r="O29" s="21"/>
      <c r="P29" s="21"/>
      <c r="Q29" s="21"/>
      <c r="R29" s="21"/>
      <c r="S29" s="21"/>
      <c r="T29" s="25"/>
      <c r="U29" s="25"/>
      <c r="V29" s="25"/>
      <c r="W29" s="25"/>
      <c r="X29" s="25"/>
      <c r="Y29" s="25"/>
      <c r="Z29" s="25"/>
      <c r="AA29" s="25"/>
    </row>
    <row r="30" spans="1:27" ht="15.6">
      <c r="A30" s="21"/>
      <c r="B30" s="21"/>
      <c r="C30" s="21"/>
      <c r="D30" s="21"/>
      <c r="E30" s="21"/>
      <c r="F30" s="21"/>
      <c r="G30" s="21"/>
      <c r="H30" s="21"/>
      <c r="I30" s="21"/>
      <c r="J30" s="21"/>
      <c r="K30" s="21"/>
      <c r="L30" s="21"/>
      <c r="M30" s="21"/>
      <c r="N30" s="21"/>
      <c r="O30" s="21"/>
      <c r="P30" s="21"/>
      <c r="Q30" s="21"/>
      <c r="R30" s="21"/>
      <c r="S30" s="21"/>
      <c r="T30" s="25"/>
      <c r="U30" s="25"/>
      <c r="V30" s="25"/>
      <c r="W30" s="25"/>
      <c r="X30" s="25"/>
      <c r="Y30" s="25"/>
      <c r="Z30" s="25"/>
      <c r="AA30" s="25"/>
    </row>
    <row r="31" spans="1:27" ht="102" customHeight="1">
      <c r="A31" s="143" t="s">
        <v>135</v>
      </c>
      <c r="B31" s="143"/>
      <c r="C31" s="143"/>
      <c r="D31" s="143"/>
      <c r="E31" s="143"/>
      <c r="F31" s="143"/>
      <c r="G31" s="143"/>
      <c r="H31" s="143"/>
      <c r="I31" s="143"/>
      <c r="J31" s="143"/>
      <c r="K31" s="21"/>
      <c r="L31" s="21"/>
      <c r="M31" s="21"/>
      <c r="N31" s="21"/>
      <c r="O31" s="21"/>
      <c r="P31" s="21"/>
      <c r="Q31" s="21"/>
      <c r="R31" s="21"/>
      <c r="S31" s="21"/>
      <c r="T31" s="25"/>
      <c r="U31" s="25"/>
      <c r="V31" s="25"/>
      <c r="W31" s="25"/>
      <c r="X31" s="25"/>
      <c r="Y31" s="25"/>
      <c r="Z31" s="25"/>
      <c r="AA31" s="25"/>
    </row>
    <row r="32" spans="1:27" ht="15.6">
      <c r="A32" s="21"/>
      <c r="B32" s="21"/>
      <c r="C32" s="21"/>
      <c r="D32" s="21"/>
      <c r="E32" s="21"/>
      <c r="F32" s="21"/>
      <c r="G32" s="21"/>
      <c r="H32" s="21"/>
      <c r="I32" s="21"/>
      <c r="J32" s="21"/>
      <c r="K32" s="21"/>
      <c r="L32" s="21"/>
      <c r="M32" s="21"/>
      <c r="N32" s="21"/>
      <c r="O32" s="21"/>
      <c r="P32" s="21"/>
      <c r="Q32" s="21"/>
      <c r="R32" s="21"/>
      <c r="S32" s="21"/>
      <c r="T32" s="25"/>
      <c r="U32" s="25"/>
      <c r="V32" s="25"/>
      <c r="W32" s="25"/>
      <c r="X32" s="25"/>
      <c r="Y32" s="25"/>
      <c r="Z32" s="25"/>
      <c r="AA32" s="25"/>
    </row>
    <row r="33" spans="1:27" ht="15.6">
      <c r="A33" s="21"/>
      <c r="B33" s="21"/>
      <c r="C33" s="21"/>
      <c r="D33" s="21"/>
      <c r="E33" s="21"/>
      <c r="F33" s="21"/>
      <c r="G33" s="21"/>
      <c r="H33" s="21"/>
      <c r="I33" s="21"/>
      <c r="J33" s="21"/>
      <c r="K33" s="21"/>
      <c r="L33" s="21"/>
      <c r="M33" s="21"/>
      <c r="N33" s="21"/>
      <c r="O33" s="21"/>
      <c r="P33" s="21"/>
      <c r="Q33" s="21"/>
      <c r="R33" s="21"/>
      <c r="S33" s="21"/>
      <c r="T33" s="25"/>
      <c r="U33" s="25"/>
      <c r="V33" s="25"/>
      <c r="W33" s="25"/>
      <c r="X33" s="25"/>
      <c r="Y33" s="25"/>
      <c r="Z33" s="25"/>
      <c r="AA33" s="25"/>
    </row>
    <row r="34" spans="1:27" s="40" customFormat="1" ht="29.25" customHeight="1">
      <c r="A34" s="144" t="s">
        <v>136</v>
      </c>
      <c r="B34" s="144"/>
      <c r="C34" s="144"/>
      <c r="D34" s="144"/>
      <c r="E34" s="145" t="s">
        <v>241</v>
      </c>
      <c r="F34" s="146"/>
      <c r="G34" s="146"/>
      <c r="H34" s="146"/>
      <c r="I34" s="146"/>
      <c r="J34" s="146"/>
      <c r="K34" s="39"/>
      <c r="L34" s="39"/>
      <c r="M34" s="39"/>
      <c r="N34" s="39"/>
      <c r="O34" s="39"/>
      <c r="P34" s="39"/>
      <c r="Q34" s="39"/>
      <c r="R34" s="39"/>
      <c r="S34" s="39"/>
      <c r="T34" s="30"/>
      <c r="U34" s="30"/>
      <c r="V34" s="30"/>
      <c r="W34" s="30"/>
      <c r="X34" s="30"/>
      <c r="Y34" s="30"/>
      <c r="Z34" s="30"/>
      <c r="AA34" s="30"/>
    </row>
    <row r="35" spans="1:27" ht="15.6">
      <c r="A35" s="21"/>
      <c r="B35" s="21"/>
      <c r="C35" s="21"/>
      <c r="D35" s="21"/>
      <c r="E35" s="21"/>
      <c r="F35" s="21"/>
      <c r="G35" s="21"/>
      <c r="H35" s="21"/>
      <c r="I35" s="21"/>
      <c r="J35" s="21"/>
      <c r="K35" s="21"/>
      <c r="L35" s="21"/>
      <c r="M35" s="21"/>
      <c r="N35" s="21"/>
      <c r="O35" s="21"/>
      <c r="P35" s="21"/>
      <c r="Q35" s="21"/>
      <c r="R35" s="21"/>
      <c r="S35" s="21"/>
      <c r="T35" s="25"/>
      <c r="U35" s="25"/>
      <c r="V35" s="25"/>
      <c r="W35" s="25"/>
      <c r="X35" s="25"/>
      <c r="Y35" s="25"/>
      <c r="Z35" s="25"/>
      <c r="AA35" s="25"/>
    </row>
    <row r="36" spans="1:27" ht="15.6">
      <c r="A36" s="147" t="s">
        <v>137</v>
      </c>
      <c r="B36" s="147"/>
      <c r="C36" s="147"/>
      <c r="D36" s="147"/>
      <c r="E36" s="148" t="s">
        <v>229</v>
      </c>
      <c r="F36" s="149"/>
      <c r="G36" s="149"/>
      <c r="H36" s="149"/>
      <c r="I36" s="149"/>
      <c r="J36" s="149"/>
      <c r="K36" s="21"/>
      <c r="L36" s="21"/>
      <c r="M36" s="21"/>
      <c r="N36" s="21"/>
      <c r="O36" s="21"/>
      <c r="P36" s="21"/>
      <c r="Q36" s="21"/>
      <c r="R36" s="21"/>
      <c r="S36" s="21"/>
      <c r="T36" s="25"/>
      <c r="U36" s="25"/>
      <c r="V36" s="25"/>
      <c r="W36" s="25"/>
      <c r="X36" s="25"/>
      <c r="Y36" s="25"/>
      <c r="Z36" s="25"/>
      <c r="AA36" s="25"/>
    </row>
    <row r="37" spans="1:27" ht="15.6">
      <c r="A37" s="21"/>
      <c r="B37" s="21"/>
      <c r="C37" s="21"/>
      <c r="D37" s="21"/>
      <c r="E37" s="21"/>
      <c r="F37" s="21"/>
      <c r="G37" s="21"/>
      <c r="H37" s="21"/>
      <c r="I37" s="21"/>
      <c r="J37" s="21"/>
      <c r="K37" s="21"/>
      <c r="L37" s="21"/>
      <c r="M37" s="21"/>
      <c r="N37" s="21"/>
      <c r="O37" s="21"/>
      <c r="P37" s="21"/>
      <c r="Q37" s="21"/>
      <c r="R37" s="21"/>
      <c r="S37" s="21"/>
      <c r="T37" s="25"/>
      <c r="U37" s="25"/>
      <c r="V37" s="25"/>
      <c r="W37" s="25"/>
      <c r="X37" s="25"/>
      <c r="Y37" s="25"/>
      <c r="Z37" s="25"/>
      <c r="AA37" s="25"/>
    </row>
  </sheetData>
  <mergeCells count="70">
    <mergeCell ref="A2:K3"/>
    <mergeCell ref="A5:B5"/>
    <mergeCell ref="C5:E5"/>
    <mergeCell ref="F5:H5"/>
    <mergeCell ref="I5:J5"/>
    <mergeCell ref="A9:B9"/>
    <mergeCell ref="C9:E9"/>
    <mergeCell ref="F9:H9"/>
    <mergeCell ref="I9:J9"/>
    <mergeCell ref="A6:B6"/>
    <mergeCell ref="C6:E6"/>
    <mergeCell ref="F6:H6"/>
    <mergeCell ref="I6:J6"/>
    <mergeCell ref="A7:B7"/>
    <mergeCell ref="C7:E7"/>
    <mergeCell ref="F7:H7"/>
    <mergeCell ref="I7:J7"/>
    <mergeCell ref="A8:B8"/>
    <mergeCell ref="C8:E8"/>
    <mergeCell ref="F8:H8"/>
    <mergeCell ref="I8:J8"/>
    <mergeCell ref="A10:K10"/>
    <mergeCell ref="A12:B12"/>
    <mergeCell ref="C12:E12"/>
    <mergeCell ref="F12:H12"/>
    <mergeCell ref="I12:J12"/>
    <mergeCell ref="A11:B11"/>
    <mergeCell ref="C11:E11"/>
    <mergeCell ref="F11:H11"/>
    <mergeCell ref="I11:J11"/>
    <mergeCell ref="A13:B13"/>
    <mergeCell ref="C13:E13"/>
    <mergeCell ref="F13:H13"/>
    <mergeCell ref="I13:J13"/>
    <mergeCell ref="A14:B14"/>
    <mergeCell ref="C14:E14"/>
    <mergeCell ref="F14:H14"/>
    <mergeCell ref="I14:J14"/>
    <mergeCell ref="A15:B15"/>
    <mergeCell ref="C15:E15"/>
    <mergeCell ref="F15:H15"/>
    <mergeCell ref="I15:J15"/>
    <mergeCell ref="B22:G22"/>
    <mergeCell ref="H22:J22"/>
    <mergeCell ref="B23:G23"/>
    <mergeCell ref="H23:J23"/>
    <mergeCell ref="A17:J17"/>
    <mergeCell ref="B19:G19"/>
    <mergeCell ref="H19:J19"/>
    <mergeCell ref="B20:G20"/>
    <mergeCell ref="H20:J20"/>
    <mergeCell ref="B21:G21"/>
    <mergeCell ref="H21:J21"/>
    <mergeCell ref="B24:G24"/>
    <mergeCell ref="H24:J24"/>
    <mergeCell ref="B25:G25"/>
    <mergeCell ref="H25:J25"/>
    <mergeCell ref="B26:G26"/>
    <mergeCell ref="H26:J26"/>
    <mergeCell ref="B27:G27"/>
    <mergeCell ref="H27:J27"/>
    <mergeCell ref="B28:G28"/>
    <mergeCell ref="H28:J28"/>
    <mergeCell ref="B29:G29"/>
    <mergeCell ref="H29:J29"/>
    <mergeCell ref="A31:J31"/>
    <mergeCell ref="A34:D34"/>
    <mergeCell ref="E34:J34"/>
    <mergeCell ref="A36:D36"/>
    <mergeCell ref="E36:J3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254a45-8beb-40bf-8089-d9c1fbed0123">
      <Terms xmlns="http://schemas.microsoft.com/office/infopath/2007/PartnerControls"/>
    </lcf76f155ced4ddcb4097134ff3c332f>
    <TaxCatchAll xmlns="2a4aba02-29a2-496d-8bf3-6c1a8cc45ff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A682267EFF9E43A6AD1A69CE4FDE35" ma:contentTypeVersion="18" ma:contentTypeDescription="Create a new document." ma:contentTypeScope="" ma:versionID="6bb6cc6beb0fa587abadee923fba856f">
  <xsd:schema xmlns:xsd="http://www.w3.org/2001/XMLSchema" xmlns:xs="http://www.w3.org/2001/XMLSchema" xmlns:p="http://schemas.microsoft.com/office/2006/metadata/properties" xmlns:ns2="07254a45-8beb-40bf-8089-d9c1fbed0123" xmlns:ns3="2a4aba02-29a2-496d-8bf3-6c1a8cc45ff5" targetNamespace="http://schemas.microsoft.com/office/2006/metadata/properties" ma:root="true" ma:fieldsID="31358be7302746e6dcbc4a1041b43295" ns2:_="" ns3:_="">
    <xsd:import namespace="07254a45-8beb-40bf-8089-d9c1fbed0123"/>
    <xsd:import namespace="2a4aba02-29a2-496d-8bf3-6c1a8cc45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4aba02-29a2-496d-8bf3-6c1a8cc45ff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adc089c-5130-4f5b-8845-a5fdfda2c525}" ma:internalName="TaxCatchAll" ma:showField="CatchAllData" ma:web="2a4aba02-29a2-496d-8bf3-6c1a8cc45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F7E195-88FD-480C-A3B3-31AD36145675}">
  <ds:schemaRefs>
    <ds:schemaRef ds:uri="http://schemas.microsoft.com/office/2006/metadata/properties"/>
    <ds:schemaRef ds:uri="http://schemas.microsoft.com/office/infopath/2007/PartnerControls"/>
    <ds:schemaRef ds:uri="07254a45-8beb-40bf-8089-d9c1fbed0123"/>
    <ds:schemaRef ds:uri="2a4aba02-29a2-496d-8bf3-6c1a8cc45ff5"/>
  </ds:schemaRefs>
</ds:datastoreItem>
</file>

<file path=customXml/itemProps2.xml><?xml version="1.0" encoding="utf-8"?>
<ds:datastoreItem xmlns:ds="http://schemas.openxmlformats.org/officeDocument/2006/customXml" ds:itemID="{08831DE4-42BA-439E-87A8-5E26258EA8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54a45-8beb-40bf-8089-d9c1fbed0123"/>
    <ds:schemaRef ds:uri="2a4aba02-29a2-496d-8bf3-6c1a8cc45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6C49CC-FDD9-40D1-934A-C4323933B0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 naujam </vt:lpstr>
      <vt:lpstr>Subtiekėjai ir priedai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Laimute Dauksiene</dc:creator>
  <cp:lastModifiedBy>Asta Montrimienė | Diamedica</cp:lastModifiedBy>
  <cp:lastPrinted>2023-11-09T11:24:59Z</cp:lastPrinted>
  <dcterms:created xsi:type="dcterms:W3CDTF">2017-09-04T10:20:10Z</dcterms:created>
  <dcterms:modified xsi:type="dcterms:W3CDTF">2024-06-05T10:53:42Z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0x010100CDA682267EFF9E43A6AD1A69CE4FDE35</vt:lpwstr>
  </property>
  <property fmtid="{D5CDD505-2E9C-101B-9397-08002B2CF9AE}" pid="3" name="MediaServiceImageTags">
    <vt:lpwstr/>
  </property>
</Properties>
</file>