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Viesieji pirkimai\2024\Intramedulinės ir kt implantai\"/>
    </mc:Choice>
  </mc:AlternateContent>
  <xr:revisionPtr revIDLastSave="0" documentId="8_{3495D825-DEFB-492F-8DDE-DF68BD2054AC}" xr6:coauthVersionLast="47" xr6:coauthVersionMax="47" xr10:uidLastSave="{00000000-0000-0000-0000-000000000000}"/>
  <bookViews>
    <workbookView xWindow="-120" yWindow="-120" windowWidth="29040" windowHeight="15840" xr2:uid="{3FDFF747-5E0A-4FBC-8252-6704F20CCDD9}"/>
  </bookViews>
  <sheets>
    <sheet name="Ortopedinia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7" i="1" l="1"/>
  <c r="I244" i="1"/>
  <c r="I318" i="1"/>
  <c r="J318" i="1" s="1"/>
  <c r="H318" i="1"/>
  <c r="K318" i="1" s="1"/>
  <c r="I312" i="1"/>
  <c r="J312" i="1" s="1"/>
  <c r="H312" i="1"/>
  <c r="K312" i="1" s="1"/>
  <c r="I306" i="1"/>
  <c r="J306" i="1" s="1"/>
  <c r="H306" i="1"/>
  <c r="K306" i="1" s="1"/>
  <c r="I300" i="1"/>
  <c r="J300" i="1" s="1"/>
  <c r="H300" i="1"/>
  <c r="K300" i="1" s="1"/>
  <c r="I291" i="1"/>
  <c r="J291" i="1" s="1"/>
  <c r="H291" i="1"/>
  <c r="K291" i="1" s="1"/>
  <c r="I287" i="1"/>
  <c r="J287" i="1" s="1"/>
  <c r="H287" i="1"/>
  <c r="K287" i="1" s="1"/>
  <c r="J282" i="1"/>
  <c r="I282" i="1"/>
  <c r="H282" i="1"/>
  <c r="K282" i="1" s="1"/>
  <c r="I274" i="1"/>
  <c r="J274" i="1" s="1"/>
  <c r="H274" i="1"/>
  <c r="K274" i="1" s="1"/>
  <c r="I271" i="1"/>
  <c r="J271" i="1" s="1"/>
  <c r="H271" i="1"/>
  <c r="K271" i="1" s="1"/>
  <c r="I269" i="1"/>
  <c r="J269" i="1" s="1"/>
  <c r="H269" i="1"/>
  <c r="K269" i="1" s="1"/>
  <c r="I264" i="1"/>
  <c r="J264" i="1" s="1"/>
  <c r="H264" i="1"/>
  <c r="K264" i="1" s="1"/>
  <c r="I260" i="1"/>
  <c r="J260" i="1" s="1"/>
  <c r="H260" i="1"/>
  <c r="K260" i="1" s="1"/>
  <c r="I257" i="1"/>
  <c r="J257" i="1" s="1"/>
  <c r="H257" i="1"/>
  <c r="K257" i="1" s="1"/>
  <c r="I254" i="1"/>
  <c r="J254" i="1" s="1"/>
  <c r="H254" i="1"/>
  <c r="K254" i="1" s="1"/>
  <c r="I251" i="1"/>
  <c r="J251" i="1" s="1"/>
  <c r="H251" i="1"/>
  <c r="K251" i="1" s="1"/>
  <c r="I249" i="1"/>
  <c r="J249" i="1" s="1"/>
  <c r="J327" i="1" s="1"/>
  <c r="H249" i="1"/>
  <c r="K249" i="1" s="1"/>
  <c r="K327" i="1" s="1"/>
  <c r="I247" i="1"/>
  <c r="J247" i="1" s="1"/>
  <c r="H247" i="1"/>
  <c r="K247" i="1" s="1"/>
  <c r="I243" i="1"/>
  <c r="J243" i="1" s="1"/>
  <c r="H243" i="1"/>
  <c r="K243" i="1" s="1"/>
  <c r="I242" i="1"/>
  <c r="J242" i="1" s="1"/>
  <c r="H242" i="1"/>
  <c r="K242" i="1" s="1"/>
  <c r="I241" i="1"/>
  <c r="J241" i="1" s="1"/>
  <c r="H241" i="1"/>
  <c r="K241" i="1" s="1"/>
  <c r="I240" i="1"/>
  <c r="J240" i="1" s="1"/>
  <c r="H240" i="1"/>
  <c r="K240" i="1" s="1"/>
  <c r="K238" i="1"/>
  <c r="I238" i="1"/>
  <c r="J238" i="1" s="1"/>
  <c r="H238" i="1"/>
  <c r="K237" i="1"/>
  <c r="I237" i="1"/>
  <c r="J237" i="1" s="1"/>
  <c r="H237" i="1"/>
  <c r="I236" i="1"/>
  <c r="J236" i="1" s="1"/>
  <c r="H236" i="1"/>
  <c r="K236" i="1" s="1"/>
  <c r="I234" i="1"/>
  <c r="J234" i="1" s="1"/>
  <c r="H234" i="1"/>
  <c r="K234" i="1" s="1"/>
  <c r="K231" i="1"/>
  <c r="I231" i="1"/>
  <c r="J231" i="1" s="1"/>
  <c r="H231" i="1"/>
  <c r="I230" i="1"/>
  <c r="J230" i="1" s="1"/>
  <c r="H230" i="1"/>
  <c r="K230" i="1" s="1"/>
  <c r="J229" i="1"/>
  <c r="I229" i="1"/>
  <c r="H229" i="1"/>
  <c r="K229" i="1" s="1"/>
  <c r="I228" i="1"/>
  <c r="J228" i="1" s="1"/>
  <c r="H228" i="1"/>
  <c r="K228" i="1" s="1"/>
  <c r="I227" i="1"/>
  <c r="J227" i="1" s="1"/>
  <c r="H227" i="1"/>
  <c r="K227" i="1" s="1"/>
  <c r="I225" i="1"/>
  <c r="J225" i="1" s="1"/>
  <c r="H225" i="1"/>
  <c r="K225" i="1" s="1"/>
  <c r="I224" i="1"/>
  <c r="J224" i="1" s="1"/>
  <c r="H224" i="1"/>
  <c r="K224" i="1" s="1"/>
  <c r="H214" i="1"/>
  <c r="K214" i="1" s="1"/>
  <c r="I214" i="1"/>
  <c r="J214" i="1" s="1"/>
  <c r="H215" i="1"/>
  <c r="I215" i="1"/>
  <c r="J215" i="1" s="1"/>
  <c r="K215" i="1"/>
  <c r="H216" i="1"/>
  <c r="K216" i="1" s="1"/>
  <c r="I216" i="1"/>
  <c r="J216" i="1" s="1"/>
  <c r="H217" i="1"/>
  <c r="K217" i="1" s="1"/>
  <c r="I217" i="1"/>
  <c r="J217" i="1" s="1"/>
  <c r="H218" i="1"/>
  <c r="K218" i="1" s="1"/>
  <c r="I218" i="1"/>
  <c r="J218" i="1" s="1"/>
  <c r="H219" i="1"/>
  <c r="I219" i="1"/>
  <c r="J219" i="1" s="1"/>
  <c r="K219" i="1"/>
  <c r="H220" i="1"/>
  <c r="K220" i="1" s="1"/>
  <c r="I220" i="1"/>
  <c r="J220" i="1" s="1"/>
  <c r="H221" i="1"/>
  <c r="K221" i="1" s="1"/>
  <c r="I221" i="1"/>
  <c r="J221" i="1" s="1"/>
  <c r="H222" i="1"/>
  <c r="K222" i="1" s="1"/>
  <c r="I222" i="1"/>
  <c r="J222" i="1" s="1"/>
  <c r="I213" i="1"/>
  <c r="J213" i="1" s="1"/>
  <c r="H213" i="1"/>
  <c r="K213" i="1" s="1"/>
  <c r="I212" i="1"/>
  <c r="J212" i="1" s="1"/>
  <c r="H212" i="1"/>
  <c r="K212" i="1" s="1"/>
  <c r="I210" i="1"/>
  <c r="J210" i="1" s="1"/>
  <c r="H210" i="1"/>
  <c r="K210" i="1" s="1"/>
  <c r="I209" i="1"/>
  <c r="J209" i="1" s="1"/>
  <c r="H209" i="1"/>
  <c r="K209" i="1" s="1"/>
  <c r="I208" i="1"/>
  <c r="J208" i="1" s="1"/>
  <c r="H208" i="1"/>
  <c r="K208" i="1" s="1"/>
  <c r="J206" i="1"/>
  <c r="I206" i="1"/>
  <c r="H206" i="1"/>
  <c r="K206" i="1" s="1"/>
  <c r="I205" i="1"/>
  <c r="J205" i="1" s="1"/>
  <c r="H205" i="1"/>
  <c r="K205" i="1" s="1"/>
  <c r="I204" i="1"/>
  <c r="J204" i="1" s="1"/>
  <c r="H204" i="1"/>
  <c r="K204" i="1" s="1"/>
  <c r="I203" i="1"/>
  <c r="J203" i="1" s="1"/>
  <c r="H203" i="1"/>
  <c r="K203" i="1" s="1"/>
  <c r="I201" i="1"/>
  <c r="J201" i="1" s="1"/>
  <c r="H201" i="1"/>
  <c r="K201" i="1" s="1"/>
  <c r="I200" i="1"/>
  <c r="J200" i="1" s="1"/>
  <c r="H200" i="1"/>
  <c r="K200" i="1" s="1"/>
  <c r="I199" i="1"/>
  <c r="J199" i="1" s="1"/>
  <c r="H199" i="1"/>
  <c r="K199" i="1" s="1"/>
  <c r="I198" i="1"/>
  <c r="J198" i="1" s="1"/>
  <c r="H198" i="1"/>
  <c r="K198" i="1" s="1"/>
  <c r="I196" i="1"/>
  <c r="J196" i="1" s="1"/>
  <c r="H196" i="1"/>
  <c r="K196" i="1" s="1"/>
  <c r="I195" i="1"/>
  <c r="J195" i="1" s="1"/>
  <c r="H195" i="1"/>
  <c r="K195" i="1" s="1"/>
  <c r="I194" i="1"/>
  <c r="J194" i="1" s="1"/>
  <c r="H194" i="1"/>
  <c r="K194" i="1" s="1"/>
  <c r="I192" i="1"/>
  <c r="J192" i="1" s="1"/>
  <c r="H192" i="1"/>
  <c r="K192" i="1" s="1"/>
  <c r="I191" i="1"/>
  <c r="J191" i="1" s="1"/>
  <c r="H191" i="1"/>
  <c r="K191" i="1" s="1"/>
  <c r="I190" i="1"/>
  <c r="J190" i="1" s="1"/>
  <c r="H190" i="1"/>
  <c r="K190" i="1" s="1"/>
  <c r="K188" i="1"/>
  <c r="I188" i="1"/>
  <c r="J188" i="1" s="1"/>
  <c r="H188" i="1"/>
  <c r="I187" i="1"/>
  <c r="J187" i="1" s="1"/>
  <c r="H187" i="1"/>
  <c r="K187" i="1" s="1"/>
  <c r="I186" i="1"/>
  <c r="J186" i="1" s="1"/>
  <c r="H186" i="1"/>
  <c r="K186" i="1" s="1"/>
  <c r="I185" i="1"/>
  <c r="J185" i="1" s="1"/>
  <c r="H185" i="1"/>
  <c r="K185" i="1" s="1"/>
  <c r="I183" i="1"/>
  <c r="J183" i="1" s="1"/>
  <c r="H183" i="1"/>
  <c r="K183" i="1" s="1"/>
  <c r="J182" i="1"/>
  <c r="I182" i="1"/>
  <c r="H182" i="1"/>
  <c r="K182" i="1" s="1"/>
  <c r="K180" i="1"/>
  <c r="I180" i="1"/>
  <c r="J180" i="1" s="1"/>
  <c r="H180" i="1"/>
  <c r="I179" i="1"/>
  <c r="J179" i="1" s="1"/>
  <c r="H179" i="1"/>
  <c r="K179" i="1" s="1"/>
  <c r="I178" i="1"/>
  <c r="J178" i="1" s="1"/>
  <c r="H178" i="1"/>
  <c r="K178" i="1" s="1"/>
  <c r="I176" i="1"/>
  <c r="J176" i="1" s="1"/>
  <c r="H176" i="1"/>
  <c r="K176" i="1" s="1"/>
  <c r="I175" i="1"/>
  <c r="J175" i="1" s="1"/>
  <c r="H175" i="1"/>
  <c r="K175" i="1" s="1"/>
  <c r="I174" i="1"/>
  <c r="J174" i="1" s="1"/>
  <c r="H174" i="1"/>
  <c r="K174" i="1" s="1"/>
  <c r="I172" i="1"/>
  <c r="J172" i="1" s="1"/>
  <c r="H172" i="1"/>
  <c r="K172" i="1" s="1"/>
  <c r="I171" i="1"/>
  <c r="J171" i="1" s="1"/>
  <c r="H171" i="1"/>
  <c r="K171" i="1" s="1"/>
  <c r="I170" i="1"/>
  <c r="J170" i="1" s="1"/>
  <c r="H170" i="1"/>
  <c r="K170" i="1" s="1"/>
  <c r="I169" i="1"/>
  <c r="J169" i="1" s="1"/>
  <c r="H169" i="1"/>
  <c r="K169" i="1" s="1"/>
  <c r="I167" i="1"/>
  <c r="J167" i="1" s="1"/>
  <c r="H167" i="1"/>
  <c r="K167" i="1" s="1"/>
  <c r="I166" i="1"/>
  <c r="J166" i="1" s="1"/>
  <c r="H166" i="1"/>
  <c r="K166" i="1" s="1"/>
  <c r="K165" i="1"/>
  <c r="I165" i="1"/>
  <c r="J165" i="1" s="1"/>
  <c r="H165" i="1"/>
  <c r="J164" i="1"/>
  <c r="I164" i="1"/>
  <c r="H164" i="1"/>
  <c r="K164" i="1" s="1"/>
  <c r="I163" i="1"/>
  <c r="J163" i="1" s="1"/>
  <c r="H163" i="1"/>
  <c r="K163" i="1" s="1"/>
  <c r="K161" i="1"/>
  <c r="I161" i="1"/>
  <c r="J161" i="1" s="1"/>
  <c r="H161" i="1"/>
  <c r="I160" i="1"/>
  <c r="J160" i="1" s="1"/>
  <c r="H160" i="1"/>
  <c r="K160" i="1" s="1"/>
  <c r="I159" i="1"/>
  <c r="J159" i="1" s="1"/>
  <c r="H159" i="1"/>
  <c r="K159" i="1" s="1"/>
  <c r="I157" i="1"/>
  <c r="J157" i="1" s="1"/>
  <c r="H157" i="1"/>
  <c r="K157" i="1" s="1"/>
  <c r="I156" i="1"/>
  <c r="J156" i="1" s="1"/>
  <c r="H156" i="1"/>
  <c r="K156" i="1" s="1"/>
  <c r="I155" i="1"/>
  <c r="J155" i="1" s="1"/>
  <c r="H155" i="1"/>
  <c r="K155" i="1" s="1"/>
  <c r="I154" i="1"/>
  <c r="J154" i="1" s="1"/>
  <c r="H154" i="1"/>
  <c r="K154" i="1" s="1"/>
  <c r="H150" i="1"/>
  <c r="K150" i="1" s="1"/>
  <c r="I150" i="1"/>
  <c r="J150" i="1" s="1"/>
  <c r="H151" i="1"/>
  <c r="I151" i="1"/>
  <c r="J151" i="1" s="1"/>
  <c r="K151" i="1"/>
  <c r="H152" i="1"/>
  <c r="K152" i="1" s="1"/>
  <c r="I152" i="1"/>
  <c r="J152" i="1" s="1"/>
  <c r="I149" i="1"/>
  <c r="J149" i="1" s="1"/>
  <c r="H149" i="1"/>
  <c r="K149" i="1" s="1"/>
  <c r="I148" i="1"/>
  <c r="J148" i="1" s="1"/>
  <c r="H148" i="1"/>
  <c r="K148" i="1" s="1"/>
  <c r="I147" i="1"/>
  <c r="J147" i="1" s="1"/>
  <c r="H147" i="1"/>
  <c r="K147" i="1" s="1"/>
  <c r="H144" i="1"/>
  <c r="K144" i="1" s="1"/>
  <c r="I144" i="1"/>
  <c r="J144" i="1" s="1"/>
  <c r="H145" i="1"/>
  <c r="K145" i="1" s="1"/>
  <c r="I145" i="1"/>
  <c r="J145" i="1"/>
  <c r="I143" i="1"/>
  <c r="J143" i="1" s="1"/>
  <c r="H143" i="1"/>
  <c r="K143" i="1" s="1"/>
  <c r="H133" i="1"/>
  <c r="K133" i="1" s="1"/>
  <c r="I133" i="1"/>
  <c r="J133" i="1" s="1"/>
  <c r="H134" i="1"/>
  <c r="I134" i="1"/>
  <c r="J134" i="1" s="1"/>
  <c r="K134" i="1"/>
  <c r="H135" i="1"/>
  <c r="K135" i="1" s="1"/>
  <c r="I135" i="1"/>
  <c r="J135" i="1"/>
  <c r="H136" i="1"/>
  <c r="K136" i="1" s="1"/>
  <c r="I136" i="1"/>
  <c r="J136" i="1" s="1"/>
  <c r="H137" i="1"/>
  <c r="K137" i="1" s="1"/>
  <c r="I137" i="1"/>
  <c r="J137" i="1" s="1"/>
  <c r="H138" i="1"/>
  <c r="I138" i="1"/>
  <c r="J138" i="1"/>
  <c r="K138" i="1"/>
  <c r="H139" i="1"/>
  <c r="K139" i="1" s="1"/>
  <c r="I139" i="1"/>
  <c r="J139" i="1" s="1"/>
  <c r="H140" i="1"/>
  <c r="I140" i="1"/>
  <c r="J140" i="1" s="1"/>
  <c r="K140" i="1"/>
  <c r="H141" i="1"/>
  <c r="K141" i="1" s="1"/>
  <c r="I141" i="1"/>
  <c r="J141" i="1"/>
  <c r="H132" i="1"/>
  <c r="K132" i="1" s="1"/>
  <c r="I132" i="1"/>
  <c r="J132" i="1" s="1"/>
  <c r="I131" i="1"/>
  <c r="J131" i="1" s="1"/>
  <c r="H131" i="1"/>
  <c r="K131" i="1" s="1"/>
  <c r="I130" i="1"/>
  <c r="J130" i="1" s="1"/>
  <c r="H130" i="1"/>
  <c r="K130" i="1" s="1"/>
  <c r="I129" i="1"/>
  <c r="J129" i="1" s="1"/>
  <c r="H129" i="1"/>
  <c r="K129" i="1" s="1"/>
  <c r="H117" i="1"/>
  <c r="K117" i="1" s="1"/>
  <c r="I117" i="1"/>
  <c r="J117" i="1" s="1"/>
  <c r="H118" i="1"/>
  <c r="K118" i="1" s="1"/>
  <c r="I118" i="1"/>
  <c r="J118" i="1" s="1"/>
  <c r="H119" i="1"/>
  <c r="K119" i="1" s="1"/>
  <c r="I119" i="1"/>
  <c r="J119" i="1" s="1"/>
  <c r="H120" i="1"/>
  <c r="K120" i="1" s="1"/>
  <c r="I120" i="1"/>
  <c r="J120" i="1" s="1"/>
  <c r="H121" i="1"/>
  <c r="K121" i="1" s="1"/>
  <c r="I121" i="1"/>
  <c r="J121" i="1" s="1"/>
  <c r="H122" i="1"/>
  <c r="K122" i="1" s="1"/>
  <c r="I122" i="1"/>
  <c r="J122" i="1" s="1"/>
  <c r="H123" i="1"/>
  <c r="K123" i="1" s="1"/>
  <c r="I123" i="1"/>
  <c r="J123" i="1" s="1"/>
  <c r="H124" i="1"/>
  <c r="K124" i="1" s="1"/>
  <c r="I124" i="1"/>
  <c r="J124" i="1" s="1"/>
  <c r="H125" i="1"/>
  <c r="K125" i="1" s="1"/>
  <c r="I125" i="1"/>
  <c r="J125" i="1" s="1"/>
  <c r="H126" i="1"/>
  <c r="K126" i="1" s="1"/>
  <c r="I126" i="1"/>
  <c r="J126" i="1" s="1"/>
  <c r="H127" i="1"/>
  <c r="K127" i="1" s="1"/>
  <c r="I127" i="1"/>
  <c r="J127" i="1" s="1"/>
  <c r="I116" i="1"/>
  <c r="J116" i="1" s="1"/>
  <c r="H116" i="1"/>
  <c r="K116" i="1" s="1"/>
  <c r="J115" i="1"/>
  <c r="I115" i="1"/>
  <c r="H115" i="1"/>
  <c r="K115" i="1" s="1"/>
  <c r="I114" i="1"/>
  <c r="J114" i="1" s="1"/>
  <c r="H114" i="1"/>
  <c r="K114" i="1" s="1"/>
  <c r="I113" i="1"/>
  <c r="J113" i="1" s="1"/>
  <c r="H113" i="1"/>
  <c r="K113" i="1" s="1"/>
  <c r="I111" i="1"/>
  <c r="J111" i="1" s="1"/>
  <c r="H111" i="1"/>
  <c r="K111" i="1" s="1"/>
  <c r="I110" i="1"/>
  <c r="J110" i="1" s="1"/>
  <c r="H110" i="1"/>
  <c r="K110" i="1" s="1"/>
  <c r="I109" i="1"/>
  <c r="J109" i="1" s="1"/>
  <c r="H109" i="1"/>
  <c r="K109" i="1" s="1"/>
  <c r="I108" i="1"/>
  <c r="J108" i="1" s="1"/>
  <c r="H108" i="1"/>
  <c r="K108" i="1" s="1"/>
  <c r="I107" i="1"/>
  <c r="J107" i="1" s="1"/>
  <c r="H107" i="1"/>
  <c r="K107" i="1" s="1"/>
  <c r="I105" i="1"/>
  <c r="J105" i="1" s="1"/>
  <c r="H105" i="1"/>
  <c r="K105" i="1" s="1"/>
  <c r="I104" i="1"/>
  <c r="J104" i="1" s="1"/>
  <c r="H104" i="1"/>
  <c r="K104" i="1" s="1"/>
  <c r="I103" i="1"/>
  <c r="J103" i="1" s="1"/>
  <c r="H103" i="1"/>
  <c r="K103" i="1" s="1"/>
  <c r="I102" i="1"/>
  <c r="J102" i="1" s="1"/>
  <c r="H102" i="1"/>
  <c r="K102" i="1" s="1"/>
  <c r="I101" i="1"/>
  <c r="J101" i="1" s="1"/>
  <c r="H101" i="1"/>
  <c r="K101" i="1" s="1"/>
  <c r="I100" i="1"/>
  <c r="J100" i="1" s="1"/>
  <c r="H100" i="1"/>
  <c r="K100" i="1" s="1"/>
  <c r="H96" i="1"/>
  <c r="K96" i="1" s="1"/>
  <c r="I96" i="1"/>
  <c r="J96" i="1" s="1"/>
  <c r="H97" i="1"/>
  <c r="K97" i="1" s="1"/>
  <c r="I97" i="1"/>
  <c r="J97" i="1" s="1"/>
  <c r="H98" i="1"/>
  <c r="K98" i="1" s="1"/>
  <c r="I98" i="1"/>
  <c r="J98" i="1" s="1"/>
  <c r="I95" i="1"/>
  <c r="J95" i="1" s="1"/>
  <c r="H95" i="1"/>
  <c r="K95" i="1" s="1"/>
  <c r="I94" i="1"/>
  <c r="J94" i="1" s="1"/>
  <c r="H94" i="1"/>
  <c r="K94" i="1" s="1"/>
  <c r="K93" i="1"/>
  <c r="I93" i="1"/>
  <c r="J93" i="1" s="1"/>
  <c r="H93" i="1"/>
  <c r="I92" i="1"/>
  <c r="J92" i="1" s="1"/>
  <c r="H92" i="1"/>
  <c r="K92" i="1" s="1"/>
  <c r="I91" i="1"/>
  <c r="J91" i="1" s="1"/>
  <c r="H91" i="1"/>
  <c r="K91" i="1" s="1"/>
  <c r="I90" i="1"/>
  <c r="J90" i="1" s="1"/>
  <c r="H90" i="1"/>
  <c r="K90" i="1" s="1"/>
  <c r="H82" i="1"/>
  <c r="K82" i="1" s="1"/>
  <c r="I82" i="1"/>
  <c r="J82" i="1" s="1"/>
  <c r="H83" i="1"/>
  <c r="K83" i="1" s="1"/>
  <c r="I83" i="1"/>
  <c r="J83" i="1"/>
  <c r="H84" i="1"/>
  <c r="K84" i="1" s="1"/>
  <c r="I84" i="1"/>
  <c r="J84" i="1" s="1"/>
  <c r="H85" i="1"/>
  <c r="K85" i="1" s="1"/>
  <c r="I85" i="1"/>
  <c r="J85" i="1" s="1"/>
  <c r="H86" i="1"/>
  <c r="K86" i="1" s="1"/>
  <c r="I86" i="1"/>
  <c r="J86" i="1" s="1"/>
  <c r="H87" i="1"/>
  <c r="K87" i="1" s="1"/>
  <c r="I87" i="1"/>
  <c r="J87" i="1" s="1"/>
  <c r="H88" i="1"/>
  <c r="K88" i="1" s="1"/>
  <c r="I88" i="1"/>
  <c r="J88" i="1" s="1"/>
  <c r="I81" i="1"/>
  <c r="J81" i="1" s="1"/>
  <c r="H81" i="1"/>
  <c r="K81" i="1" s="1"/>
  <c r="I80" i="1"/>
  <c r="J80" i="1" s="1"/>
  <c r="H80" i="1"/>
  <c r="K80" i="1" s="1"/>
  <c r="I79" i="1"/>
  <c r="J79" i="1" s="1"/>
  <c r="H79" i="1"/>
  <c r="K79" i="1" s="1"/>
  <c r="I78" i="1"/>
  <c r="J78" i="1" s="1"/>
  <c r="H78" i="1"/>
  <c r="K78" i="1" s="1"/>
  <c r="H72" i="1"/>
  <c r="K72" i="1" s="1"/>
  <c r="I72" i="1"/>
  <c r="J72" i="1" s="1"/>
  <c r="H73" i="1"/>
  <c r="K73" i="1" s="1"/>
  <c r="I73" i="1"/>
  <c r="J73" i="1" s="1"/>
  <c r="H74" i="1"/>
  <c r="K74" i="1" s="1"/>
  <c r="I74" i="1"/>
  <c r="J74" i="1" s="1"/>
  <c r="H75" i="1"/>
  <c r="K75" i="1" s="1"/>
  <c r="I75" i="1"/>
  <c r="J75" i="1" s="1"/>
  <c r="H76" i="1"/>
  <c r="K76" i="1" s="1"/>
  <c r="I76" i="1"/>
  <c r="J76" i="1" s="1"/>
  <c r="K71" i="1"/>
  <c r="I71" i="1"/>
  <c r="J71" i="1" s="1"/>
  <c r="H71" i="1"/>
  <c r="I70" i="1"/>
  <c r="J70" i="1" s="1"/>
  <c r="H70" i="1"/>
  <c r="K70" i="1" s="1"/>
  <c r="I69" i="1"/>
  <c r="J69" i="1" s="1"/>
  <c r="H69" i="1"/>
  <c r="K69" i="1" s="1"/>
  <c r="I68" i="1"/>
  <c r="J68" i="1" s="1"/>
  <c r="H68" i="1"/>
  <c r="K68" i="1" s="1"/>
  <c r="I67" i="1"/>
  <c r="J67" i="1" s="1"/>
  <c r="H67" i="1"/>
  <c r="K67" i="1" s="1"/>
  <c r="I66" i="1"/>
  <c r="J66" i="1" s="1"/>
  <c r="H66" i="1"/>
  <c r="K66" i="1" s="1"/>
  <c r="H58" i="1"/>
  <c r="K58" i="1" s="1"/>
  <c r="I58" i="1"/>
  <c r="J58" i="1" s="1"/>
  <c r="H59" i="1"/>
  <c r="I59" i="1"/>
  <c r="J59" i="1"/>
  <c r="K59" i="1"/>
  <c r="H60" i="1"/>
  <c r="K60" i="1" s="1"/>
  <c r="I60" i="1"/>
  <c r="J60" i="1"/>
  <c r="H61" i="1"/>
  <c r="K61" i="1" s="1"/>
  <c r="I61" i="1"/>
  <c r="J61" i="1" s="1"/>
  <c r="H62" i="1"/>
  <c r="K62" i="1" s="1"/>
  <c r="I62" i="1"/>
  <c r="J62" i="1" s="1"/>
  <c r="H63" i="1"/>
  <c r="I63" i="1"/>
  <c r="J63" i="1"/>
  <c r="K63" i="1"/>
  <c r="H64" i="1"/>
  <c r="K64" i="1" s="1"/>
  <c r="I64" i="1"/>
  <c r="J64" i="1" s="1"/>
  <c r="J57" i="1"/>
  <c r="I57" i="1"/>
  <c r="H57" i="1"/>
  <c r="K57" i="1" s="1"/>
  <c r="I56" i="1"/>
  <c r="J56" i="1" s="1"/>
  <c r="H56" i="1"/>
  <c r="K56" i="1" s="1"/>
  <c r="I55" i="1"/>
  <c r="J55" i="1" s="1"/>
  <c r="H55" i="1"/>
  <c r="K55" i="1" s="1"/>
  <c r="J54" i="1"/>
  <c r="I54" i="1"/>
  <c r="H54" i="1"/>
  <c r="K54" i="1" s="1"/>
  <c r="J53" i="1"/>
  <c r="I53" i="1"/>
  <c r="H53" i="1"/>
  <c r="K53" i="1" s="1"/>
  <c r="H45" i="1"/>
  <c r="K45" i="1" s="1"/>
  <c r="I45" i="1"/>
  <c r="J45" i="1" s="1"/>
  <c r="H46" i="1"/>
  <c r="K46" i="1" s="1"/>
  <c r="I46" i="1"/>
  <c r="J46" i="1"/>
  <c r="H47" i="1"/>
  <c r="K47" i="1" s="1"/>
  <c r="I47" i="1"/>
  <c r="J47" i="1" s="1"/>
  <c r="H48" i="1"/>
  <c r="I48" i="1"/>
  <c r="J48" i="1" s="1"/>
  <c r="K48" i="1"/>
  <c r="H49" i="1"/>
  <c r="K49" i="1" s="1"/>
  <c r="I49" i="1"/>
  <c r="J49" i="1" s="1"/>
  <c r="H50" i="1"/>
  <c r="K50" i="1" s="1"/>
  <c r="I50" i="1"/>
  <c r="J50" i="1"/>
  <c r="H51" i="1"/>
  <c r="K51" i="1" s="1"/>
  <c r="I51" i="1"/>
  <c r="J51" i="1" s="1"/>
  <c r="K44" i="1"/>
  <c r="I44" i="1"/>
  <c r="J44" i="1" s="1"/>
  <c r="H44" i="1"/>
  <c r="I43" i="1"/>
  <c r="J43" i="1" s="1"/>
  <c r="H43" i="1"/>
  <c r="K43" i="1" s="1"/>
  <c r="I42" i="1"/>
  <c r="J42" i="1" s="1"/>
  <c r="H42" i="1"/>
  <c r="K42" i="1" s="1"/>
  <c r="J41" i="1"/>
  <c r="I41" i="1"/>
  <c r="H41" i="1"/>
  <c r="K41" i="1" s="1"/>
  <c r="K40" i="1"/>
  <c r="I40" i="1"/>
  <c r="J40" i="1" s="1"/>
  <c r="H40" i="1"/>
  <c r="I39" i="1"/>
  <c r="J39" i="1" s="1"/>
  <c r="H39" i="1"/>
  <c r="K39" i="1" s="1"/>
  <c r="I38" i="1"/>
  <c r="J38" i="1" s="1"/>
  <c r="H38" i="1"/>
  <c r="K38" i="1" s="1"/>
  <c r="H31" i="1"/>
  <c r="K31" i="1" s="1"/>
  <c r="I31" i="1"/>
  <c r="J31" i="1"/>
  <c r="H32" i="1"/>
  <c r="K32" i="1" s="1"/>
  <c r="I32" i="1"/>
  <c r="J32" i="1" s="1"/>
  <c r="H33" i="1"/>
  <c r="K33" i="1" s="1"/>
  <c r="I33" i="1"/>
  <c r="J33" i="1"/>
  <c r="H34" i="1"/>
  <c r="K34" i="1" s="1"/>
  <c r="I34" i="1"/>
  <c r="J34" i="1" s="1"/>
  <c r="H35" i="1"/>
  <c r="K35" i="1" s="1"/>
  <c r="I35" i="1"/>
  <c r="J35" i="1" s="1"/>
  <c r="H36" i="1"/>
  <c r="I36" i="1"/>
  <c r="J36" i="1" s="1"/>
  <c r="K36" i="1"/>
  <c r="I30" i="1"/>
  <c r="J30" i="1" s="1"/>
  <c r="H30" i="1"/>
  <c r="K30" i="1" s="1"/>
  <c r="H7" i="1"/>
  <c r="K7" i="1" s="1"/>
  <c r="I7" i="1"/>
  <c r="J7" i="1" s="1"/>
  <c r="H8" i="1"/>
  <c r="K8" i="1" s="1"/>
  <c r="I8" i="1"/>
  <c r="J8" i="1" s="1"/>
  <c r="H9" i="1"/>
  <c r="K9" i="1" s="1"/>
  <c r="I9" i="1"/>
  <c r="J9" i="1" s="1"/>
  <c r="H10" i="1"/>
  <c r="K10" i="1" s="1"/>
  <c r="I10" i="1"/>
  <c r="J10" i="1"/>
  <c r="H11" i="1"/>
  <c r="K11" i="1" s="1"/>
  <c r="I11" i="1"/>
  <c r="J11" i="1"/>
  <c r="H12" i="1"/>
  <c r="I12" i="1"/>
  <c r="J12" i="1" s="1"/>
  <c r="K12" i="1"/>
  <c r="H13" i="1"/>
  <c r="K13" i="1" s="1"/>
  <c r="I13" i="1"/>
  <c r="J13" i="1" s="1"/>
  <c r="H14" i="1"/>
  <c r="I14" i="1"/>
  <c r="J14" i="1" s="1"/>
  <c r="K14" i="1"/>
  <c r="H15" i="1"/>
  <c r="K15" i="1" s="1"/>
  <c r="I15" i="1"/>
  <c r="J15" i="1"/>
  <c r="H16" i="1"/>
  <c r="I16" i="1"/>
  <c r="J16" i="1"/>
  <c r="K16" i="1"/>
  <c r="H17" i="1"/>
  <c r="K17" i="1" s="1"/>
  <c r="I17" i="1"/>
  <c r="J17" i="1" s="1"/>
  <c r="H18" i="1"/>
  <c r="I18" i="1"/>
  <c r="J18" i="1" s="1"/>
  <c r="K18" i="1"/>
  <c r="H19" i="1"/>
  <c r="K19" i="1" s="1"/>
  <c r="I19" i="1"/>
  <c r="J19" i="1" s="1"/>
  <c r="H20" i="1"/>
  <c r="I20" i="1"/>
  <c r="J20" i="1"/>
  <c r="K20" i="1"/>
  <c r="H21" i="1"/>
  <c r="K21" i="1" s="1"/>
  <c r="I21" i="1"/>
  <c r="J21" i="1" s="1"/>
  <c r="H22" i="1"/>
  <c r="K22" i="1" s="1"/>
  <c r="I22" i="1"/>
  <c r="J22" i="1"/>
  <c r="H23" i="1"/>
  <c r="K23" i="1" s="1"/>
  <c r="I23" i="1"/>
  <c r="J23" i="1"/>
  <c r="H24" i="1"/>
  <c r="K24" i="1" s="1"/>
  <c r="I24" i="1"/>
  <c r="J24" i="1" s="1"/>
  <c r="H25" i="1"/>
  <c r="K25" i="1" s="1"/>
  <c r="I25" i="1"/>
  <c r="J25" i="1" s="1"/>
  <c r="H26" i="1"/>
  <c r="K26" i="1" s="1"/>
  <c r="I26" i="1"/>
  <c r="J26" i="1" s="1"/>
  <c r="H27" i="1"/>
  <c r="K27" i="1" s="1"/>
  <c r="I27" i="1"/>
  <c r="J27" i="1"/>
  <c r="H28" i="1"/>
  <c r="I28" i="1"/>
  <c r="J28" i="1"/>
  <c r="K28" i="1"/>
  <c r="I6" i="1"/>
  <c r="J6" i="1" s="1"/>
  <c r="H6" i="1"/>
  <c r="K6" i="1" s="1"/>
  <c r="D335" i="1"/>
  <c r="D327" i="1"/>
  <c r="D244" i="1"/>
  <c r="J244" i="1" l="1"/>
  <c r="K244" i="1"/>
  <c r="E327" i="1"/>
</calcChain>
</file>

<file path=xl/sharedStrings.xml><?xml version="1.0" encoding="utf-8"?>
<sst xmlns="http://schemas.openxmlformats.org/spreadsheetml/2006/main" count="965" uniqueCount="665">
  <si>
    <t>1 pirkimo objekto dalis. Metalo konstrukcijos sistema kaulų sintezei.</t>
  </si>
  <si>
    <t xml:space="preserve">    </t>
  </si>
  <si>
    <t>1.1.1</t>
  </si>
  <si>
    <t>vnt.</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</si>
  <si>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</si>
  <si>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</si>
  <si>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</si>
  <si>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</si>
  <si>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</si>
  <si>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</si>
  <si>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</si>
  <si>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</si>
  <si>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</si>
  <si>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</si>
  <si>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</si>
  <si>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</si>
  <si>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</si>
  <si>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</si>
  <si>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</si>
  <si>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</si>
  <si>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</si>
  <si>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</si>
  <si>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</si>
  <si>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</si>
  <si>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</si>
  <si>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</si>
  <si>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1.2</t>
  </si>
  <si>
    <t>Sraigtas kortikalinis 3,5 mm diametro, sukamas atsuktuvu su šešiakampio formos galu, sraigto ilgis mm:</t>
  </si>
  <si>
    <t>1.2.1</t>
  </si>
  <si>
    <t>1.2.2</t>
  </si>
  <si>
    <t>1.2.3</t>
  </si>
  <si>
    <t>1.2.4</t>
  </si>
  <si>
    <t>1.2.5</t>
  </si>
  <si>
    <t>1.2.6</t>
  </si>
  <si>
    <t>1.2.7</t>
  </si>
  <si>
    <t>1.3</t>
  </si>
  <si>
    <t>Sraigtas spongiozinis 6,5 mm diametro, sukamas atsuktuvu su šešiakampio formos galu, įsriegtos  dalies ilgis 16 mm, sraigto ilgis mm:</t>
  </si>
  <si>
    <t>1.3.1</t>
  </si>
  <si>
    <t>1.3.2</t>
  </si>
  <si>
    <t>1.3.3</t>
  </si>
  <si>
    <t>1.3.4</t>
  </si>
  <si>
    <t>1.3.5</t>
  </si>
  <si>
    <t>1.3.6</t>
  </si>
  <si>
    <t>1.3.7</t>
  </si>
  <si>
    <t>1.3.8</t>
  </si>
  <si>
    <t>1.3.9</t>
  </si>
  <si>
    <t>1.3.10</t>
  </si>
  <si>
    <t>1.3.11</t>
  </si>
  <si>
    <t>1.3.12</t>
  </si>
  <si>
    <t>1.3.13</t>
  </si>
  <si>
    <t>1.3.14</t>
  </si>
  <si>
    <t>1.4</t>
  </si>
  <si>
    <t>Sraigtas spongiozinis 6,5 mm diametro, sukamas atsuktuvu su šešiakampio formos galu, įsriegtos dalies ilgis 32 mm, sraigto ilgis mm:</t>
  </si>
  <si>
    <t>1.4.1</t>
  </si>
  <si>
    <t>1.4.2</t>
  </si>
  <si>
    <t>1.4.3</t>
  </si>
  <si>
    <t>1.4.4</t>
  </si>
  <si>
    <t>1.4.5</t>
  </si>
  <si>
    <t>1.4.6</t>
  </si>
  <si>
    <t>1.4.7</t>
  </si>
  <si>
    <t>1.4.8</t>
  </si>
  <si>
    <t>1.4.9</t>
  </si>
  <si>
    <t>1.4.10</t>
  </si>
  <si>
    <t>1.4.11</t>
  </si>
  <si>
    <t>1.4.12</t>
  </si>
  <si>
    <t>1.5</t>
  </si>
  <si>
    <t>Sraigtas spongiozinis 6,5 mm diametro, sukamas atsuktuvu su šešiakampio formos galu, sriegis per  visą sraigto ilgį, sraigto ilgis mm:</t>
  </si>
  <si>
    <t>1.5.1</t>
  </si>
  <si>
    <t>1.5.2</t>
  </si>
  <si>
    <t>1.5.3</t>
  </si>
  <si>
    <t>1.5.4</t>
  </si>
  <si>
    <t>1.5.5</t>
  </si>
  <si>
    <t>1.5.6</t>
  </si>
  <si>
    <t>1.5.7</t>
  </si>
  <si>
    <t>1.5.8</t>
  </si>
  <si>
    <t>1.5.9</t>
  </si>
  <si>
    <t>1.5.10</t>
  </si>
  <si>
    <t>1.5.11</t>
  </si>
  <si>
    <t>1.6</t>
  </si>
  <si>
    <t>Sraigtas navikuliarinis 4,0 mm diametro, sukamas atsuktuvu su šešiakampio formos galu, daliniu  sriegiu, sraigto ilgis mm:</t>
  </si>
  <si>
    <t>1.6.1</t>
  </si>
  <si>
    <t>1.6.2</t>
  </si>
  <si>
    <t>1.6.3</t>
  </si>
  <si>
    <t>1.6.4</t>
  </si>
  <si>
    <t>1.6.5</t>
  </si>
  <si>
    <t>1.6.6</t>
  </si>
  <si>
    <t>1.6.7</t>
  </si>
  <si>
    <t>1.6.8</t>
  </si>
  <si>
    <t>1.6.9</t>
  </si>
  <si>
    <t>1.6.10</t>
  </si>
  <si>
    <t>1.6.11</t>
  </si>
  <si>
    <t>1.7</t>
  </si>
  <si>
    <t>Sraigtas maleoliarinis 4,5 mm diametro, sukamas atsuktuvu su šešiakampio formos galu, daliniu  sriegiu, savisriegis, sraigto ilgis mm:</t>
  </si>
  <si>
    <t>1.7.1</t>
  </si>
  <si>
    <t>1.7.2</t>
  </si>
  <si>
    <t>1.7.3</t>
  </si>
  <si>
    <t>1.7.4</t>
  </si>
  <si>
    <t>1.7.5</t>
  </si>
  <si>
    <t>1.7.6</t>
  </si>
  <si>
    <t>1.7.7</t>
  </si>
  <si>
    <t>1.7.8</t>
  </si>
  <si>
    <t>1.7.9</t>
  </si>
  <si>
    <t>1.8</t>
  </si>
  <si>
    <t>Sraigtas kaniuliuotas  4.5 mm diametro, su daliniu sriegiu, sukamas atsuktuvu su šešiakampio formos galu, sraigto ilgis mm</t>
  </si>
  <si>
    <t>1.8.1</t>
  </si>
  <si>
    <t>1.8.2</t>
  </si>
  <si>
    <t>1.8.3</t>
  </si>
  <si>
    <t>1.8.4</t>
  </si>
  <si>
    <t>1.8.5</t>
  </si>
  <si>
    <t>1.8.6</t>
  </si>
  <si>
    <t>1.9</t>
  </si>
  <si>
    <t>Sraigtas kaniuliuotas 7,0 mm diametro, sukamas atsuktuvu su šešiakampio formos galu, įsriegtos   dalies ilgis16 mm, sraigto ilgis mm:</t>
  </si>
  <si>
    <t>1.9.1</t>
  </si>
  <si>
    <t>1.9.2</t>
  </si>
  <si>
    <t>1.9.3</t>
  </si>
  <si>
    <t>1.9.4</t>
  </si>
  <si>
    <t>1.9.5</t>
  </si>
  <si>
    <t>1.10</t>
  </si>
  <si>
    <t>Kaniuliuoti kompresiniai sraigtai, dvigubo skirtingo sriegio, distalinės dalies diametras 3,0 mm, proksimalinės dalies diametras 4,0 mm, savisriegiai, pagaminti iš titano, sraigto ilgis mm:</t>
  </si>
  <si>
    <t>1.10.1</t>
  </si>
  <si>
    <t>1.10.2</t>
  </si>
  <si>
    <t>1.10.3</t>
  </si>
  <si>
    <t>1.10.4</t>
  </si>
  <si>
    <t>1.10.5</t>
  </si>
  <si>
    <t>1.10.6</t>
  </si>
  <si>
    <t>1.10.7</t>
  </si>
  <si>
    <t>1.10.8</t>
  </si>
  <si>
    <t>1.10.9</t>
  </si>
  <si>
    <t>1.10.10</t>
  </si>
  <si>
    <t>1.10.11</t>
  </si>
  <si>
    <t>1.10.12</t>
  </si>
  <si>
    <t>1.10.13</t>
  </si>
  <si>
    <t>1.10.14</t>
  </si>
  <si>
    <t>1.10.15</t>
  </si>
  <si>
    <t>1.11</t>
  </si>
  <si>
    <t>Kaniuliuotos titaninės kabutės. Įkalamosios dalies profilis su įkirtomis stabiliai fiksacijai. Būtini dydžiai:</t>
  </si>
  <si>
    <t>1.11.1</t>
  </si>
  <si>
    <t>Atstumas tarp kojyčių 20 ± 0,05 mm</t>
  </si>
  <si>
    <t>1.11.2</t>
  </si>
  <si>
    <t>Atstumas tarp kojyčių 25 ± 0,05 mm</t>
  </si>
  <si>
    <t>1.11.3</t>
  </si>
  <si>
    <t>Atstumas tarp kojyčių 30 ± 0,05 mm</t>
  </si>
  <si>
    <t>1.11.4</t>
  </si>
  <si>
    <t>Grąžtas kaniuliuotas  4,5 mm diametro</t>
  </si>
  <si>
    <t>1.11.5</t>
  </si>
  <si>
    <t>Grąžtas kaniuliuotas  3,2 mm diametro</t>
  </si>
  <si>
    <t>1.11.6</t>
  </si>
  <si>
    <t>Sriegiklis kaniuliuotas 7,0 mm diametro, 230 mm ilgio</t>
  </si>
  <si>
    <t>1.11.7</t>
  </si>
  <si>
    <t>Atsuktuvas kaniuliuotas šešiakampėms sraigto galvutėms sukti.</t>
  </si>
  <si>
    <t>1.11.8</t>
  </si>
  <si>
    <t>Atsuktuvas su konusiniu sriegiu, su AO jungtimi, skirtas 2,7 mm, 3,5 mm ir 4,0 mm skersmens sraigtų ištraukimui.</t>
  </si>
  <si>
    <t>1.11.9</t>
  </si>
  <si>
    <t>Atsuktuvas su konusiniu sriegiu, su AO jungtimi, skirtas 4,5 mm, 5,0 mm, 6,5 mm ir 7,0 mm skersmens sraigtų ištraukimui.</t>
  </si>
  <si>
    <t>1.11.10</t>
  </si>
  <si>
    <t>Atsuktuvas su vidiniu reversiniu sriegiu, su AO jungtimi, skirtas 3,5 mm ir 4,0 mm skersmens sraigtų ištraukimui.</t>
  </si>
  <si>
    <t>1.11.11</t>
  </si>
  <si>
    <t xml:space="preserve">Grąžtas, 3,5 mm skersmens, skirtas sraigto galvučių gręžimui. </t>
  </si>
  <si>
    <t>1.11.12</t>
  </si>
  <si>
    <t>Rankena T formos su greitojo perjungimo AO mechanizmu, Ilgis 160 ± 5 mm.</t>
  </si>
  <si>
    <t>1.11.13</t>
  </si>
  <si>
    <t>Trepanas su centratoriumi, susidedantis iš 3 dalių: trepano, centratoriaus šerdies ir trepano fiksatoriaus prasriegtu galu su AO jungtimi. Skirtas 3,5 ir 4,0 mm skersmens sraigtų šalinimui.</t>
  </si>
  <si>
    <t>1.12</t>
  </si>
  <si>
    <t>Siaura, tiesi kompresinė plokštelė 4 mm storio, 12 mm pločio, tinkanti 4,5 mm sraigtams, kiaurymių skaičius plokštelėje:</t>
  </si>
  <si>
    <t>1.12.1</t>
  </si>
  <si>
    <t>1.12.2</t>
  </si>
  <si>
    <t>1.12.3</t>
  </si>
  <si>
    <t>1.13</t>
  </si>
  <si>
    <t>Plati, stora kompresinė plokštelė 4,5-5 mm storio, 16 mm pločio, tinkanti 4,5 mm sraigtams, kiaurymių skaičius plokštelėje:</t>
  </si>
  <si>
    <t>1.13.1</t>
  </si>
  <si>
    <t>1.13.2</t>
  </si>
  <si>
    <t>1.13.3</t>
  </si>
  <si>
    <t>1.13.4</t>
  </si>
  <si>
    <t>1.13.5</t>
  </si>
  <si>
    <t>1.13.6</t>
  </si>
  <si>
    <t>1.14</t>
  </si>
  <si>
    <t>Maža kompresinė plokštelė 3 mm storio, 10 mm pločio, tinkanti 3,5 mm sraigtams, kiaurymių skaičius plokštelėje:</t>
  </si>
  <si>
    <t>1.14.1</t>
  </si>
  <si>
    <t>1.14.2</t>
  </si>
  <si>
    <t>1.14.3</t>
  </si>
  <si>
    <t>1.14.4</t>
  </si>
  <si>
    <t>1.15</t>
  </si>
  <si>
    <t>Rekontrukcinė plokštelė, tiesi, 2,5 mm storio ir 10 mm pločio, tinkanti 3,5 mm sraigtams, kiaurymių skaičius plokštelėje:</t>
  </si>
  <si>
    <t>1.15.1</t>
  </si>
  <si>
    <t>1.15.2</t>
  </si>
  <si>
    <t>1.15.3</t>
  </si>
  <si>
    <t>1.16</t>
  </si>
  <si>
    <t>Plati  plokštelė 2,5 mm storio, 16 mm pločio, tinkanti 4,5 mm sraigtams, kiaurymių skaičius plokštelėje:</t>
  </si>
  <si>
    <t>1.16.1</t>
  </si>
  <si>
    <t>1.16.2</t>
  </si>
  <si>
    <t>1.16.3</t>
  </si>
  <si>
    <t>1.16.4</t>
  </si>
  <si>
    <t>1.16.5</t>
  </si>
  <si>
    <t>1.17</t>
  </si>
  <si>
    <t>Plokštelė, anatomiškai išlenkta proksimaliniam žastikaulio galui fiksuoti, kiaurymių skaičius plokštelėje:</t>
  </si>
  <si>
    <t>1.17.1</t>
  </si>
  <si>
    <t>1.17.2</t>
  </si>
  <si>
    <t>1.17.3</t>
  </si>
  <si>
    <t>1.17.4</t>
  </si>
  <si>
    <t>1.18</t>
  </si>
  <si>
    <t>Plokštelė, anatomiškai išlenkta proksimaliniam blauzdikaulio galui fiksuoti, kairės pusės, kiaurymių skaičius plokštelėje:</t>
  </si>
  <si>
    <t>1.18.1</t>
  </si>
  <si>
    <t>1.18.2</t>
  </si>
  <si>
    <t>1.18.3</t>
  </si>
  <si>
    <t>1.19</t>
  </si>
  <si>
    <t>Plokštelė, anatomiškai išlenkta proksimaliniam blauzdikaulio galui fiksuoti, dešinės pusės, kiaurymių skaičius plokštelėje:</t>
  </si>
  <si>
    <t>1.19.1</t>
  </si>
  <si>
    <t>1.19.2</t>
  </si>
  <si>
    <t>1.19.3</t>
  </si>
  <si>
    <t>1.20</t>
  </si>
  <si>
    <t>Plokštelė, "V" formos,anatomiškai išlenkta distaliniam blauzdikaulio galui fiksuoti, dešinės pusės, kiaurymių skaičius plokštelėje:</t>
  </si>
  <si>
    <t>1.20.1</t>
  </si>
  <si>
    <t>1.20.2</t>
  </si>
  <si>
    <t>1.21</t>
  </si>
  <si>
    <t>Plokštelė tubuliarinė 1/3, tinkanti 3,5 mm diametro sraigtams, kiaurymių skaičius plokštelėje:</t>
  </si>
  <si>
    <t>1.21.1</t>
  </si>
  <si>
    <t>1.21.2</t>
  </si>
  <si>
    <t>1.21.3</t>
  </si>
  <si>
    <t>1.21.4</t>
  </si>
  <si>
    <t>1.22</t>
  </si>
  <si>
    <t>Rekonstrukcinė S formos raktikaulio plokštelė, kairės pusės, tinkanti 3,5 ir 4,0 mm diametro sraigtams, kiaurymių skaičius plokštelėje:</t>
  </si>
  <si>
    <t>1.22.1</t>
  </si>
  <si>
    <t>1.22.2</t>
  </si>
  <si>
    <t>1.22.3</t>
  </si>
  <si>
    <t>1.23</t>
  </si>
  <si>
    <t>Rekonstrukcinė S formos raktikaulio plokštelė, dešinės pusės, tinkanti 3,5 ir 4,0 mm diametro sraigtams, kiaurymių skaičius plokštelėje:</t>
  </si>
  <si>
    <t>1.23.1</t>
  </si>
  <si>
    <t>1.23.2</t>
  </si>
  <si>
    <t>1.23.3</t>
  </si>
  <si>
    <t>1.24</t>
  </si>
  <si>
    <t>Plokštelė "L" formos, tinkanti 4,5 mm diametro sraigtams, kairės pusės, kiaurymių skaičius plokštelėje:</t>
  </si>
  <si>
    <t>1.24.1</t>
  </si>
  <si>
    <t>1.24.2</t>
  </si>
  <si>
    <t>1.24.3</t>
  </si>
  <si>
    <t>1.24.4</t>
  </si>
  <si>
    <t>1.25</t>
  </si>
  <si>
    <t>Plokštelė "L" formos, tinkanti 4,5 mm diametro sraigtams, dešinės pusės, kiaurymių skaičius plokštelėje:</t>
  </si>
  <si>
    <t>1.25.1</t>
  </si>
  <si>
    <t>1.25.2</t>
  </si>
  <si>
    <t>1.25.3</t>
  </si>
  <si>
    <t>1.25.4</t>
  </si>
  <si>
    <t>1.26</t>
  </si>
  <si>
    <t>Plokštelė kobros formos, kiaurymių skaičius plokštelėje:</t>
  </si>
  <si>
    <t>1.27.1</t>
  </si>
  <si>
    <t>1.27.2</t>
  </si>
  <si>
    <t>1.27.3</t>
  </si>
  <si>
    <t>1.28</t>
  </si>
  <si>
    <t>DCS kondiliarinė 95 laipsnių plokštelė, kiaurymių skaičius plokštelėje:</t>
  </si>
  <si>
    <t>1.28.1</t>
  </si>
  <si>
    <t>1.28.2</t>
  </si>
  <si>
    <t>1.28.3</t>
  </si>
  <si>
    <t>1.28.4</t>
  </si>
  <si>
    <t>1.28.5</t>
  </si>
  <si>
    <t>1.28.6</t>
  </si>
  <si>
    <t>1.28.7</t>
  </si>
  <si>
    <t>1.28.8</t>
  </si>
  <si>
    <t>1.28.9</t>
  </si>
  <si>
    <t>1.28.10</t>
  </si>
  <si>
    <t>1.28.11</t>
  </si>
  <si>
    <t>1.29</t>
  </si>
  <si>
    <t>DHS pertrochanterinė 135 laipsnių plokštelė, kiaurymių skaičius plokštelėje:</t>
  </si>
  <si>
    <t>1.29.1</t>
  </si>
  <si>
    <t>1.29.2</t>
  </si>
  <si>
    <t>1.30</t>
  </si>
  <si>
    <t>DHS/DCS sraigtas, įsriegtos sraigto dalies ilgis 22 mm, sraigto ilgis mm:</t>
  </si>
  <si>
    <t>1.30.1</t>
  </si>
  <si>
    <t>1.30.2</t>
  </si>
  <si>
    <t>1.30.3</t>
  </si>
  <si>
    <t>1.30.4</t>
  </si>
  <si>
    <t>1.30.5</t>
  </si>
  <si>
    <t>1.31</t>
  </si>
  <si>
    <t>DHS pertrochanterinės plokštelės, skirtos šlaunikaulio osteotomijai. Galimi pasirinkimo kampai: 90°, 100°, 110°, 120°, 130°, 135°, 140°, 145°, 150°. Kaklelio ilgis 20 ± 1,0 mm. Pagamintos iš medicininio plieno.</t>
  </si>
  <si>
    <t xml:space="preserve">130° ploštelė  Kiaurymių skaičius/plokštelės ilgis mm ± 1,0 mm. Pasirinkimui būtini dydžiai: </t>
  </si>
  <si>
    <t>1.31.1</t>
  </si>
  <si>
    <t xml:space="preserve">3/ 55                                                                                       4/ 76                                                                                     6/102                                                                                   8/127      </t>
  </si>
  <si>
    <t>1.32</t>
  </si>
  <si>
    <t>DHS sraigtas, skirtas šlaunikaulio osteotomijos DHS pertrochanterinei plokštelei, sraigto diametras 9,5 ± 0,2 mm,  įsriegiamos dalies ilgis 12,7± 0,2 mm. Sraigto ilgis, mm</t>
  </si>
  <si>
    <t>1.32.1</t>
  </si>
  <si>
    <t>35-95 (kas 5 mm)</t>
  </si>
  <si>
    <t>1.33</t>
  </si>
  <si>
    <t>Kiršnerio viela, kurios vienas galas užaštrintas, troakaro formos, ilgis 300-320 mm, skersmuo 0,9-1 mm</t>
  </si>
  <si>
    <t>1.34</t>
  </si>
  <si>
    <t>Kiršnerio viela, kurios vienas galas užaštrintas, troakaro formos, skersmuo 1,5-1,8 mm</t>
  </si>
  <si>
    <t>1.35</t>
  </si>
  <si>
    <t>Cirkliažinė viela ritinėliuose po 5 m, vielos skersmuo mm:</t>
  </si>
  <si>
    <t>1.35.1</t>
  </si>
  <si>
    <t>1.35.2</t>
  </si>
  <si>
    <t>1.35.3</t>
  </si>
  <si>
    <t>1.35.4</t>
  </si>
  <si>
    <t>Visos 1 pirkimo objekto dalies suma:</t>
  </si>
  <si>
    <r>
      <t xml:space="preserve">2 pirkimo objekto dalis. Užrakinamos plokštelės ir joms tinkantys sraigtai </t>
    </r>
    <r>
      <rPr>
        <sz val="10"/>
        <rFont val="Times New Roman"/>
        <family val="1"/>
        <charset val="186"/>
      </rPr>
      <t>(visi implantai privalo būti to paties gamintojo, kad būtų galima suderinti tarpusavyje)</t>
    </r>
  </si>
  <si>
    <t>2.1</t>
  </si>
  <si>
    <r>
      <t>Užrakinamoms plokštelėms tinkantys</t>
    </r>
    <r>
      <rPr>
        <b/>
        <sz val="10"/>
        <rFont val="Times New Roman"/>
        <family val="1"/>
        <charset val="186"/>
      </rPr>
      <t xml:space="preserve"> 2.4 mm diametro užrakinami kortikaliniai sraigtai</t>
    </r>
    <r>
      <rPr>
        <sz val="10"/>
        <rFont val="Times New Roman"/>
        <family val="1"/>
        <charset val="186"/>
      </rPr>
      <t>, dvejopų sriegių (užsriegta ir sraigto galvutė), savisriegiai, sukami heksagonaliniu atsuktuvu. Pagaminti iš titano.</t>
    </r>
  </si>
  <si>
    <t>2.1.1</t>
  </si>
  <si>
    <t>10-40 mm (kas 2 mm)</t>
  </si>
  <si>
    <t>2.2</t>
  </si>
  <si>
    <r>
      <t xml:space="preserve">Užrakinamoms plokštelėms tinkantys </t>
    </r>
    <r>
      <rPr>
        <b/>
        <sz val="10"/>
        <rFont val="Times New Roman"/>
        <family val="1"/>
        <charset val="186"/>
      </rPr>
      <t>2.4 mm diametro užrakinami kintamo arba fiksuoto kampo kortikaliniai sraigtai</t>
    </r>
    <r>
      <rPr>
        <sz val="10"/>
        <rFont val="Times New Roman"/>
        <family val="1"/>
        <charset val="186"/>
      </rPr>
      <t xml:space="preserve">, dvejopų sriegių (užsriegta ir sraigto galvutė, su įkirtomis), savisriegiai, sukami T8 žvaigždutės formos atsuktuvu. Pagaminti iš titano. </t>
    </r>
  </si>
  <si>
    <t>2.2.1</t>
  </si>
  <si>
    <t>2.3</t>
  </si>
  <si>
    <r>
      <t>Užrakinamoms plokštelėms tinkantys</t>
    </r>
    <r>
      <rPr>
        <b/>
        <sz val="10"/>
        <rFont val="Times New Roman"/>
        <family val="1"/>
        <charset val="186"/>
      </rPr>
      <t xml:space="preserve"> 3.5 mm diametro skersmens, užrakinami kortikaliniai sraigtai</t>
    </r>
    <r>
      <rPr>
        <sz val="10"/>
        <rFont val="Times New Roman"/>
        <family val="1"/>
        <charset val="186"/>
      </rPr>
      <t>, dvejopų sriegių (užsriegta ir sraigto galvutė), savisriegiai, sukami heksagonaliniu atsuktuvu. Pagaminti iš titano.</t>
    </r>
  </si>
  <si>
    <t>2.3.1</t>
  </si>
  <si>
    <t>10-60 mm (kas 2 mm)</t>
  </si>
  <si>
    <t>2.3.2</t>
  </si>
  <si>
    <t>65-90 mm (kas 5 mm)</t>
  </si>
  <si>
    <t>2.4</t>
  </si>
  <si>
    <r>
      <t>Užrakinamoms plokštelėms tinkantys</t>
    </r>
    <r>
      <rPr>
        <b/>
        <sz val="10"/>
        <rFont val="Times New Roman"/>
        <family val="1"/>
        <charset val="186"/>
      </rPr>
      <t xml:space="preserve"> 3.5 mm diametro užrakinami kintamo arba fiksuoto kampo kortikaliniai sraigtai</t>
    </r>
    <r>
      <rPr>
        <sz val="10"/>
        <rFont val="Times New Roman"/>
        <family val="1"/>
        <charset val="186"/>
      </rPr>
      <t xml:space="preserve">, dvejopų sriegių (užsriegta ir sraigto galvutė, su įkirtomis), savisriegiai, sukami T15 žvaigždutės formos atsuktuvu. Pagaminti iš titano. </t>
    </r>
  </si>
  <si>
    <t>2.4.1</t>
  </si>
  <si>
    <t>2.4.2</t>
  </si>
  <si>
    <t>65-95 mm (kas 5 mm)</t>
  </si>
  <si>
    <t>2.5</t>
  </si>
  <si>
    <r>
      <t>Užrakinamoms plokštelėms tinkantys</t>
    </r>
    <r>
      <rPr>
        <b/>
        <sz val="10"/>
        <rFont val="Times New Roman"/>
        <family val="1"/>
        <charset val="186"/>
      </rPr>
      <t xml:space="preserve"> 5.0 mm diametro užrakinami kintamo arba fiksuoto kampo kortikaliniai sraigtai</t>
    </r>
    <r>
      <rPr>
        <sz val="10"/>
        <rFont val="Times New Roman"/>
        <family val="1"/>
        <charset val="186"/>
      </rPr>
      <t>, dvejopų sriegių (užsriegta ir sraigto galvutė), savisriegiai, sukami heksagonaliniu atsuktuvu. Pagaminti iš medicininio plieno arba titano.</t>
    </r>
  </si>
  <si>
    <t>2.5.1</t>
  </si>
  <si>
    <t>14-60 mm (kas 2 mm)</t>
  </si>
  <si>
    <t>2.5.2</t>
  </si>
  <si>
    <t>65-115 mm (kas 5 mm)</t>
  </si>
  <si>
    <t>2.6</t>
  </si>
  <si>
    <r>
      <rPr>
        <b/>
        <sz val="10"/>
        <rFont val="Times New Roman"/>
        <family val="1"/>
        <charset val="186"/>
      </rPr>
      <t xml:space="preserve">Distalinio stipinkaulio galo volarinė </t>
    </r>
    <r>
      <rPr>
        <sz val="10"/>
        <rFont val="Times New Roman"/>
        <family val="1"/>
        <charset val="186"/>
      </rPr>
      <t>kintamo arba fiksuoto kampo užrakinama 2,4 mm sistemos plokštelė, "galvoje" turinti ne mažiau kaip 7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titano. Kiaurymių skaičius/ilgis mm ± 1,0 mm. Pasirinkimui būtini dydžiai:</t>
    </r>
  </si>
  <si>
    <t>2.6.1</t>
  </si>
  <si>
    <t>3/56</t>
  </si>
  <si>
    <t>2.6.2</t>
  </si>
  <si>
    <t>4/67</t>
  </si>
  <si>
    <t>2.6.3</t>
  </si>
  <si>
    <t>5/75</t>
  </si>
  <si>
    <t>2.7</t>
  </si>
  <si>
    <r>
      <rPr>
        <b/>
        <sz val="10"/>
        <rFont val="Times New Roman"/>
        <family val="1"/>
        <charset val="186"/>
      </rPr>
      <t>Distalinio stipinkaulio galo volarinė</t>
    </r>
    <r>
      <rPr>
        <sz val="10"/>
        <rFont val="Times New Roman"/>
        <family val="1"/>
        <charset val="186"/>
      </rPr>
      <t xml:space="preserve"> kintamo arba fiksuoto kampo užrakinama plokštelė, distalinėje dalyje rantytoje "galvoje" turinti ne mažiau kaip 7 kiaurymes sraigtams ir ne mažiau kaip 4 kiaurymes Kiršnerio vielai. Plokštelės storis 1,8 mm, plotis distalinėje dalyje 25 ± 0,5 mm. Proksimalinėje dalyje plokštelė smailėjančios trikampės formos, suteikianti galimybę minimalios invazijos operavimo technikai. Kairės ir dešinės pusės. Proksimalinėje dalyje užrakinamomis "kombi" tipo arba lygiavertėmis  kiaurymėmis, tinkančiomis 2,4 mm užrakinamiems ir 2,7 mm kortikaliniams sraigtams. Pagaminta iš titano. Kiaurymių skaičius/ilgis mm ± 1,0 mm. Pasirinkimui būtini dydžiai:</t>
    </r>
  </si>
  <si>
    <t>2.7.1</t>
  </si>
  <si>
    <t>2/47</t>
  </si>
  <si>
    <t>2.7.2</t>
  </si>
  <si>
    <t>3/55</t>
  </si>
  <si>
    <t>2.7.3</t>
  </si>
  <si>
    <t>4/68</t>
  </si>
  <si>
    <t>2.7.4</t>
  </si>
  <si>
    <t>5/77</t>
  </si>
  <si>
    <t>2.8</t>
  </si>
  <si>
    <r>
      <rPr>
        <b/>
        <sz val="10"/>
        <rFont val="Times New Roman"/>
        <family val="1"/>
        <charset val="186"/>
      </rPr>
      <t xml:space="preserve">Distalinio stipinkaulio galo dorsalinė H formos </t>
    </r>
    <r>
      <rPr>
        <sz val="10"/>
        <rFont val="Times New Roman"/>
        <family val="1"/>
        <charset val="186"/>
      </rPr>
      <t>kintamo arba fiksuoto kampo užrakinama plokštelė</t>
    </r>
    <r>
      <rPr>
        <b/>
        <sz val="10"/>
        <rFont val="Times New Roman"/>
        <family val="1"/>
        <charset val="186"/>
      </rPr>
      <t xml:space="preserve">. </t>
    </r>
    <r>
      <rPr>
        <sz val="10"/>
        <rFont val="Times New Roman"/>
        <family val="1"/>
        <charset val="186"/>
      </rPr>
      <t xml:space="preserve">Distalinės dalies plotis 31 ± 1,0 mm, joje plokštelė turi dvi atšakas, kurių kiekvienoje yra bent po 3 kiaurymes užrakinamimems sraigtams ir ne mažiau kaip po 1 kiaurymę Kiršnerio vielai. Proksimalinėje dalyje esančiose dvejose atšakose turi būti bent po vieną užrakinamą ir kompresinę kiaurymę. Plokštelės storis 1,8 mm. Kairės ir dešinės pusės. Plokštelė fiksuojama 2,4 mm ir 2,7 mm užrakinamais ir kortikaliniais sraigtais. Pagaminta iš titano. Kiaurymių skaičius/ilgis mm ± 1,0 mm </t>
    </r>
  </si>
  <si>
    <t>2.8.1</t>
  </si>
  <si>
    <t>12/50</t>
  </si>
  <si>
    <t>2.9</t>
  </si>
  <si>
    <r>
      <rPr>
        <b/>
        <sz val="10"/>
        <rFont val="Times New Roman"/>
        <family val="1"/>
        <charset val="186"/>
      </rPr>
      <t>Distalinio stipinkaulio galo dorsalinė</t>
    </r>
    <r>
      <rPr>
        <sz val="10"/>
        <rFont val="Times New Roman"/>
        <family val="1"/>
        <charset val="186"/>
      </rPr>
      <t xml:space="preserve"> kintamo arba fiksuoto kampo užrakinama 2,4 mm sistemos plokštelė, anatomiškai išgaubta, 2 dydžių "galvoje" turinti ne mažiau kaip 7 kiaurymes sraigtams ir ne mažiau kaip 4 kiaurymes Kiršnerio vielai. Plokštelės storis 1,8 mm. Proksimalinėje dalyje plokštelė smailėjančios trikampės formos, suteikianti galimybę minimalios invazijos operavimo technikai. Kairės ir dešinės pusės. Proksimalinėje dalyje užrakinamomis "kombi" kiaurymėmis, tinkančiomis 2,4 mm užrakinamiems ir 2,7 mm kortikaliniams sraigtams. Pagaminta iš titano. Distalinės dalies plotis mm ± 0,5 mm. Pasirinkimui būtini dydžiai:</t>
    </r>
  </si>
  <si>
    <t>2.9.1</t>
  </si>
  <si>
    <t>2.9.2</t>
  </si>
  <si>
    <t>2.10</t>
  </si>
  <si>
    <r>
      <rPr>
        <b/>
        <sz val="10"/>
        <rFont val="Times New Roman"/>
        <family val="1"/>
        <charset val="186"/>
      </rPr>
      <t>Žastikaulio proksimalinio galo</t>
    </r>
    <r>
      <rPr>
        <sz val="10"/>
        <rFont val="Times New Roman"/>
        <family val="1"/>
        <charset val="186"/>
      </rPr>
      <t xml:space="preserve"> kintamo arba fiksuoto kampo užrakinama plokštelė, anatomiškai išgaubta (šaukšto formos), mažo kontakto, proksimalinėje dalyje turinti ne mažiau kaip 9 užrakinamas kiaurymes 3,5 mm sraigtams ir ne mažiau kaip 12 kiaurymių Kiršnerio vielai /siūlams pravesti. Distalinėje dalyje užrakinamomis "kombi" tipo kiaurymėmis, tinkančiomis 3,5 mm užrakinamiems ir 3,5 mm kortikaliniams sraigtams. Pagaminta iš titano. Kiaurymių skaičius/ilgis (mm) ± 1,0 mm</t>
    </r>
  </si>
  <si>
    <t>2.10.1</t>
  </si>
  <si>
    <t>3/90</t>
  </si>
  <si>
    <t>2.10.2</t>
  </si>
  <si>
    <t>4/124</t>
  </si>
  <si>
    <t>2.10.3</t>
  </si>
  <si>
    <t>5/114</t>
  </si>
  <si>
    <t>2.10.4</t>
  </si>
  <si>
    <t>5/142</t>
  </si>
  <si>
    <t>2.10.5</t>
  </si>
  <si>
    <t>6/160</t>
  </si>
  <si>
    <t>2.10.6</t>
  </si>
  <si>
    <t>7/178</t>
  </si>
  <si>
    <t>2.10.7</t>
  </si>
  <si>
    <t>8/196</t>
  </si>
  <si>
    <t>2.11</t>
  </si>
  <si>
    <r>
      <rPr>
        <b/>
        <sz val="10"/>
        <rFont val="Times New Roman"/>
        <family val="1"/>
        <charset val="186"/>
      </rPr>
      <t xml:space="preserve">Raktikaulinės </t>
    </r>
    <r>
      <rPr>
        <sz val="10"/>
        <rFont val="Times New Roman"/>
        <family val="1"/>
        <charset val="186"/>
      </rPr>
      <t>kintamo arba fiksuoto kampo</t>
    </r>
    <r>
      <rPr>
        <b/>
        <sz val="10"/>
        <rFont val="Times New Roman"/>
        <family val="1"/>
        <charset val="186"/>
      </rPr>
      <t xml:space="preserve"> </t>
    </r>
    <r>
      <rPr>
        <sz val="10"/>
        <rFont val="Times New Roman"/>
        <family val="1"/>
        <charset val="186"/>
      </rPr>
      <t>užrakinamos plokštelės, anatominės konfiguracijos. Kabliukas pasirinktinai: 12,15,18 mm. Plokštelės  kairės ir dešinės pusės. Fiksuojama 3,5 mm diametro kortikaliniais ir 3,5 mm diametro užrakinamais sraigtais. Pagaminta iš titano. Kiaurymių skaičius:</t>
    </r>
  </si>
  <si>
    <t>2.11.1</t>
  </si>
  <si>
    <t>2.11.2</t>
  </si>
  <si>
    <t>2.11.3</t>
  </si>
  <si>
    <t>2.11.4</t>
  </si>
  <si>
    <t>2.12</t>
  </si>
  <si>
    <r>
      <rPr>
        <b/>
        <sz val="10"/>
        <rFont val="Times New Roman"/>
        <family val="1"/>
        <charset val="186"/>
      </rPr>
      <t xml:space="preserve">Viršutinės priekinės dalies "S" formos raktikaulinės </t>
    </r>
    <r>
      <rPr>
        <sz val="10"/>
        <rFont val="Times New Roman"/>
        <family val="1"/>
        <charset val="186"/>
      </rPr>
      <t>kintamo arba fiksuoto kampo užrakinamos plokštelės, anatominės konfiguracijos.</t>
    </r>
    <r>
      <rPr>
        <b/>
        <sz val="10"/>
        <rFont val="Times New Roman"/>
        <family val="1"/>
        <charset val="186"/>
      </rPr>
      <t xml:space="preserve"> </t>
    </r>
    <r>
      <rPr>
        <sz val="10"/>
        <rFont val="Times New Roman"/>
        <family val="1"/>
        <charset val="186"/>
      </rPr>
      <t xml:space="preserve"> Plokštelės kairės ir dešinės pusės. Fiksuojama 3,5 mm diametro kortikaliniais ir 3,5 mm diametro užrakinamais sraigtais. Pagaminta iš titano. Kiaurymių skaičius/ilgis mm ± 1,0 mm</t>
    </r>
  </si>
  <si>
    <t>2.12.1</t>
  </si>
  <si>
    <t>6/ 94</t>
  </si>
  <si>
    <t>2.12.2</t>
  </si>
  <si>
    <t>7/110</t>
  </si>
  <si>
    <t>2.12.3</t>
  </si>
  <si>
    <t>8/120</t>
  </si>
  <si>
    <t>2.13</t>
  </si>
  <si>
    <r>
      <rPr>
        <b/>
        <sz val="10"/>
        <rFont val="Times New Roman"/>
        <family val="1"/>
        <charset val="186"/>
      </rPr>
      <t>Šlaunikaulio proksimalinio galo užrakinama fiksuoto arba kintamo kampo  plokštelė su kabliu,</t>
    </r>
    <r>
      <rPr>
        <sz val="10"/>
        <rFont val="Times New Roman"/>
        <family val="1"/>
        <charset val="186"/>
      </rPr>
      <t xml:space="preserve"> kairės ir dešinės pusės. Anatomiškai išgaubtoje "galvoje“  fiksuojama bent vienu 7,3 mm kaniuliuotu užrakinamu sraigtu ir bent vienu 5,0 mm kaniuliuotu užrakinamu sraigtu. Distalinėje dalyje "kombi" tipo kiaurymės, fiksuojamomis 5,0 mm užrakinamais ir 4,5 mm kortikaliniais sraigtais. Distalinėje dalyje plokštelė smailėjančios trikampės formos, suteikianti galimybę minimalios invazijos operavimo technikai. Pagaminta iš medicininio plieno arba titano. Kiaurymių skaičius/ilgis mm ± 1,0 mm</t>
    </r>
  </si>
  <si>
    <t>2.13.1</t>
  </si>
  <si>
    <t xml:space="preserve">  2/133</t>
  </si>
  <si>
    <t>2.13.2</t>
  </si>
  <si>
    <t xml:space="preserve">  4/169</t>
  </si>
  <si>
    <t>2.13.3</t>
  </si>
  <si>
    <t xml:space="preserve">  6/205</t>
  </si>
  <si>
    <t>2.13.4</t>
  </si>
  <si>
    <t xml:space="preserve">  8/241</t>
  </si>
  <si>
    <t>2.13.5</t>
  </si>
  <si>
    <t>10/277</t>
  </si>
  <si>
    <t>2.13.6</t>
  </si>
  <si>
    <t>12/313</t>
  </si>
  <si>
    <t>2.13.7</t>
  </si>
  <si>
    <t>14/349</t>
  </si>
  <si>
    <t>2.13.8</t>
  </si>
  <si>
    <t>16/385</t>
  </si>
  <si>
    <t>2.14</t>
  </si>
  <si>
    <r>
      <rPr>
        <b/>
        <sz val="10"/>
        <rFont val="Times New Roman"/>
        <family val="1"/>
        <charset val="186"/>
      </rPr>
      <t xml:space="preserve">Distalinio šlaunikaulio galo lateralinė </t>
    </r>
    <r>
      <rPr>
        <sz val="10"/>
        <rFont val="Times New Roman"/>
        <family val="1"/>
        <charset val="186"/>
      </rPr>
      <t>kintamo arba fiksuoto kampo</t>
    </r>
    <r>
      <rPr>
        <b/>
        <sz val="10"/>
        <rFont val="Times New Roman"/>
        <family val="1"/>
        <charset val="186"/>
      </rPr>
      <t xml:space="preserve"> </t>
    </r>
    <r>
      <rPr>
        <sz val="10"/>
        <rFont val="Times New Roman"/>
        <family val="1"/>
        <charset val="186"/>
      </rPr>
      <t>užrakinama plokštelė, kairės ir dešinės pusės, kompresinėmis "kombi" tipo kiaurymėmis. Anatomiškai išgaubtoje "galvoje“ turi ne mažiau kaip 7 apvalias užrakinamas kiaurymes ir ne mažiau kaip 6 papildomas Kiršnerio vielai. Proksimalinėje dalyje fiksuojama 5,0 mm užrakinamais ir 4,5 mm kortikaliniais sraigtais. Proksimalinėje dalyje plokštelė smailėjančios trikampės formos, suteikianti galimybę minimalios invazijos operavimo technikai. Pagaminta iš medicininio plieno arba titano. Kiaurymių skaičius/ilgis mm ± 1,0 mm</t>
    </r>
  </si>
  <si>
    <t>2.14.1</t>
  </si>
  <si>
    <t xml:space="preserve">  5/156</t>
  </si>
  <si>
    <t>2.14.2</t>
  </si>
  <si>
    <t xml:space="preserve">  7/196</t>
  </si>
  <si>
    <t>2.14.3</t>
  </si>
  <si>
    <t xml:space="preserve">  9/236</t>
  </si>
  <si>
    <t>2.14.4</t>
  </si>
  <si>
    <t>11/276</t>
  </si>
  <si>
    <t>2.14.5</t>
  </si>
  <si>
    <t>13/316</t>
  </si>
  <si>
    <t>2.15</t>
  </si>
  <si>
    <r>
      <t xml:space="preserve">Proksimalinio blauzdikaulio </t>
    </r>
    <r>
      <rPr>
        <sz val="10"/>
        <rFont val="Times New Roman"/>
        <family val="1"/>
        <charset val="186"/>
      </rPr>
      <t>galo kintamo arba fiksuoto kampo užrakinama plokštelė, kairės ir dešinės pusės, kompresinėmis pailgomis kiaurymėmis, tinkančiomis 3,5 mm užrakinamiems  sraigtams, anatomiškai dvigubai išgaubta. "L" formos "galvoje" turinti ne mažiau kaip 5 užrakinamas kiaurymes ir 3 papildomas Kiršnerio vielai.  Distalinėje dalyje plokštelė smailėjančios trikampės formos, suteikianti galimybę minimalios invazijos operavimo technikai. Pagaminta iš titano. Kiaurymių skaičius/ilgis mm ± 1,0 mm</t>
    </r>
  </si>
  <si>
    <t>2.15.1</t>
  </si>
  <si>
    <t xml:space="preserve">  4/ 81</t>
  </si>
  <si>
    <t>2.15.2</t>
  </si>
  <si>
    <t xml:space="preserve">  6/107</t>
  </si>
  <si>
    <t>2.15.3</t>
  </si>
  <si>
    <t xml:space="preserve">  8/132</t>
  </si>
  <si>
    <t>2.15.4</t>
  </si>
  <si>
    <t>10/160</t>
  </si>
  <si>
    <t>2.15.5</t>
  </si>
  <si>
    <t>12/185</t>
  </si>
  <si>
    <t>2.16</t>
  </si>
  <si>
    <r>
      <rPr>
        <b/>
        <sz val="10"/>
        <rFont val="Times New Roman"/>
        <family val="1"/>
        <charset val="186"/>
      </rPr>
      <t xml:space="preserve">Distalinio blauzdikaulio galo medialinė </t>
    </r>
    <r>
      <rPr>
        <sz val="10"/>
        <rFont val="Times New Roman"/>
        <family val="1"/>
        <charset val="186"/>
      </rPr>
      <t>kintamo arba fiksuoto kampo užrakinama plokštelė, anatomiškai išlenkta ir išgaubta, "galvoje" turinti ne mažiau kaip 8 kiaurymes sraigtams ir ne mažiau kaip 2 kiaurymes Kiršnerio vielai, kairės ir dešinės pusės. Fiksuojama 3,5 ir 2,7mm diametro kortikaliniais ir 3,5 mm diametro užrakinamais sraigtais. Pagaminta iš medicininio plieno arba titano. Kiaurymių skaičius/ilgis mm ± 1,0 mm</t>
    </r>
  </si>
  <si>
    <t>2.16.1</t>
  </si>
  <si>
    <t xml:space="preserve">  4/116</t>
  </si>
  <si>
    <t>2.16.2</t>
  </si>
  <si>
    <t xml:space="preserve">  6/142</t>
  </si>
  <si>
    <t>2.16.3</t>
  </si>
  <si>
    <t xml:space="preserve">  8/168</t>
  </si>
  <si>
    <t>2.16.4</t>
  </si>
  <si>
    <t>10/194</t>
  </si>
  <si>
    <t>2.16.5</t>
  </si>
  <si>
    <t>12/220</t>
  </si>
  <si>
    <t>2.17</t>
  </si>
  <si>
    <r>
      <rPr>
        <b/>
        <sz val="10"/>
        <rFont val="Times New Roman"/>
        <family val="1"/>
        <charset val="186"/>
      </rPr>
      <t xml:space="preserve">Distalinio blauzdikaulio galo anterolateralinė </t>
    </r>
    <r>
      <rPr>
        <sz val="10"/>
        <rFont val="Times New Roman"/>
        <family val="1"/>
        <charset val="186"/>
      </rPr>
      <t>kintamo arba fiksuoto kampo užrakinama plokštelė, anatomiškai dvigubai išgaubta. "L" formos "galvoje" turinti ne mažiau kaip 4 užrakinamas kiaurymes ir 3 papildomas Kiršnerio vielai, kairės ir dešinės pusės. Fiksuojama 3,5 mm diametro kortikaliniais ir3,5 mm diametro užrakinamais sraigtais. Proksimalinėje dalyje plokštelė smailėjančios trikampės formos, suteikianti galimybę minimalios invazijos operavimo technikai. Pagaminta iš medicininio plieno arba titano. Kiaurymių skaičius/ilgis mm ± 1,0 mm</t>
    </r>
  </si>
  <si>
    <t>2.17.1</t>
  </si>
  <si>
    <t xml:space="preserve">  5/ 80</t>
  </si>
  <si>
    <t>2.17.2</t>
  </si>
  <si>
    <t xml:space="preserve">  7/106</t>
  </si>
  <si>
    <t>2.17.3</t>
  </si>
  <si>
    <t xml:space="preserve">  9/132</t>
  </si>
  <si>
    <t>2.17.4</t>
  </si>
  <si>
    <t>11/158</t>
  </si>
  <si>
    <t>2.17.5</t>
  </si>
  <si>
    <t>13/184</t>
  </si>
  <si>
    <t>2.17.6</t>
  </si>
  <si>
    <t>15/210</t>
  </si>
  <si>
    <t>2.17.7</t>
  </si>
  <si>
    <t>17/236</t>
  </si>
  <si>
    <t>2.17.8</t>
  </si>
  <si>
    <t>19/262</t>
  </si>
  <si>
    <t>2.17.9</t>
  </si>
  <si>
    <t>21/288</t>
  </si>
  <si>
    <t>Visos 2 pirkimo objekto dalies suma:</t>
  </si>
  <si>
    <t xml:space="preserve">3 pirkimo objekto dalis. Menisko siuvimo sistema </t>
  </si>
  <si>
    <t>3.1</t>
  </si>
  <si>
    <t xml:space="preserve">Sraigtai PKR sausgyslių transplantato blauzdinei fiksacijai </t>
  </si>
  <si>
    <t>3.1.1</t>
  </si>
  <si>
    <t>vnt</t>
  </si>
  <si>
    <t>3.2</t>
  </si>
  <si>
    <t xml:space="preserve">Endosaga </t>
  </si>
  <si>
    <t>3.2.1</t>
  </si>
  <si>
    <t>3.3</t>
  </si>
  <si>
    <t>Menisko susiuvimo inkarinė sistema</t>
  </si>
  <si>
    <t>3.3.1</t>
  </si>
  <si>
    <t>Visos 3 pirkimo objekto dalies suma:</t>
  </si>
  <si>
    <t>5 priedas. Techninė specifikacija. Traumatologiniai implantai.</t>
  </si>
  <si>
    <t>Užsakymai ir sąskaitos elektroniniu formatu per SKS pageidaujama.</t>
  </si>
  <si>
    <t>Pirkimo objekto dalies ir eilės numeris</t>
  </si>
  <si>
    <t>Prekės pavadinimas, trumpas aprašymas ir būtini techniniai parametrai</t>
  </si>
  <si>
    <t>Mato vnt.</t>
  </si>
  <si>
    <t>Gamintojas</t>
  </si>
  <si>
    <t>Prekės pavdinimas, kiekis pakuotėje (kaip bus rašoma sąskaitoje)  ir REF kodas</t>
  </si>
  <si>
    <t>Vieno mato vnt. kaina be PVM, €</t>
  </si>
  <si>
    <t xml:space="preserve">Orientacinis poreikis 1 metams </t>
  </si>
  <si>
    <t>1 metų poreikio suma su PVM, €</t>
  </si>
  <si>
    <t>1 metų PVM suma, €</t>
  </si>
  <si>
    <t>1 metų poreikio suma be PVM, €</t>
  </si>
  <si>
    <t>Vieno mato vnt. kaina su PVM, €</t>
  </si>
  <si>
    <t>MEDGAL (Lenkija)</t>
  </si>
  <si>
    <t>Ø 4,5 mm kortikaliniai sraigtai, 1 vnt.</t>
  </si>
  <si>
    <t>4-01-04-12</t>
  </si>
  <si>
    <t>4-01-04-14</t>
  </si>
  <si>
    <t>4-01-04-16</t>
  </si>
  <si>
    <t>4-01-04-18</t>
  </si>
  <si>
    <t>4-01-04-20</t>
  </si>
  <si>
    <t>4-01-04-22</t>
  </si>
  <si>
    <t>4-01-04-24</t>
  </si>
  <si>
    <t>4-01-04-26</t>
  </si>
  <si>
    <t>4-01-04-28</t>
  </si>
  <si>
    <t>4-01-04-30</t>
  </si>
  <si>
    <t>4-01-04-32</t>
  </si>
  <si>
    <t>4-01-04-34</t>
  </si>
  <si>
    <t>4-01-04-36</t>
  </si>
  <si>
    <t>4-01-04-38</t>
  </si>
  <si>
    <t>4-01-04-40</t>
  </si>
  <si>
    <t>4-01-04-42</t>
  </si>
  <si>
    <t>4-01-04-44</t>
  </si>
  <si>
    <t>4-01-04-46</t>
  </si>
  <si>
    <t>4-01-04-48</t>
  </si>
  <si>
    <t>4-01-04-50</t>
  </si>
  <si>
    <t>4-01-04-52</t>
  </si>
  <si>
    <t>4-01-04-54</t>
  </si>
  <si>
    <t>4-01-04-56</t>
  </si>
  <si>
    <t>Ø 3,5 mm kortikaliniai sraigtai, 1 vnt.</t>
  </si>
  <si>
    <t>4-01-01-14</t>
  </si>
  <si>
    <t>4-01-01-16</t>
  </si>
  <si>
    <t>4-01-01-18</t>
  </si>
  <si>
    <t>4-01-01-20</t>
  </si>
  <si>
    <t>4-01-01-22</t>
  </si>
  <si>
    <t>4-01-01-24</t>
  </si>
  <si>
    <t>4-01-01-26</t>
  </si>
  <si>
    <t>AUXEIN (Indija)</t>
  </si>
  <si>
    <t>Ø 6,5 mm spongioziniai sraigtai, 1 vnt.</t>
  </si>
  <si>
    <t>Ø 4,0 mm navikuliariniai sraigtai daliniu sriegiu, 1 vnt.</t>
  </si>
  <si>
    <t>4-01-30-30</t>
  </si>
  <si>
    <t>4-01-30-32</t>
  </si>
  <si>
    <t>4-01-30-34</t>
  </si>
  <si>
    <t>4-01-30-36</t>
  </si>
  <si>
    <t>4-01-30-38</t>
  </si>
  <si>
    <t>4-01-30-40</t>
  </si>
  <si>
    <t>4-01-30-42</t>
  </si>
  <si>
    <t>4-01-30-44</t>
  </si>
  <si>
    <t>4-01-30-46</t>
  </si>
  <si>
    <t>4-01-30-48</t>
  </si>
  <si>
    <t>4-01-30-50</t>
  </si>
  <si>
    <t>Ø 4,5 mm maleoliariniai sraigtai, 1 vnt.</t>
  </si>
  <si>
    <t>Ø 4,5 mm kaniuliuoti sraigtai daliniu sriegiu, 1 vnt.</t>
  </si>
  <si>
    <t>4-01-266-40</t>
  </si>
  <si>
    <t>4-01-266-42</t>
  </si>
  <si>
    <t>4-01-266-44</t>
  </si>
  <si>
    <t>4-01-266-46</t>
  </si>
  <si>
    <t>4-01-266-48</t>
  </si>
  <si>
    <t>4-01-266-50</t>
  </si>
  <si>
    <t>Ø 7,0 mm kaniuliuoti sraigtai daliniu sriegiu, 1 vnt.</t>
  </si>
  <si>
    <t>4-01-78-41</t>
  </si>
  <si>
    <t>4-01-78-42</t>
  </si>
  <si>
    <t>4-01-78-43</t>
  </si>
  <si>
    <t>4-01-78-44</t>
  </si>
  <si>
    <t>4-01-78-45</t>
  </si>
  <si>
    <t>Ø 3,0 mm kaniuliuoti kompresiniai sraigtai, 1 vnt.</t>
  </si>
  <si>
    <t> HCS-001</t>
  </si>
  <si>
    <t>HCS-002</t>
  </si>
  <si>
    <t>HCS-003</t>
  </si>
  <si>
    <t>HCS-004</t>
  </si>
  <si>
    <t>HCS-005</t>
  </si>
  <si>
    <t>HCS-006</t>
  </si>
  <si>
    <t>HCS-007</t>
  </si>
  <si>
    <t>HCS-008</t>
  </si>
  <si>
    <t>HCS-009</t>
  </si>
  <si>
    <t>HCS-010</t>
  </si>
  <si>
    <t>HCS-050</t>
  </si>
  <si>
    <t>HCS-051</t>
  </si>
  <si>
    <t>HCS-052</t>
  </si>
  <si>
    <t>HCS-053</t>
  </si>
  <si>
    <t>HCS-054</t>
  </si>
  <si>
    <t>MERETE (Vokietija)</t>
  </si>
  <si>
    <t>Kaniuliuotos titaninės kabutės, 1 vnt.</t>
  </si>
  <si>
    <t> CP20020</t>
  </si>
  <si>
    <t> CP20025</t>
  </si>
  <si>
    <t> CP20030</t>
  </si>
  <si>
    <t>MIKROMED (Lenkija)</t>
  </si>
  <si>
    <t>KOENIGSEE (Vokietija)</t>
  </si>
  <si>
    <t>Atsuktuvas su konusiniu sriegiu, 1 vnt. Ref.: 2.948.25A</t>
  </si>
  <si>
    <t>Atsuktuvas su konusiniu sriegiu, 1 vnt. Ref.: 2.948.35A</t>
  </si>
  <si>
    <t>Atsuktuvas su vidiniu reversiniu sriegiu, 1 vnt. Ref.: 2.9481.27</t>
  </si>
  <si>
    <t>Grąžtas, 1 vnt. Ref.: 7-043-44</t>
  </si>
  <si>
    <t>Siauros storos plokštelės, 1 vnt.</t>
  </si>
  <si>
    <t>Plačios storos plokštelės, 1 vnt.</t>
  </si>
  <si>
    <t>Siauros plonos plokštelės, 1 vnt.</t>
  </si>
  <si>
    <t>Tiesi rekonstrukcinė plokštelė, 1 vnt.</t>
  </si>
  <si>
    <t>4-02-49-05</t>
  </si>
  <si>
    <t>4-02-49-06</t>
  </si>
  <si>
    <t>4-02-49-07</t>
  </si>
  <si>
    <t>Plati plona plokštelė, 1 vnt.</t>
  </si>
  <si>
    <t>4-02-07-07</t>
  </si>
  <si>
    <t>4-02-07-08</t>
  </si>
  <si>
    <t>4-02-07-09</t>
  </si>
  <si>
    <t>4-02-07-10</t>
  </si>
  <si>
    <t>4-02-07-12</t>
  </si>
  <si>
    <t>Žastikaulio proksimalinio galo neužrakinamos plokštelės, 1 vnt.</t>
  </si>
  <si>
    <t>CP03.03</t>
  </si>
  <si>
    <t>CP03.04</t>
  </si>
  <si>
    <t>CP03.05</t>
  </si>
  <si>
    <t>CP03.06</t>
  </si>
  <si>
    <t>Blauzdikaulio proksimalinio galo neužrakinamos plokštelės, 1 vnt.</t>
  </si>
  <si>
    <t>MP03.05R</t>
  </si>
  <si>
    <t>MP03.07R</t>
  </si>
  <si>
    <t>MP03.09R</t>
  </si>
  <si>
    <t>MP03.05L</t>
  </si>
  <si>
    <t>MP03.07L</t>
  </si>
  <si>
    <t>MP03.09L</t>
  </si>
  <si>
    <t>Blauzdikaulio V formos  plokštelės, 1 vnt.</t>
  </si>
  <si>
    <t>1/3 tubuliarinės plokštelės, 1 vnt.</t>
  </si>
  <si>
    <t>4-02-25-05</t>
  </si>
  <si>
    <t>4-02-25-06</t>
  </si>
  <si>
    <t>4-02-25-07</t>
  </si>
  <si>
    <t>4-02-25-08</t>
  </si>
  <si>
    <t>S formos rekonstrukcinės plokštelės, 1 vnt.</t>
  </si>
  <si>
    <t>L formos  plokštelės, 1 vnt.</t>
  </si>
  <si>
    <t>706.103R</t>
  </si>
  <si>
    <t>706.104R</t>
  </si>
  <si>
    <t>706.105R</t>
  </si>
  <si>
    <t>706.106R</t>
  </si>
  <si>
    <t>706.103L</t>
  </si>
  <si>
    <t>706.104L</t>
  </si>
  <si>
    <t>706.105L</t>
  </si>
  <si>
    <t>706.106L</t>
  </si>
  <si>
    <t>Kobros formos  plokštelės, 1 vnt.</t>
  </si>
  <si>
    <t>DCS kondiliarinės  plokštelės, 1 vnt.</t>
  </si>
  <si>
    <t>DHS pertrochanterinės  plokštelės, 1 vnt.</t>
  </si>
  <si>
    <t>756.3503</t>
  </si>
  <si>
    <t>756.3504</t>
  </si>
  <si>
    <t>DHS/DCS sraigtai, 1 vnt.</t>
  </si>
  <si>
    <t>SMITH&amp;NEPHEW (JAV)</t>
  </si>
  <si>
    <t>7112-3130, 7112-3148, 7112-3166, 7112-3176</t>
  </si>
  <si>
    <t>DHS sraigtai, 1 vnt.</t>
  </si>
  <si>
    <t>7112-3186 ÷ 7112-3198</t>
  </si>
  <si>
    <t>Kiršnerio vielos, 1 vnt., Ref.: 451-0.9-300, 451-1.0-300</t>
  </si>
  <si>
    <t>Kiršnerio vielos, 1 vnt., Ref.: 451-1.5-300, 451-1.6-300, 451-1.8-300</t>
  </si>
  <si>
    <t>Cirkliažinės vielos, 1 vnt.</t>
  </si>
  <si>
    <t>4-06-90-07</t>
  </si>
  <si>
    <t>4-06-90-09</t>
  </si>
  <si>
    <t>4-06-90-10</t>
  </si>
  <si>
    <t>4-06-90-12</t>
  </si>
  <si>
    <t>Ø 2,4 mm užrakinami sraigtai, 1 vnt.</t>
  </si>
  <si>
    <t> 1-01-200-10 ÷ 1-01-200-40</t>
  </si>
  <si>
    <t>Ø 2,4 mm kintamo kampo užrakinami sraigtai, 1 vnt.</t>
  </si>
  <si>
    <t> 1-01-298-10 ÷ 1-01-298-40</t>
  </si>
  <si>
    <t>Ø 3,5 mm užrakinami sraigtai, 1 vnt.</t>
  </si>
  <si>
    <t>1-01-11-10 ÷ 1-01-11-90</t>
  </si>
  <si>
    <t>1-01-11-65÷90</t>
  </si>
  <si>
    <t>Ø 3,5 mm kintamo kampo užrakinami sraigtai, 1 vnt.</t>
  </si>
  <si>
    <t>1-01-322-10 ÷ 1-01-322-95</t>
  </si>
  <si>
    <t>Ø 5,0 mm užrakinami sraigtai, 1 vnt.</t>
  </si>
  <si>
    <t>1-01-17-14 ÷ 1-01-17-115</t>
  </si>
  <si>
    <t>Distalinio stipinkaulio galo volarinės užrakinamos plokštelės, 1 vnt.</t>
  </si>
  <si>
    <t>1-04-156/157-03 ÷ 1-04-156/157-05</t>
  </si>
  <si>
    <t>1-04-302/303-02 ÷ 1-04-302/303-05</t>
  </si>
  <si>
    <t>Distalinio stipinkaulio galo dorsalinės užrakinamos plokštelės, 1 vnt.</t>
  </si>
  <si>
    <t xml:space="preserve">1-04-321-00; 1-04-322-03
</t>
  </si>
  <si>
    <t>1-04-294/295-01 ÷ 1-04-294/295-02</t>
  </si>
  <si>
    <t>Žastikaulio proksimalinio galo užrakinamos plokštelės, 1 vnt.</t>
  </si>
  <si>
    <t>1-04-126-01 ÷ 1-04-126-09</t>
  </si>
  <si>
    <t>Raktikaulio užrakinamos plokštelės su kabliu, 1 vnt.</t>
  </si>
  <si>
    <t>1-04-197/198-124 ÷ 1-04-197/198-187</t>
  </si>
  <si>
    <t>Raktikaulio S formos užrakinamos plokštelės, 1 vnt.</t>
  </si>
  <si>
    <t>1-04-212/215-06 ÷ 1-04-212/215-08</t>
  </si>
  <si>
    <t>Šlaunikaulio proksimalinio galo užrakinamos plokštelės, 1 vnt.</t>
  </si>
  <si>
    <t>1-04-183-02 ÷ 1-04-183-16</t>
  </si>
  <si>
    <t>Šlaunikaulio distalinio galo lateralinės užrakinamos plokštelės, 1 vnt.</t>
  </si>
  <si>
    <t>1-04-179/180-05 ÷ 1-04-179/180-13</t>
  </si>
  <si>
    <t>Blauzdikaulio proksimalinio galo užrakinamos plokštelės, 1 vnt.</t>
  </si>
  <si>
    <t>1-04-205/206-04 ÷ 1-04-205/206-12</t>
  </si>
  <si>
    <t>Blauzdikaulio distalinio galo medialinės užrakinamos plokštelės, 1 vnt.</t>
  </si>
  <si>
    <t>1-04-84/85-04 ÷ 1-04-84/85-12</t>
  </si>
  <si>
    <t>Blauzdikaulio distalinio galo anterolateralinės užrakinamos plokštelės, 1 vnt.</t>
  </si>
  <si>
    <t>1-04-174/175-80 ÷ 1-04-174/175-288</t>
  </si>
  <si>
    <t>Kaniuliuotas grąžtas, 1 vnt., Ref.: 4-48-03-39</t>
  </si>
  <si>
    <t>Kaniuliuotas grąžtas, 1 vnt., Ref.: 4-48-01-32</t>
  </si>
  <si>
    <t>Kaniuliuotas sriegiklis, 1 vnt., Ref.: 4-48-01-13</t>
  </si>
  <si>
    <t>Kaniuliuotas heksagonalinis atsuktuvas, 1 vnt. Ref.: 4-48-01-19</t>
  </si>
  <si>
    <t>MAHE MEDICAL (Vokietija)</t>
  </si>
  <si>
    <t>T formos rankena, 1 vnt. Ref.: MA-30-06-16-1600</t>
  </si>
  <si>
    <t>Trepanas, 1 vnt. Ref.: MA-52-09-35-1602</t>
  </si>
  <si>
    <t xml:space="preserve">Sterilioje pakuotėje. Besirezorbuojantys sraigtai. Sraigtai kaniuliuoti minimaliai 1,5 mm diametro. Cheminė sudėtis - mišinys 80% PLLA, 20% HA (hydroxylapatite). Sterilus įpakavimas su identifikavimo numeriu ir šios informacijos patvirtinimu kataloge. Yra: standartinė, standartinė su padidinta galvute, reversinė (reversinė versija 25 mm ilgio, storis: 7/8(padidinta galvute), nuo 7 iki 10 mm, ne mažiau 3 dydžių), reversinė su padidinta galvute. Sraigtų storiai: nuo 6 iki 12 mm septynių storių (Yra didžiausio, ir mažiausio, ir tarpinio storio). Sraigtų ilgiai: nuo 20 iki 35 mm ne mažiau 4 ilgių (Yra ir didžiausio, ir mažiausio, ir tarpinio ilgio).
</t>
  </si>
  <si>
    <r>
      <rPr>
        <sz val="10"/>
        <rFont val="Times New Roman"/>
        <family val="1"/>
        <charset val="186"/>
      </rPr>
      <t>Sterilioje pakuotėje. Cheminė sudėtis - medicininis titano lydinys. Sagoje - keturios skylės. Endosaga su iš anksto paruošta vientisa, nepinta kilpa be mazgo (poliesterio siūlas) ir dviem skirtingų spalvų įvertais 5# siūlais (vienas polietileninis, kitas poliesterio) implanto pravedimui ir pozicionavimui. Endo - sagos matmenys: ilgis 12 mm, plotis 4 mm. Kilpos ilgiai: nuo 10 iki 60 mm, 11 ilgių (Yra didžiausio, ir mažiausio, ir tarpinių ilgių kas 5mm). Turi opciją panaudoti endosagos padidinimo implantą, įgalinantį padengti nuo 6mm iki 10mm diametro šlaunikaulio tunelį. Turi endosagos tvirtinimo kaulas-raištis-kaulas opciją, su kilpa, kurios ilgis nuo 15 iki 60 mm (ne mažiau 10 ilgių)</t>
    </r>
    <r>
      <rPr>
        <sz val="10"/>
        <color theme="1"/>
        <rFont val="Times New Roman"/>
        <family val="1"/>
        <charset val="186"/>
      </rPr>
      <t xml:space="preserve">
</t>
    </r>
  </si>
  <si>
    <t>Endo saga PKR ir UKR transplantato bei PKR ir UKR dviejų pluoštų transplantato šlauninei fiksacijai, Endobutton Ultra ref.nr. 72203331, 72200146, 72200147, 72200148, 72200149, 72200150, 72200151, 72200152, 72200153, 72200154, 72200155;</t>
  </si>
  <si>
    <t xml:space="preserve">Sraigtai PKR sausgyslių transplantato blauzdinei fiksacijai , Biosure HA/ Biorce HA; ref. nr. 72201771; 72201772; 72201774; 72201775; 72201776; 72201778; 72201779; 72201780; 72201781; 72201782; 72201783; 72201784; 72201785; 72201786; 72201787; 7207686; 7207674; 7207677; 7209012;7207678; 7207679; 7207680; 7209013; 7207681; 7207682; 7207683; 7209016; 7209017; 7209018. </t>
  </si>
  <si>
    <t>Menisko susiuvimo inkarinė sistema, Ultra Fast Fix;  ref.nr.72201490; 72201491, 72201492;</t>
  </si>
  <si>
    <r>
      <rPr>
        <sz val="10"/>
        <rFont val="Times New Roman"/>
        <family val="1"/>
        <charset val="186"/>
      </rPr>
      <t>Sterilioje pakuotėje susideda iš dviejų 5 mm "T" inkarų su  #0 storio UHMW  (ultra high molecular weight) pinto polietileno pluošto siūlo ir vienkartinio cilindro formos įvedimo instrumento. "T" inkarų cheminė sudėtis - polimeras "peek optima" arba PLLA (Yra pasirinkimas). Dviguba "U" formos fiksacija. Turi  iš anksto paruoštą slystantį mazgą. Nepalieka implanto sąnarinėje dalyje. Pravedimo adata tiesi, lenkta, reversinė (Yra pasirinkimas visų rūšių).</t>
    </r>
    <r>
      <rPr>
        <sz val="10"/>
        <color theme="1"/>
        <rFont val="Times New Roman"/>
        <family val="1"/>
        <charset val="186"/>
      </rPr>
      <t xml:space="preserve">
</t>
    </r>
  </si>
  <si>
    <t>1.1</t>
  </si>
  <si>
    <t>Sraigtas kortikalinis 4,5 mm diametro, sukamas atsuktuvu su šešiakampio formos galu; sraigto ilgis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</si>
</sst>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0"/>
      <name val="Arial"/>
      <charset val="186"/>
    </font>
    <font>
      <b/>
      <sz val="10"/>
      <name val="Times New Roman"/>
      <family val="1"/>
      <charset val="186"/>
    </font>
    <font>
      <sz val="10"/>
      <name val="Times New Roman"/>
      <family val="1"/>
      <charset val="186"/>
    </font>
    <font>
      <b/>
      <sz val="10"/>
      <color rgb="FFFF0000"/>
      <name val="Times New Roman"/>
      <family val="1"/>
      <charset val="186"/>
    </font>
    <font>
      <sz val="10"/>
      <color rgb="FFFF0000"/>
      <name val="Times New Roman"/>
      <family val="1"/>
      <charset val="186"/>
    </font>
    <font>
      <b/>
      <sz val="10"/>
      <color theme="1"/>
      <name val="Times New Roman"/>
      <family val="1"/>
      <charset val="186"/>
    </font>
    <font>
      <sz val="10"/>
      <color theme="1"/>
      <name val="Times New Roman"/>
      <family val="1"/>
      <charset val="186"/>
    </font>
    <font>
      <sz val="10"/>
      <color rgb="FF006100"/>
      <name val="Times New Roman"/>
      <family val="1"/>
      <charset val="186"/>
    </font>
    <font>
      <sz val="8"/>
      <name val="Arial"/>
      <family val="2"/>
      <charset val="186"/>
    </font>
    <font>
      <sz val="10"/>
      <name val="Arial"/>
      <family val="2"/>
      <charset val="186"/>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bottom/>
      <diagonal/>
    </border>
  </borders>
  <cellStyleXfs count="1">
    <xf numFmtId="0" fontId="0" fillId="0" borderId="0"/>
  </cellStyleXfs>
  <cellXfs count="62">
    <xf numFmtId="0" fontId="0" fillId="0" borderId="0" xfId="0"/>
    <xf numFmtId="0" fontId="2" fillId="0" borderId="4" xfId="0" applyFont="1" applyBorder="1" applyAlignment="1">
      <alignment horizontal="left" vertical="top" wrapText="1"/>
    </xf>
    <xf numFmtId="2" fontId="2" fillId="0" borderId="4" xfId="0" applyNumberFormat="1" applyFont="1" applyBorder="1" applyAlignment="1">
      <alignment horizontal="left" vertical="top" wrapText="1"/>
    </xf>
    <xf numFmtId="1" fontId="2" fillId="0" borderId="4" xfId="0" applyNumberFormat="1" applyFont="1" applyBorder="1" applyAlignment="1">
      <alignment horizontal="left" vertical="top" wrapText="1"/>
    </xf>
    <xf numFmtId="0" fontId="4" fillId="0" borderId="4" xfId="0" applyFont="1" applyBorder="1" applyAlignment="1">
      <alignment horizontal="left" vertical="top" wrapText="1"/>
    </xf>
    <xf numFmtId="1" fontId="4" fillId="0" borderId="4" xfId="0" applyNumberFormat="1" applyFont="1" applyBorder="1" applyAlignment="1">
      <alignment horizontal="left" vertical="top" wrapText="1"/>
    </xf>
    <xf numFmtId="0" fontId="1" fillId="0" borderId="4" xfId="0" applyFont="1" applyBorder="1" applyAlignment="1">
      <alignment horizontal="left" vertical="top" wrapText="1"/>
    </xf>
    <xf numFmtId="0" fontId="2" fillId="3" borderId="4" xfId="0" applyFont="1" applyFill="1" applyBorder="1" applyAlignment="1">
      <alignment horizontal="left" vertical="top" wrapText="1"/>
    </xf>
    <xf numFmtId="0" fontId="1" fillId="3" borderId="4" xfId="0" applyFont="1" applyFill="1" applyBorder="1" applyAlignment="1">
      <alignment horizontal="left" vertical="top" wrapText="1"/>
    </xf>
    <xf numFmtId="164" fontId="2" fillId="0" borderId="4" xfId="0" applyNumberFormat="1" applyFont="1" applyBorder="1" applyAlignment="1">
      <alignment horizontal="left" vertical="top" wrapText="1"/>
    </xf>
    <xf numFmtId="2" fontId="1" fillId="0" borderId="4" xfId="0" applyNumberFormat="1" applyFont="1" applyBorder="1" applyAlignment="1">
      <alignment horizontal="left" vertical="top" wrapText="1"/>
    </xf>
    <xf numFmtId="164" fontId="1" fillId="0" borderId="4" xfId="0" applyNumberFormat="1" applyFont="1" applyBorder="1" applyAlignment="1">
      <alignment horizontal="left" vertical="top" wrapText="1"/>
    </xf>
    <xf numFmtId="0" fontId="2" fillId="3" borderId="4" xfId="0" quotePrefix="1" applyFont="1" applyFill="1" applyBorder="1" applyAlignment="1">
      <alignment horizontal="left" vertical="top" wrapText="1"/>
    </xf>
    <xf numFmtId="49" fontId="2" fillId="0" borderId="4" xfId="0" applyNumberFormat="1" applyFont="1" applyBorder="1" applyAlignment="1">
      <alignment horizontal="left" vertical="top" wrapText="1"/>
    </xf>
    <xf numFmtId="0" fontId="5" fillId="3" borderId="4" xfId="0" applyFont="1" applyFill="1" applyBorder="1" applyAlignment="1">
      <alignment horizontal="left" vertical="top" wrapText="1"/>
    </xf>
    <xf numFmtId="0" fontId="5" fillId="0" borderId="0" xfId="0" applyFont="1" applyAlignment="1">
      <alignment horizontal="left" vertical="top" wrapText="1"/>
    </xf>
    <xf numFmtId="0" fontId="6" fillId="3" borderId="4" xfId="0" applyFont="1" applyFill="1" applyBorder="1" applyAlignment="1">
      <alignment horizontal="left" vertical="top" wrapText="1"/>
    </xf>
    <xf numFmtId="0" fontId="6" fillId="0" borderId="4" xfId="0" applyFont="1" applyBorder="1" applyAlignment="1">
      <alignment horizontal="left" vertical="top" wrapText="1"/>
    </xf>
    <xf numFmtId="0" fontId="2" fillId="0" borderId="4" xfId="0" applyFont="1" applyBorder="1" applyAlignment="1">
      <alignment vertical="center" wrapText="1"/>
    </xf>
    <xf numFmtId="0" fontId="2" fillId="0" borderId="4" xfId="0" applyFont="1" applyBorder="1" applyAlignment="1">
      <alignment horizontal="center" vertical="top"/>
    </xf>
    <xf numFmtId="0" fontId="2" fillId="0" borderId="4" xfId="0" applyFont="1" applyBorder="1" applyAlignment="1">
      <alignment horizontal="center"/>
    </xf>
    <xf numFmtId="0" fontId="2" fillId="0" borderId="4" xfId="0" applyFont="1" applyBorder="1" applyAlignment="1">
      <alignment horizontal="center" wrapText="1"/>
    </xf>
    <xf numFmtId="0" fontId="2" fillId="0" borderId="0" xfId="0" applyFont="1" applyAlignment="1">
      <alignment horizontal="left"/>
    </xf>
    <xf numFmtId="0" fontId="2" fillId="0" borderId="4" xfId="0" applyFont="1" applyBorder="1" applyAlignment="1">
      <alignment horizontal="center" vertical="top" wrapText="1"/>
    </xf>
    <xf numFmtId="0" fontId="2" fillId="0" borderId="4" xfId="0" applyFont="1" applyBorder="1" applyAlignment="1">
      <alignment horizontal="center" vertical="center" wrapText="1"/>
    </xf>
    <xf numFmtId="3" fontId="2"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3" fontId="2" fillId="0" borderId="4" xfId="0" applyNumberFormat="1" applyFont="1" applyBorder="1" applyAlignment="1">
      <alignment horizontal="center" vertical="center"/>
    </xf>
    <xf numFmtId="2" fontId="2" fillId="0" borderId="4" xfId="0" applyNumberFormat="1" applyFont="1" applyBorder="1" applyAlignment="1">
      <alignment horizontal="left" vertical="top"/>
    </xf>
    <xf numFmtId="2" fontId="2" fillId="0" borderId="4" xfId="0" applyNumberFormat="1" applyFont="1" applyBorder="1" applyAlignment="1">
      <alignment horizontal="left" vertical="center"/>
    </xf>
    <xf numFmtId="0" fontId="9" fillId="0" borderId="0" xfId="0" applyFont="1"/>
    <xf numFmtId="2" fontId="2" fillId="0" borderId="4" xfId="0" applyNumberFormat="1" applyFont="1" applyBorder="1" applyAlignment="1">
      <alignment horizontal="center" wrapText="1"/>
    </xf>
    <xf numFmtId="2" fontId="3" fillId="0" borderId="4" xfId="0" applyNumberFormat="1" applyFont="1" applyBorder="1" applyAlignment="1">
      <alignment horizontal="left" vertical="top" wrapText="1"/>
    </xf>
    <xf numFmtId="2" fontId="5" fillId="3" borderId="4" xfId="0" applyNumberFormat="1" applyFont="1" applyFill="1" applyBorder="1" applyAlignment="1">
      <alignment horizontal="left" vertical="top" wrapText="1"/>
    </xf>
    <xf numFmtId="2" fontId="5" fillId="0" borderId="4" xfId="0" applyNumberFormat="1" applyFont="1" applyBorder="1" applyAlignment="1">
      <alignment horizontal="left" vertical="top" wrapText="1"/>
    </xf>
    <xf numFmtId="0" fontId="7" fillId="0" borderId="4" xfId="0" applyFont="1" applyBorder="1" applyAlignment="1">
      <alignment vertical="center" wrapText="1"/>
    </xf>
    <xf numFmtId="0" fontId="9" fillId="0" borderId="4" xfId="0" applyFont="1" applyBorder="1" applyAlignment="1">
      <alignment wrapText="1"/>
    </xf>
    <xf numFmtId="0" fontId="1"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2" fontId="2" fillId="0" borderId="5" xfId="0" applyNumberFormat="1" applyFont="1" applyBorder="1" applyAlignment="1">
      <alignment horizontal="left" vertical="top" wrapText="1"/>
    </xf>
    <xf numFmtId="2" fontId="2" fillId="0" borderId="6" xfId="0" applyNumberFormat="1" applyFont="1" applyBorder="1" applyAlignment="1">
      <alignment horizontal="left" vertical="top" wrapText="1"/>
    </xf>
    <xf numFmtId="2" fontId="2" fillId="0" borderId="5" xfId="0" applyNumberFormat="1" applyFont="1" applyBorder="1" applyAlignment="1">
      <alignment horizontal="center" vertical="top" wrapText="1"/>
    </xf>
    <xf numFmtId="2" fontId="2" fillId="0" borderId="6" xfId="0" applyNumberFormat="1" applyFont="1" applyBorder="1" applyAlignment="1">
      <alignment horizontal="center" vertical="top" wrapText="1"/>
    </xf>
    <xf numFmtId="0" fontId="7" fillId="4" borderId="8" xfId="0" applyFont="1" applyFill="1" applyBorder="1" applyAlignment="1">
      <alignment vertical="center" wrapText="1"/>
    </xf>
    <xf numFmtId="0" fontId="7" fillId="4" borderId="0" xfId="0" applyFont="1" applyFill="1" applyAlignment="1">
      <alignment vertical="center" wrapText="1"/>
    </xf>
    <xf numFmtId="0" fontId="9" fillId="0" borderId="9" xfId="0" applyFont="1" applyBorder="1" applyAlignment="1">
      <alignment wrapText="1"/>
    </xf>
    <xf numFmtId="2" fontId="2" fillId="0" borderId="7" xfId="0" applyNumberFormat="1" applyFont="1" applyBorder="1" applyAlignment="1">
      <alignment horizontal="center"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2" fontId="2" fillId="0" borderId="7" xfId="0" applyNumberFormat="1" applyFont="1" applyBorder="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D4E7-4C72-4DF1-9DE8-6340111F371E}">
  <dimension ref="A1:K335"/>
  <sheetViews>
    <sheetView tabSelected="1" topLeftCell="A155" workbookViewId="0">
      <selection activeCell="G334" sqref="G334"/>
    </sheetView>
  </sheetViews>
  <sheetFormatPr defaultRowHeight="12.75" x14ac:dyDescent="0.2"/>
  <cols>
    <col min="2" max="2" width="38.5703125" customWidth="1"/>
    <col min="5" max="6" width="24.42578125" customWidth="1"/>
  </cols>
  <sheetData>
    <row r="1" spans="1:11" x14ac:dyDescent="0.2">
      <c r="A1" s="30"/>
      <c r="B1" s="30" t="s">
        <v>458</v>
      </c>
      <c r="C1" s="30"/>
      <c r="D1" s="30"/>
      <c r="E1" s="30"/>
      <c r="F1" s="30"/>
      <c r="G1" s="30"/>
      <c r="H1" s="30"/>
      <c r="I1" s="30"/>
      <c r="J1" s="30"/>
      <c r="K1" s="30"/>
    </row>
    <row r="2" spans="1:11" ht="63.75" x14ac:dyDescent="0.2">
      <c r="A2" s="18" t="s">
        <v>460</v>
      </c>
      <c r="B2" s="18" t="s">
        <v>461</v>
      </c>
      <c r="C2" s="18" t="s">
        <v>462</v>
      </c>
      <c r="D2" s="18" t="s">
        <v>466</v>
      </c>
      <c r="E2" s="18" t="s">
        <v>463</v>
      </c>
      <c r="F2" s="18" t="s">
        <v>464</v>
      </c>
      <c r="G2" s="18" t="s">
        <v>465</v>
      </c>
      <c r="H2" s="18" t="s">
        <v>470</v>
      </c>
      <c r="I2" s="18" t="s">
        <v>469</v>
      </c>
      <c r="J2" s="18" t="s">
        <v>468</v>
      </c>
      <c r="K2" s="18" t="s">
        <v>467</v>
      </c>
    </row>
    <row r="3" spans="1:11" x14ac:dyDescent="0.2">
      <c r="A3" s="37" t="s">
        <v>0</v>
      </c>
      <c r="B3" s="38"/>
      <c r="C3" s="38"/>
      <c r="D3" s="38"/>
      <c r="E3" s="38"/>
      <c r="F3" s="38"/>
      <c r="G3" s="38"/>
      <c r="H3" s="38"/>
      <c r="I3" s="38"/>
      <c r="J3" s="38"/>
      <c r="K3" s="39"/>
    </row>
    <row r="4" spans="1:11" x14ac:dyDescent="0.2">
      <c r="A4" s="52" t="s">
        <v>459</v>
      </c>
      <c r="B4" s="53"/>
      <c r="C4" s="53"/>
      <c r="D4" s="53"/>
      <c r="E4" s="53"/>
      <c r="F4" s="53"/>
      <c r="G4" s="53"/>
      <c r="H4" s="53"/>
      <c r="I4" s="53"/>
      <c r="J4" s="53"/>
      <c r="K4" s="54"/>
    </row>
    <row r="5" spans="1:11" ht="38.25" x14ac:dyDescent="0.2">
      <c r="A5" s="1" t="s">
        <v>663</v>
      </c>
      <c r="B5" s="1" t="s">
        <v>664</v>
      </c>
      <c r="C5" s="35"/>
      <c r="D5" s="35"/>
      <c r="E5" s="21" t="s">
        <v>471</v>
      </c>
      <c r="F5" s="21" t="s">
        <v>472</v>
      </c>
      <c r="G5" s="35"/>
      <c r="H5" s="35"/>
      <c r="I5" s="35"/>
      <c r="J5" s="35"/>
      <c r="K5" s="36"/>
    </row>
    <row r="6" spans="1:11" x14ac:dyDescent="0.2">
      <c r="A6" s="2" t="s">
        <v>2</v>
      </c>
      <c r="B6" s="1">
        <v>12</v>
      </c>
      <c r="C6" s="1" t="s">
        <v>3</v>
      </c>
      <c r="D6" s="3">
        <v>6</v>
      </c>
      <c r="E6" s="22"/>
      <c r="F6" s="23" t="s">
        <v>473</v>
      </c>
      <c r="G6" s="2">
        <v>5.4</v>
      </c>
      <c r="H6" s="2">
        <f>G6*1.05</f>
        <v>5.6700000000000008</v>
      </c>
      <c r="I6" s="2">
        <f>G6*D6</f>
        <v>32.400000000000006</v>
      </c>
      <c r="J6" s="2">
        <f>I6*0.05</f>
        <v>1.6200000000000003</v>
      </c>
      <c r="K6" s="2">
        <f>H6*D6</f>
        <v>34.020000000000003</v>
      </c>
    </row>
    <row r="7" spans="1:11" x14ac:dyDescent="0.2">
      <c r="A7" s="2" t="s">
        <v>4</v>
      </c>
      <c r="B7" s="1">
        <v>14</v>
      </c>
      <c r="C7" s="1" t="s">
        <v>3</v>
      </c>
      <c r="D7" s="3">
        <v>6</v>
      </c>
      <c r="E7" s="24"/>
      <c r="F7" s="23" t="s">
        <v>474</v>
      </c>
      <c r="G7" s="2">
        <v>5.4</v>
      </c>
      <c r="H7" s="2">
        <f t="shared" ref="H7:H72" si="0">G7*1.05</f>
        <v>5.6700000000000008</v>
      </c>
      <c r="I7" s="2">
        <f t="shared" ref="I7:I28" si="1">G7*D7</f>
        <v>32.400000000000006</v>
      </c>
      <c r="J7" s="2">
        <f t="shared" ref="J7:J72" si="2">I7*0.05</f>
        <v>1.6200000000000003</v>
      </c>
      <c r="K7" s="2">
        <f t="shared" ref="K7:K28" si="3">H7*D7</f>
        <v>34.020000000000003</v>
      </c>
    </row>
    <row r="8" spans="1:11" x14ac:dyDescent="0.2">
      <c r="A8" s="2" t="s">
        <v>5</v>
      </c>
      <c r="B8" s="1">
        <v>16</v>
      </c>
      <c r="C8" s="1" t="s">
        <v>3</v>
      </c>
      <c r="D8" s="3">
        <v>6</v>
      </c>
      <c r="E8" s="24"/>
      <c r="F8" s="23" t="s">
        <v>475</v>
      </c>
      <c r="G8" s="2">
        <v>5.4</v>
      </c>
      <c r="H8" s="2">
        <f t="shared" si="0"/>
        <v>5.6700000000000008</v>
      </c>
      <c r="I8" s="2">
        <f t="shared" si="1"/>
        <v>32.400000000000006</v>
      </c>
      <c r="J8" s="2">
        <f t="shared" si="2"/>
        <v>1.6200000000000003</v>
      </c>
      <c r="K8" s="2">
        <f t="shared" si="3"/>
        <v>34.020000000000003</v>
      </c>
    </row>
    <row r="9" spans="1:11" x14ac:dyDescent="0.2">
      <c r="A9" s="2" t="s">
        <v>6</v>
      </c>
      <c r="B9" s="1">
        <v>18</v>
      </c>
      <c r="C9" s="1" t="s">
        <v>3</v>
      </c>
      <c r="D9" s="3">
        <v>6</v>
      </c>
      <c r="E9" s="24"/>
      <c r="F9" s="23" t="s">
        <v>476</v>
      </c>
      <c r="G9" s="2">
        <v>5.4</v>
      </c>
      <c r="H9" s="2">
        <f t="shared" si="0"/>
        <v>5.6700000000000008</v>
      </c>
      <c r="I9" s="2">
        <f t="shared" si="1"/>
        <v>32.400000000000006</v>
      </c>
      <c r="J9" s="2">
        <f t="shared" si="2"/>
        <v>1.6200000000000003</v>
      </c>
      <c r="K9" s="2">
        <f t="shared" si="3"/>
        <v>34.020000000000003</v>
      </c>
    </row>
    <row r="10" spans="1:11" x14ac:dyDescent="0.2">
      <c r="A10" s="2" t="s">
        <v>7</v>
      </c>
      <c r="B10" s="1">
        <v>20</v>
      </c>
      <c r="C10" s="1" t="s">
        <v>3</v>
      </c>
      <c r="D10" s="3">
        <v>16</v>
      </c>
      <c r="E10" s="24"/>
      <c r="F10" s="23" t="s">
        <v>477</v>
      </c>
      <c r="G10" s="2">
        <v>5.4</v>
      </c>
      <c r="H10" s="2">
        <f t="shared" si="0"/>
        <v>5.6700000000000008</v>
      </c>
      <c r="I10" s="2">
        <f t="shared" si="1"/>
        <v>86.4</v>
      </c>
      <c r="J10" s="2">
        <f t="shared" si="2"/>
        <v>4.32</v>
      </c>
      <c r="K10" s="2">
        <f t="shared" si="3"/>
        <v>90.720000000000013</v>
      </c>
    </row>
    <row r="11" spans="1:11" x14ac:dyDescent="0.2">
      <c r="A11" s="2" t="s">
        <v>8</v>
      </c>
      <c r="B11" s="1">
        <v>22</v>
      </c>
      <c r="C11" s="1" t="s">
        <v>3</v>
      </c>
      <c r="D11" s="3">
        <v>16</v>
      </c>
      <c r="E11" s="24"/>
      <c r="F11" s="23" t="s">
        <v>478</v>
      </c>
      <c r="G11" s="2">
        <v>5.4</v>
      </c>
      <c r="H11" s="2">
        <f t="shared" si="0"/>
        <v>5.6700000000000008</v>
      </c>
      <c r="I11" s="2">
        <f t="shared" si="1"/>
        <v>86.4</v>
      </c>
      <c r="J11" s="2">
        <f t="shared" si="2"/>
        <v>4.32</v>
      </c>
      <c r="K11" s="2">
        <f t="shared" si="3"/>
        <v>90.720000000000013</v>
      </c>
    </row>
    <row r="12" spans="1:11" x14ac:dyDescent="0.2">
      <c r="A12" s="2" t="s">
        <v>9</v>
      </c>
      <c r="B12" s="1">
        <v>24</v>
      </c>
      <c r="C12" s="1" t="s">
        <v>3</v>
      </c>
      <c r="D12" s="3">
        <v>16</v>
      </c>
      <c r="E12" s="24"/>
      <c r="F12" s="23" t="s">
        <v>479</v>
      </c>
      <c r="G12" s="2">
        <v>5.4</v>
      </c>
      <c r="H12" s="2">
        <f t="shared" si="0"/>
        <v>5.6700000000000008</v>
      </c>
      <c r="I12" s="2">
        <f t="shared" si="1"/>
        <v>86.4</v>
      </c>
      <c r="J12" s="2">
        <f t="shared" si="2"/>
        <v>4.32</v>
      </c>
      <c r="K12" s="2">
        <f t="shared" si="3"/>
        <v>90.720000000000013</v>
      </c>
    </row>
    <row r="13" spans="1:11" x14ac:dyDescent="0.2">
      <c r="A13" s="2" t="s">
        <v>10</v>
      </c>
      <c r="B13" s="1">
        <v>26</v>
      </c>
      <c r="C13" s="1" t="s">
        <v>3</v>
      </c>
      <c r="D13" s="3">
        <v>16</v>
      </c>
      <c r="E13" s="24"/>
      <c r="F13" s="23" t="s">
        <v>480</v>
      </c>
      <c r="G13" s="2">
        <v>5.4</v>
      </c>
      <c r="H13" s="2">
        <f t="shared" si="0"/>
        <v>5.6700000000000008</v>
      </c>
      <c r="I13" s="2">
        <f t="shared" si="1"/>
        <v>86.4</v>
      </c>
      <c r="J13" s="2">
        <f t="shared" si="2"/>
        <v>4.32</v>
      </c>
      <c r="K13" s="2">
        <f t="shared" si="3"/>
        <v>90.720000000000013</v>
      </c>
    </row>
    <row r="14" spans="1:11" x14ac:dyDescent="0.2">
      <c r="A14" s="2" t="s">
        <v>11</v>
      </c>
      <c r="B14" s="1">
        <v>28</v>
      </c>
      <c r="C14" s="1" t="s">
        <v>3</v>
      </c>
      <c r="D14" s="3">
        <v>24</v>
      </c>
      <c r="E14" s="24"/>
      <c r="F14" s="23" t="s">
        <v>481</v>
      </c>
      <c r="G14" s="2">
        <v>5.4</v>
      </c>
      <c r="H14" s="2">
        <f t="shared" si="0"/>
        <v>5.6700000000000008</v>
      </c>
      <c r="I14" s="2">
        <f t="shared" si="1"/>
        <v>129.60000000000002</v>
      </c>
      <c r="J14" s="2">
        <f t="shared" si="2"/>
        <v>6.4800000000000013</v>
      </c>
      <c r="K14" s="2">
        <f t="shared" si="3"/>
        <v>136.08000000000001</v>
      </c>
    </row>
    <row r="15" spans="1:11" x14ac:dyDescent="0.2">
      <c r="A15" s="2" t="s">
        <v>12</v>
      </c>
      <c r="B15" s="1">
        <v>30</v>
      </c>
      <c r="C15" s="1" t="s">
        <v>3</v>
      </c>
      <c r="D15" s="3">
        <v>40</v>
      </c>
      <c r="E15" s="24"/>
      <c r="F15" s="23" t="s">
        <v>482</v>
      </c>
      <c r="G15" s="2">
        <v>5.4</v>
      </c>
      <c r="H15" s="2">
        <f t="shared" si="0"/>
        <v>5.6700000000000008</v>
      </c>
      <c r="I15" s="2">
        <f t="shared" si="1"/>
        <v>216</v>
      </c>
      <c r="J15" s="2">
        <f t="shared" si="2"/>
        <v>10.8</v>
      </c>
      <c r="K15" s="2">
        <f t="shared" si="3"/>
        <v>226.80000000000004</v>
      </c>
    </row>
    <row r="16" spans="1:11" x14ac:dyDescent="0.2">
      <c r="A16" s="2" t="s">
        <v>13</v>
      </c>
      <c r="B16" s="1">
        <v>32</v>
      </c>
      <c r="C16" s="1" t="s">
        <v>3</v>
      </c>
      <c r="D16" s="3">
        <v>50</v>
      </c>
      <c r="E16" s="24"/>
      <c r="F16" s="23" t="s">
        <v>483</v>
      </c>
      <c r="G16" s="2">
        <v>5.4</v>
      </c>
      <c r="H16" s="2">
        <f t="shared" si="0"/>
        <v>5.6700000000000008</v>
      </c>
      <c r="I16" s="2">
        <f t="shared" si="1"/>
        <v>270</v>
      </c>
      <c r="J16" s="2">
        <f t="shared" si="2"/>
        <v>13.5</v>
      </c>
      <c r="K16" s="2">
        <f t="shared" si="3"/>
        <v>283.50000000000006</v>
      </c>
    </row>
    <row r="17" spans="1:11" x14ac:dyDescent="0.2">
      <c r="A17" s="2" t="s">
        <v>14</v>
      </c>
      <c r="B17" s="1">
        <v>34</v>
      </c>
      <c r="C17" s="1" t="s">
        <v>3</v>
      </c>
      <c r="D17" s="3">
        <v>50</v>
      </c>
      <c r="E17" s="24"/>
      <c r="F17" s="23" t="s">
        <v>484</v>
      </c>
      <c r="G17" s="2">
        <v>5.4</v>
      </c>
      <c r="H17" s="2">
        <f t="shared" si="0"/>
        <v>5.6700000000000008</v>
      </c>
      <c r="I17" s="2">
        <f t="shared" si="1"/>
        <v>270</v>
      </c>
      <c r="J17" s="2">
        <f t="shared" si="2"/>
        <v>13.5</v>
      </c>
      <c r="K17" s="2">
        <f t="shared" si="3"/>
        <v>283.50000000000006</v>
      </c>
    </row>
    <row r="18" spans="1:11" x14ac:dyDescent="0.2">
      <c r="A18" s="2" t="s">
        <v>15</v>
      </c>
      <c r="B18" s="1">
        <v>36</v>
      </c>
      <c r="C18" s="1" t="s">
        <v>3</v>
      </c>
      <c r="D18" s="3">
        <v>60</v>
      </c>
      <c r="E18" s="24"/>
      <c r="F18" s="23" t="s">
        <v>485</v>
      </c>
      <c r="G18" s="2">
        <v>5.4</v>
      </c>
      <c r="H18" s="2">
        <f t="shared" si="0"/>
        <v>5.6700000000000008</v>
      </c>
      <c r="I18" s="2">
        <f t="shared" si="1"/>
        <v>324</v>
      </c>
      <c r="J18" s="2">
        <f t="shared" si="2"/>
        <v>16.2</v>
      </c>
      <c r="K18" s="2">
        <f t="shared" si="3"/>
        <v>340.20000000000005</v>
      </c>
    </row>
    <row r="19" spans="1:11" x14ac:dyDescent="0.2">
      <c r="A19" s="2" t="s">
        <v>16</v>
      </c>
      <c r="B19" s="1">
        <v>38</v>
      </c>
      <c r="C19" s="1" t="s">
        <v>3</v>
      </c>
      <c r="D19" s="3">
        <v>60</v>
      </c>
      <c r="E19" s="24"/>
      <c r="F19" s="23" t="s">
        <v>486</v>
      </c>
      <c r="G19" s="2">
        <v>5.4</v>
      </c>
      <c r="H19" s="2">
        <f t="shared" si="0"/>
        <v>5.6700000000000008</v>
      </c>
      <c r="I19" s="2">
        <f t="shared" si="1"/>
        <v>324</v>
      </c>
      <c r="J19" s="2">
        <f t="shared" si="2"/>
        <v>16.2</v>
      </c>
      <c r="K19" s="2">
        <f t="shared" si="3"/>
        <v>340.20000000000005</v>
      </c>
    </row>
    <row r="20" spans="1:11" x14ac:dyDescent="0.2">
      <c r="A20" s="2" t="s">
        <v>17</v>
      </c>
      <c r="B20" s="1">
        <v>40</v>
      </c>
      <c r="C20" s="1" t="s">
        <v>3</v>
      </c>
      <c r="D20" s="3">
        <v>60</v>
      </c>
      <c r="E20" s="24"/>
      <c r="F20" s="23" t="s">
        <v>487</v>
      </c>
      <c r="G20" s="2">
        <v>5.4</v>
      </c>
      <c r="H20" s="2">
        <f t="shared" si="0"/>
        <v>5.6700000000000008</v>
      </c>
      <c r="I20" s="2">
        <f t="shared" si="1"/>
        <v>324</v>
      </c>
      <c r="J20" s="2">
        <f t="shared" si="2"/>
        <v>16.2</v>
      </c>
      <c r="K20" s="2">
        <f t="shared" si="3"/>
        <v>340.20000000000005</v>
      </c>
    </row>
    <row r="21" spans="1:11" x14ac:dyDescent="0.2">
      <c r="A21" s="2" t="s">
        <v>18</v>
      </c>
      <c r="B21" s="1">
        <v>42</v>
      </c>
      <c r="C21" s="1" t="s">
        <v>3</v>
      </c>
      <c r="D21" s="3">
        <v>60</v>
      </c>
      <c r="E21" s="24"/>
      <c r="F21" s="23" t="s">
        <v>488</v>
      </c>
      <c r="G21" s="2">
        <v>5.4</v>
      </c>
      <c r="H21" s="2">
        <f t="shared" si="0"/>
        <v>5.6700000000000008</v>
      </c>
      <c r="I21" s="2">
        <f t="shared" si="1"/>
        <v>324</v>
      </c>
      <c r="J21" s="2">
        <f t="shared" si="2"/>
        <v>16.2</v>
      </c>
      <c r="K21" s="2">
        <f t="shared" si="3"/>
        <v>340.20000000000005</v>
      </c>
    </row>
    <row r="22" spans="1:11" x14ac:dyDescent="0.2">
      <c r="A22" s="2" t="s">
        <v>19</v>
      </c>
      <c r="B22" s="1">
        <v>44</v>
      </c>
      <c r="C22" s="1" t="s">
        <v>3</v>
      </c>
      <c r="D22" s="3">
        <v>40</v>
      </c>
      <c r="E22" s="24"/>
      <c r="F22" s="23" t="s">
        <v>489</v>
      </c>
      <c r="G22" s="2">
        <v>5.4</v>
      </c>
      <c r="H22" s="2">
        <f t="shared" si="0"/>
        <v>5.6700000000000008</v>
      </c>
      <c r="I22" s="2">
        <f t="shared" si="1"/>
        <v>216</v>
      </c>
      <c r="J22" s="2">
        <f t="shared" si="2"/>
        <v>10.8</v>
      </c>
      <c r="K22" s="2">
        <f t="shared" si="3"/>
        <v>226.80000000000004</v>
      </c>
    </row>
    <row r="23" spans="1:11" x14ac:dyDescent="0.2">
      <c r="A23" s="2" t="s">
        <v>20</v>
      </c>
      <c r="B23" s="1">
        <v>46</v>
      </c>
      <c r="C23" s="1" t="s">
        <v>3</v>
      </c>
      <c r="D23" s="3">
        <v>40</v>
      </c>
      <c r="E23" s="24"/>
      <c r="F23" s="23" t="s">
        <v>490</v>
      </c>
      <c r="G23" s="2">
        <v>5.4</v>
      </c>
      <c r="H23" s="2">
        <f t="shared" si="0"/>
        <v>5.6700000000000008</v>
      </c>
      <c r="I23" s="2">
        <f t="shared" si="1"/>
        <v>216</v>
      </c>
      <c r="J23" s="2">
        <f t="shared" si="2"/>
        <v>10.8</v>
      </c>
      <c r="K23" s="2">
        <f t="shared" si="3"/>
        <v>226.80000000000004</v>
      </c>
    </row>
    <row r="24" spans="1:11" x14ac:dyDescent="0.2">
      <c r="A24" s="2" t="s">
        <v>21</v>
      </c>
      <c r="B24" s="1">
        <v>48</v>
      </c>
      <c r="C24" s="1" t="s">
        <v>3</v>
      </c>
      <c r="D24" s="3">
        <v>16</v>
      </c>
      <c r="E24" s="24"/>
      <c r="F24" s="23" t="s">
        <v>491</v>
      </c>
      <c r="G24" s="2">
        <v>5.4</v>
      </c>
      <c r="H24" s="2">
        <f t="shared" si="0"/>
        <v>5.6700000000000008</v>
      </c>
      <c r="I24" s="2">
        <f t="shared" si="1"/>
        <v>86.4</v>
      </c>
      <c r="J24" s="2">
        <f t="shared" si="2"/>
        <v>4.32</v>
      </c>
      <c r="K24" s="2">
        <f t="shared" si="3"/>
        <v>90.720000000000013</v>
      </c>
    </row>
    <row r="25" spans="1:11" x14ac:dyDescent="0.2">
      <c r="A25" s="2" t="s">
        <v>22</v>
      </c>
      <c r="B25" s="1">
        <v>50</v>
      </c>
      <c r="C25" s="1" t="s">
        <v>3</v>
      </c>
      <c r="D25" s="3">
        <v>16</v>
      </c>
      <c r="E25" s="24"/>
      <c r="F25" s="23" t="s">
        <v>492</v>
      </c>
      <c r="G25" s="2">
        <v>5.4</v>
      </c>
      <c r="H25" s="2">
        <f t="shared" si="0"/>
        <v>5.6700000000000008</v>
      </c>
      <c r="I25" s="2">
        <f t="shared" si="1"/>
        <v>86.4</v>
      </c>
      <c r="J25" s="2">
        <f t="shared" si="2"/>
        <v>4.32</v>
      </c>
      <c r="K25" s="2">
        <f t="shared" si="3"/>
        <v>90.720000000000013</v>
      </c>
    </row>
    <row r="26" spans="1:11" x14ac:dyDescent="0.2">
      <c r="A26" s="2" t="s">
        <v>23</v>
      </c>
      <c r="B26" s="1">
        <v>52</v>
      </c>
      <c r="C26" s="1" t="s">
        <v>3</v>
      </c>
      <c r="D26" s="3">
        <v>6</v>
      </c>
      <c r="E26" s="24"/>
      <c r="F26" s="23" t="s">
        <v>493</v>
      </c>
      <c r="G26" s="2">
        <v>5.4</v>
      </c>
      <c r="H26" s="2">
        <f t="shared" si="0"/>
        <v>5.6700000000000008</v>
      </c>
      <c r="I26" s="2">
        <f t="shared" si="1"/>
        <v>32.400000000000006</v>
      </c>
      <c r="J26" s="2">
        <f t="shared" si="2"/>
        <v>1.6200000000000003</v>
      </c>
      <c r="K26" s="2">
        <f t="shared" si="3"/>
        <v>34.020000000000003</v>
      </c>
    </row>
    <row r="27" spans="1:11" x14ac:dyDescent="0.2">
      <c r="A27" s="2" t="s">
        <v>24</v>
      </c>
      <c r="B27" s="1">
        <v>54</v>
      </c>
      <c r="C27" s="1" t="s">
        <v>3</v>
      </c>
      <c r="D27" s="3">
        <v>6</v>
      </c>
      <c r="E27" s="24"/>
      <c r="F27" s="23" t="s">
        <v>494</v>
      </c>
      <c r="G27" s="2">
        <v>5.4</v>
      </c>
      <c r="H27" s="2">
        <f t="shared" si="0"/>
        <v>5.6700000000000008</v>
      </c>
      <c r="I27" s="2">
        <f t="shared" si="1"/>
        <v>32.400000000000006</v>
      </c>
      <c r="J27" s="2">
        <f t="shared" si="2"/>
        <v>1.6200000000000003</v>
      </c>
      <c r="K27" s="2">
        <f t="shared" si="3"/>
        <v>34.020000000000003</v>
      </c>
    </row>
    <row r="28" spans="1:11" x14ac:dyDescent="0.2">
      <c r="A28" s="2" t="s">
        <v>25</v>
      </c>
      <c r="B28" s="1">
        <v>56</v>
      </c>
      <c r="C28" s="1" t="s">
        <v>3</v>
      </c>
      <c r="D28" s="3">
        <v>6</v>
      </c>
      <c r="E28" s="24"/>
      <c r="F28" s="23" t="s">
        <v>495</v>
      </c>
      <c r="G28" s="2">
        <v>5.4</v>
      </c>
      <c r="H28" s="2">
        <f t="shared" si="0"/>
        <v>5.6700000000000008</v>
      </c>
      <c r="I28" s="2">
        <f t="shared" si="1"/>
        <v>32.400000000000006</v>
      </c>
      <c r="J28" s="2">
        <f t="shared" si="2"/>
        <v>1.6200000000000003</v>
      </c>
      <c r="K28" s="2">
        <f t="shared" si="3"/>
        <v>34.020000000000003</v>
      </c>
    </row>
    <row r="29" spans="1:11" ht="38.25" x14ac:dyDescent="0.2">
      <c r="A29" s="2" t="s">
        <v>26</v>
      </c>
      <c r="B29" s="1" t="s">
        <v>27</v>
      </c>
      <c r="C29" s="1" t="s">
        <v>1</v>
      </c>
      <c r="D29" s="3"/>
      <c r="E29" s="21" t="s">
        <v>471</v>
      </c>
      <c r="F29" s="21" t="s">
        <v>496</v>
      </c>
      <c r="G29" s="2"/>
      <c r="H29" s="2"/>
      <c r="I29" s="2"/>
      <c r="J29" s="2"/>
      <c r="K29" s="2"/>
    </row>
    <row r="30" spans="1:11" x14ac:dyDescent="0.2">
      <c r="A30" s="2" t="s">
        <v>28</v>
      </c>
      <c r="B30" s="1">
        <v>14</v>
      </c>
      <c r="C30" s="1" t="s">
        <v>3</v>
      </c>
      <c r="D30" s="3">
        <v>20</v>
      </c>
      <c r="E30" s="1"/>
      <c r="F30" s="23" t="s">
        <v>497</v>
      </c>
      <c r="G30" s="2">
        <v>5.2</v>
      </c>
      <c r="H30" s="2">
        <f t="shared" si="0"/>
        <v>5.4600000000000009</v>
      </c>
      <c r="I30" s="2">
        <f t="shared" ref="I30" si="4">G30*D30</f>
        <v>104</v>
      </c>
      <c r="J30" s="2">
        <f t="shared" si="2"/>
        <v>5.2</v>
      </c>
      <c r="K30" s="2">
        <f t="shared" ref="K30" si="5">H30*D30</f>
        <v>109.20000000000002</v>
      </c>
    </row>
    <row r="31" spans="1:11" x14ac:dyDescent="0.2">
      <c r="A31" s="2" t="s">
        <v>29</v>
      </c>
      <c r="B31" s="1">
        <v>16</v>
      </c>
      <c r="C31" s="1" t="s">
        <v>3</v>
      </c>
      <c r="D31" s="3">
        <v>60</v>
      </c>
      <c r="E31" s="1"/>
      <c r="F31" s="23" t="s">
        <v>498</v>
      </c>
      <c r="G31" s="2">
        <v>5.2</v>
      </c>
      <c r="H31" s="2">
        <f t="shared" si="0"/>
        <v>5.4600000000000009</v>
      </c>
      <c r="I31" s="2">
        <f t="shared" ref="I31:I36" si="6">G31*D31</f>
        <v>312</v>
      </c>
      <c r="J31" s="2">
        <f t="shared" si="2"/>
        <v>15.600000000000001</v>
      </c>
      <c r="K31" s="2">
        <f t="shared" ref="K31:K36" si="7">H31*D31</f>
        <v>327.60000000000002</v>
      </c>
    </row>
    <row r="32" spans="1:11" x14ac:dyDescent="0.2">
      <c r="A32" s="2" t="s">
        <v>30</v>
      </c>
      <c r="B32" s="1">
        <v>18</v>
      </c>
      <c r="C32" s="1" t="s">
        <v>3</v>
      </c>
      <c r="D32" s="3">
        <v>60</v>
      </c>
      <c r="E32" s="1"/>
      <c r="F32" s="23" t="s">
        <v>499</v>
      </c>
      <c r="G32" s="2">
        <v>5.2</v>
      </c>
      <c r="H32" s="2">
        <f t="shared" si="0"/>
        <v>5.4600000000000009</v>
      </c>
      <c r="I32" s="2">
        <f t="shared" si="6"/>
        <v>312</v>
      </c>
      <c r="J32" s="2">
        <f t="shared" si="2"/>
        <v>15.600000000000001</v>
      </c>
      <c r="K32" s="2">
        <f t="shared" si="7"/>
        <v>327.60000000000002</v>
      </c>
    </row>
    <row r="33" spans="1:11" x14ac:dyDescent="0.2">
      <c r="A33" s="2" t="s">
        <v>31</v>
      </c>
      <c r="B33" s="1">
        <v>20</v>
      </c>
      <c r="C33" s="1" t="s">
        <v>3</v>
      </c>
      <c r="D33" s="3">
        <v>40</v>
      </c>
      <c r="E33" s="1"/>
      <c r="F33" s="23" t="s">
        <v>500</v>
      </c>
      <c r="G33" s="2">
        <v>5.2</v>
      </c>
      <c r="H33" s="2">
        <f t="shared" si="0"/>
        <v>5.4600000000000009</v>
      </c>
      <c r="I33" s="2">
        <f t="shared" si="6"/>
        <v>208</v>
      </c>
      <c r="J33" s="2">
        <f t="shared" si="2"/>
        <v>10.4</v>
      </c>
      <c r="K33" s="2">
        <f t="shared" si="7"/>
        <v>218.40000000000003</v>
      </c>
    </row>
    <row r="34" spans="1:11" x14ac:dyDescent="0.2">
      <c r="A34" s="2" t="s">
        <v>32</v>
      </c>
      <c r="B34" s="1">
        <v>22</v>
      </c>
      <c r="C34" s="1" t="s">
        <v>3</v>
      </c>
      <c r="D34" s="3">
        <v>30</v>
      </c>
      <c r="E34" s="1"/>
      <c r="F34" s="23" t="s">
        <v>501</v>
      </c>
      <c r="G34" s="2">
        <v>5.2</v>
      </c>
      <c r="H34" s="2">
        <f t="shared" si="0"/>
        <v>5.4600000000000009</v>
      </c>
      <c r="I34" s="2">
        <f t="shared" si="6"/>
        <v>156</v>
      </c>
      <c r="J34" s="2">
        <f t="shared" si="2"/>
        <v>7.8000000000000007</v>
      </c>
      <c r="K34" s="2">
        <f t="shared" si="7"/>
        <v>163.80000000000001</v>
      </c>
    </row>
    <row r="35" spans="1:11" x14ac:dyDescent="0.2">
      <c r="A35" s="2" t="s">
        <v>33</v>
      </c>
      <c r="B35" s="1">
        <v>24</v>
      </c>
      <c r="C35" s="1" t="s">
        <v>3</v>
      </c>
      <c r="D35" s="3">
        <v>30</v>
      </c>
      <c r="E35" s="1"/>
      <c r="F35" s="23" t="s">
        <v>502</v>
      </c>
      <c r="G35" s="2">
        <v>5.2</v>
      </c>
      <c r="H35" s="2">
        <f t="shared" si="0"/>
        <v>5.4600000000000009</v>
      </c>
      <c r="I35" s="2">
        <f t="shared" si="6"/>
        <v>156</v>
      </c>
      <c r="J35" s="2">
        <f t="shared" si="2"/>
        <v>7.8000000000000007</v>
      </c>
      <c r="K35" s="2">
        <f t="shared" si="7"/>
        <v>163.80000000000001</v>
      </c>
    </row>
    <row r="36" spans="1:11" x14ac:dyDescent="0.2">
      <c r="A36" s="2" t="s">
        <v>34</v>
      </c>
      <c r="B36" s="1">
        <v>26</v>
      </c>
      <c r="C36" s="1" t="s">
        <v>3</v>
      </c>
      <c r="D36" s="3">
        <v>30</v>
      </c>
      <c r="E36" s="1"/>
      <c r="F36" s="23" t="s">
        <v>503</v>
      </c>
      <c r="G36" s="2">
        <v>5.2</v>
      </c>
      <c r="H36" s="2">
        <f t="shared" si="0"/>
        <v>5.4600000000000009</v>
      </c>
      <c r="I36" s="2">
        <f t="shared" si="6"/>
        <v>156</v>
      </c>
      <c r="J36" s="2">
        <f t="shared" si="2"/>
        <v>7.8000000000000007</v>
      </c>
      <c r="K36" s="2">
        <f t="shared" si="7"/>
        <v>163.80000000000001</v>
      </c>
    </row>
    <row r="37" spans="1:11" ht="38.25" x14ac:dyDescent="0.2">
      <c r="A37" s="2" t="s">
        <v>35</v>
      </c>
      <c r="B37" s="1" t="s">
        <v>36</v>
      </c>
      <c r="C37" s="1" t="s">
        <v>1</v>
      </c>
      <c r="D37" s="3"/>
      <c r="E37" s="21" t="s">
        <v>504</v>
      </c>
      <c r="F37" s="21" t="s">
        <v>505</v>
      </c>
      <c r="G37" s="2"/>
      <c r="H37" s="2"/>
      <c r="I37" s="2"/>
      <c r="J37" s="2"/>
      <c r="K37" s="2"/>
    </row>
    <row r="38" spans="1:11" x14ac:dyDescent="0.2">
      <c r="A38" s="2" t="s">
        <v>37</v>
      </c>
      <c r="B38" s="1">
        <v>35</v>
      </c>
      <c r="C38" s="1" t="s">
        <v>3</v>
      </c>
      <c r="D38" s="3">
        <v>3</v>
      </c>
      <c r="E38" s="1"/>
      <c r="F38" s="25">
        <v>111035</v>
      </c>
      <c r="G38" s="2">
        <v>2.8</v>
      </c>
      <c r="H38" s="2">
        <f t="shared" si="0"/>
        <v>2.94</v>
      </c>
      <c r="I38" s="2">
        <f t="shared" ref="I38:I44" si="8">G38*D38</f>
        <v>8.3999999999999986</v>
      </c>
      <c r="J38" s="2">
        <f t="shared" si="2"/>
        <v>0.41999999999999993</v>
      </c>
      <c r="K38" s="2">
        <f t="shared" ref="K38:K44" si="9">H38*D38</f>
        <v>8.82</v>
      </c>
    </row>
    <row r="39" spans="1:11" x14ac:dyDescent="0.2">
      <c r="A39" s="2" t="s">
        <v>38</v>
      </c>
      <c r="B39" s="1">
        <v>40</v>
      </c>
      <c r="C39" s="1" t="s">
        <v>3</v>
      </c>
      <c r="D39" s="3">
        <v>3</v>
      </c>
      <c r="E39" s="1"/>
      <c r="F39" s="25">
        <v>111040</v>
      </c>
      <c r="G39" s="2">
        <v>2.8</v>
      </c>
      <c r="H39" s="2">
        <f t="shared" si="0"/>
        <v>2.94</v>
      </c>
      <c r="I39" s="2">
        <f t="shared" si="8"/>
        <v>8.3999999999999986</v>
      </c>
      <c r="J39" s="2">
        <f t="shared" si="2"/>
        <v>0.41999999999999993</v>
      </c>
      <c r="K39" s="2">
        <f t="shared" si="9"/>
        <v>8.82</v>
      </c>
    </row>
    <row r="40" spans="1:11" x14ac:dyDescent="0.2">
      <c r="A40" s="2" t="s">
        <v>39</v>
      </c>
      <c r="B40" s="1">
        <v>45</v>
      </c>
      <c r="C40" s="1" t="s">
        <v>3</v>
      </c>
      <c r="D40" s="3">
        <v>3</v>
      </c>
      <c r="E40" s="1"/>
      <c r="F40" s="25">
        <v>111045</v>
      </c>
      <c r="G40" s="2">
        <v>2.8</v>
      </c>
      <c r="H40" s="2">
        <f t="shared" si="0"/>
        <v>2.94</v>
      </c>
      <c r="I40" s="2">
        <f t="shared" si="8"/>
        <v>8.3999999999999986</v>
      </c>
      <c r="J40" s="2">
        <f t="shared" si="2"/>
        <v>0.41999999999999993</v>
      </c>
      <c r="K40" s="2">
        <f t="shared" si="9"/>
        <v>8.82</v>
      </c>
    </row>
    <row r="41" spans="1:11" x14ac:dyDescent="0.2">
      <c r="A41" s="2" t="s">
        <v>40</v>
      </c>
      <c r="B41" s="1">
        <v>50</v>
      </c>
      <c r="C41" s="1" t="s">
        <v>3</v>
      </c>
      <c r="D41" s="3">
        <v>3</v>
      </c>
      <c r="E41" s="1"/>
      <c r="F41" s="25">
        <v>111050</v>
      </c>
      <c r="G41" s="2">
        <v>2.8</v>
      </c>
      <c r="H41" s="2">
        <f t="shared" si="0"/>
        <v>2.94</v>
      </c>
      <c r="I41" s="2">
        <f t="shared" si="8"/>
        <v>8.3999999999999986</v>
      </c>
      <c r="J41" s="2">
        <f t="shared" si="2"/>
        <v>0.41999999999999993</v>
      </c>
      <c r="K41" s="2">
        <f t="shared" si="9"/>
        <v>8.82</v>
      </c>
    </row>
    <row r="42" spans="1:11" x14ac:dyDescent="0.2">
      <c r="A42" s="2" t="s">
        <v>41</v>
      </c>
      <c r="B42" s="1">
        <v>55</v>
      </c>
      <c r="C42" s="1" t="s">
        <v>3</v>
      </c>
      <c r="D42" s="3">
        <v>3</v>
      </c>
      <c r="E42" s="1"/>
      <c r="F42" s="25">
        <v>111055</v>
      </c>
      <c r="G42" s="2">
        <v>2.8</v>
      </c>
      <c r="H42" s="2">
        <f t="shared" si="0"/>
        <v>2.94</v>
      </c>
      <c r="I42" s="2">
        <f t="shared" si="8"/>
        <v>8.3999999999999986</v>
      </c>
      <c r="J42" s="2">
        <f t="shared" si="2"/>
        <v>0.41999999999999993</v>
      </c>
      <c r="K42" s="2">
        <f t="shared" si="9"/>
        <v>8.82</v>
      </c>
    </row>
    <row r="43" spans="1:11" x14ac:dyDescent="0.2">
      <c r="A43" s="2" t="s">
        <v>42</v>
      </c>
      <c r="B43" s="1">
        <v>60</v>
      </c>
      <c r="C43" s="1" t="s">
        <v>3</v>
      </c>
      <c r="D43" s="3">
        <v>3</v>
      </c>
      <c r="E43" s="1"/>
      <c r="F43" s="25">
        <v>111060</v>
      </c>
      <c r="G43" s="2">
        <v>2.8</v>
      </c>
      <c r="H43" s="2">
        <f t="shared" si="0"/>
        <v>2.94</v>
      </c>
      <c r="I43" s="2">
        <f t="shared" si="8"/>
        <v>8.3999999999999986</v>
      </c>
      <c r="J43" s="2">
        <f t="shared" si="2"/>
        <v>0.41999999999999993</v>
      </c>
      <c r="K43" s="2">
        <f t="shared" si="9"/>
        <v>8.82</v>
      </c>
    </row>
    <row r="44" spans="1:11" x14ac:dyDescent="0.2">
      <c r="A44" s="2" t="s">
        <v>43</v>
      </c>
      <c r="B44" s="1">
        <v>65</v>
      </c>
      <c r="C44" s="1" t="s">
        <v>3</v>
      </c>
      <c r="D44" s="3">
        <v>3</v>
      </c>
      <c r="E44" s="1"/>
      <c r="F44" s="25">
        <v>111065</v>
      </c>
      <c r="G44" s="2">
        <v>2.8</v>
      </c>
      <c r="H44" s="2">
        <f t="shared" si="0"/>
        <v>2.94</v>
      </c>
      <c r="I44" s="2">
        <f t="shared" si="8"/>
        <v>8.3999999999999986</v>
      </c>
      <c r="J44" s="2">
        <f t="shared" si="2"/>
        <v>0.41999999999999993</v>
      </c>
      <c r="K44" s="2">
        <f t="shared" si="9"/>
        <v>8.82</v>
      </c>
    </row>
    <row r="45" spans="1:11" x14ac:dyDescent="0.2">
      <c r="A45" s="2" t="s">
        <v>44</v>
      </c>
      <c r="B45" s="1">
        <v>85</v>
      </c>
      <c r="C45" s="1" t="s">
        <v>3</v>
      </c>
      <c r="D45" s="3">
        <v>8</v>
      </c>
      <c r="E45" s="1"/>
      <c r="F45" s="25">
        <v>111085</v>
      </c>
      <c r="G45" s="2">
        <v>3.6</v>
      </c>
      <c r="H45" s="2">
        <f t="shared" si="0"/>
        <v>3.7800000000000002</v>
      </c>
      <c r="I45" s="2">
        <f t="shared" ref="I45:I51" si="10">G45*D45</f>
        <v>28.8</v>
      </c>
      <c r="J45" s="2">
        <f t="shared" si="2"/>
        <v>1.4400000000000002</v>
      </c>
      <c r="K45" s="2">
        <f t="shared" ref="K45:K51" si="11">H45*D45</f>
        <v>30.240000000000002</v>
      </c>
    </row>
    <row r="46" spans="1:11" x14ac:dyDescent="0.2">
      <c r="A46" s="2" t="s">
        <v>45</v>
      </c>
      <c r="B46" s="1">
        <v>90</v>
      </c>
      <c r="C46" s="1" t="s">
        <v>3</v>
      </c>
      <c r="D46" s="3">
        <v>8</v>
      </c>
      <c r="E46" s="1"/>
      <c r="F46" s="25">
        <v>111090</v>
      </c>
      <c r="G46" s="2">
        <v>3.6</v>
      </c>
      <c r="H46" s="2">
        <f t="shared" si="0"/>
        <v>3.7800000000000002</v>
      </c>
      <c r="I46" s="2">
        <f t="shared" si="10"/>
        <v>28.8</v>
      </c>
      <c r="J46" s="2">
        <f t="shared" si="2"/>
        <v>1.4400000000000002</v>
      </c>
      <c r="K46" s="2">
        <f t="shared" si="11"/>
        <v>30.240000000000002</v>
      </c>
    </row>
    <row r="47" spans="1:11" x14ac:dyDescent="0.2">
      <c r="A47" s="2" t="s">
        <v>46</v>
      </c>
      <c r="B47" s="1">
        <v>95</v>
      </c>
      <c r="C47" s="1" t="s">
        <v>3</v>
      </c>
      <c r="D47" s="3">
        <v>8</v>
      </c>
      <c r="E47" s="1"/>
      <c r="F47" s="25">
        <v>111095</v>
      </c>
      <c r="G47" s="2">
        <v>3.6</v>
      </c>
      <c r="H47" s="2">
        <f t="shared" si="0"/>
        <v>3.7800000000000002</v>
      </c>
      <c r="I47" s="2">
        <f t="shared" si="10"/>
        <v>28.8</v>
      </c>
      <c r="J47" s="2">
        <f t="shared" si="2"/>
        <v>1.4400000000000002</v>
      </c>
      <c r="K47" s="2">
        <f t="shared" si="11"/>
        <v>30.240000000000002</v>
      </c>
    </row>
    <row r="48" spans="1:11" x14ac:dyDescent="0.2">
      <c r="A48" s="2" t="s">
        <v>47</v>
      </c>
      <c r="B48" s="1">
        <v>100</v>
      </c>
      <c r="C48" s="1" t="s">
        <v>3</v>
      </c>
      <c r="D48" s="3">
        <v>8</v>
      </c>
      <c r="E48" s="1"/>
      <c r="F48" s="25">
        <v>111100</v>
      </c>
      <c r="G48" s="2">
        <v>3.6</v>
      </c>
      <c r="H48" s="2">
        <f t="shared" si="0"/>
        <v>3.7800000000000002</v>
      </c>
      <c r="I48" s="2">
        <f t="shared" si="10"/>
        <v>28.8</v>
      </c>
      <c r="J48" s="2">
        <f t="shared" si="2"/>
        <v>1.4400000000000002</v>
      </c>
      <c r="K48" s="2">
        <f t="shared" si="11"/>
        <v>30.240000000000002</v>
      </c>
    </row>
    <row r="49" spans="1:11" x14ac:dyDescent="0.2">
      <c r="A49" s="2" t="s">
        <v>48</v>
      </c>
      <c r="B49" s="1">
        <v>105</v>
      </c>
      <c r="C49" s="1" t="s">
        <v>3</v>
      </c>
      <c r="D49" s="3">
        <v>8</v>
      </c>
      <c r="E49" s="1"/>
      <c r="F49" s="25">
        <v>111105</v>
      </c>
      <c r="G49" s="2">
        <v>3.6</v>
      </c>
      <c r="H49" s="2">
        <f t="shared" si="0"/>
        <v>3.7800000000000002</v>
      </c>
      <c r="I49" s="2">
        <f t="shared" si="10"/>
        <v>28.8</v>
      </c>
      <c r="J49" s="2">
        <f t="shared" si="2"/>
        <v>1.4400000000000002</v>
      </c>
      <c r="K49" s="2">
        <f t="shared" si="11"/>
        <v>30.240000000000002</v>
      </c>
    </row>
    <row r="50" spans="1:11" x14ac:dyDescent="0.2">
      <c r="A50" s="2" t="s">
        <v>49</v>
      </c>
      <c r="B50" s="1">
        <v>110</v>
      </c>
      <c r="C50" s="1" t="s">
        <v>3</v>
      </c>
      <c r="D50" s="3">
        <v>8</v>
      </c>
      <c r="E50" s="1"/>
      <c r="F50" s="25">
        <v>111110</v>
      </c>
      <c r="G50" s="2">
        <v>3.6</v>
      </c>
      <c r="H50" s="2">
        <f t="shared" si="0"/>
        <v>3.7800000000000002</v>
      </c>
      <c r="I50" s="2">
        <f t="shared" si="10"/>
        <v>28.8</v>
      </c>
      <c r="J50" s="2">
        <f t="shared" si="2"/>
        <v>1.4400000000000002</v>
      </c>
      <c r="K50" s="2">
        <f t="shared" si="11"/>
        <v>30.240000000000002</v>
      </c>
    </row>
    <row r="51" spans="1:11" x14ac:dyDescent="0.2">
      <c r="A51" s="2" t="s">
        <v>50</v>
      </c>
      <c r="B51" s="1">
        <v>115</v>
      </c>
      <c r="C51" s="1" t="s">
        <v>3</v>
      </c>
      <c r="D51" s="3">
        <v>3</v>
      </c>
      <c r="E51" s="1"/>
      <c r="F51" s="25">
        <v>111115</v>
      </c>
      <c r="G51" s="2">
        <v>3.6</v>
      </c>
      <c r="H51" s="2">
        <f t="shared" si="0"/>
        <v>3.7800000000000002</v>
      </c>
      <c r="I51" s="2">
        <f t="shared" si="10"/>
        <v>10.8</v>
      </c>
      <c r="J51" s="2">
        <f t="shared" si="2"/>
        <v>0.54</v>
      </c>
      <c r="K51" s="2">
        <f t="shared" si="11"/>
        <v>11.34</v>
      </c>
    </row>
    <row r="52" spans="1:11" ht="38.25" x14ac:dyDescent="0.2">
      <c r="A52" s="2" t="s">
        <v>51</v>
      </c>
      <c r="B52" s="1" t="s">
        <v>52</v>
      </c>
      <c r="C52" s="1" t="s">
        <v>1</v>
      </c>
      <c r="D52" s="3"/>
      <c r="E52" s="21" t="s">
        <v>504</v>
      </c>
      <c r="F52" s="21" t="s">
        <v>505</v>
      </c>
      <c r="G52" s="2"/>
      <c r="H52" s="2"/>
      <c r="I52" s="2"/>
      <c r="J52" s="2"/>
      <c r="K52" s="2"/>
    </row>
    <row r="53" spans="1:11" x14ac:dyDescent="0.2">
      <c r="A53" s="2" t="s">
        <v>53</v>
      </c>
      <c r="B53" s="1">
        <v>55</v>
      </c>
      <c r="C53" s="1" t="s">
        <v>3</v>
      </c>
      <c r="D53" s="3">
        <v>3</v>
      </c>
      <c r="E53" s="1"/>
      <c r="F53" s="25">
        <v>112055</v>
      </c>
      <c r="G53" s="2">
        <v>2.8</v>
      </c>
      <c r="H53" s="2">
        <f t="shared" si="0"/>
        <v>2.94</v>
      </c>
      <c r="I53" s="2">
        <f t="shared" ref="I53:I57" si="12">G53*D53</f>
        <v>8.3999999999999986</v>
      </c>
      <c r="J53" s="2">
        <f t="shared" si="2"/>
        <v>0.41999999999999993</v>
      </c>
      <c r="K53" s="2">
        <f t="shared" ref="K53:K57" si="13">H53*D53</f>
        <v>8.82</v>
      </c>
    </row>
    <row r="54" spans="1:11" x14ac:dyDescent="0.2">
      <c r="A54" s="2" t="s">
        <v>54</v>
      </c>
      <c r="B54" s="1">
        <v>60</v>
      </c>
      <c r="C54" s="1" t="s">
        <v>3</v>
      </c>
      <c r="D54" s="3">
        <v>3</v>
      </c>
      <c r="E54" s="1"/>
      <c r="F54" s="25">
        <v>112060</v>
      </c>
      <c r="G54" s="2">
        <v>2.8</v>
      </c>
      <c r="H54" s="2">
        <f t="shared" si="0"/>
        <v>2.94</v>
      </c>
      <c r="I54" s="2">
        <f t="shared" si="12"/>
        <v>8.3999999999999986</v>
      </c>
      <c r="J54" s="2">
        <f t="shared" si="2"/>
        <v>0.41999999999999993</v>
      </c>
      <c r="K54" s="2">
        <f t="shared" si="13"/>
        <v>8.82</v>
      </c>
    </row>
    <row r="55" spans="1:11" x14ac:dyDescent="0.2">
      <c r="A55" s="2" t="s">
        <v>55</v>
      </c>
      <c r="B55" s="1">
        <v>65</v>
      </c>
      <c r="C55" s="1" t="s">
        <v>3</v>
      </c>
      <c r="D55" s="3">
        <v>3</v>
      </c>
      <c r="E55" s="1"/>
      <c r="F55" s="25">
        <v>112065</v>
      </c>
      <c r="G55" s="2">
        <v>2.8</v>
      </c>
      <c r="H55" s="2">
        <f t="shared" si="0"/>
        <v>2.94</v>
      </c>
      <c r="I55" s="2">
        <f t="shared" si="12"/>
        <v>8.3999999999999986</v>
      </c>
      <c r="J55" s="2">
        <f t="shared" si="2"/>
        <v>0.41999999999999993</v>
      </c>
      <c r="K55" s="2">
        <f t="shared" si="13"/>
        <v>8.82</v>
      </c>
    </row>
    <row r="56" spans="1:11" x14ac:dyDescent="0.2">
      <c r="A56" s="2" t="s">
        <v>56</v>
      </c>
      <c r="B56" s="1">
        <v>70</v>
      </c>
      <c r="C56" s="1" t="s">
        <v>3</v>
      </c>
      <c r="D56" s="3">
        <v>3</v>
      </c>
      <c r="E56" s="1"/>
      <c r="F56" s="25">
        <v>112070</v>
      </c>
      <c r="G56" s="2">
        <v>3.6</v>
      </c>
      <c r="H56" s="2">
        <f t="shared" si="0"/>
        <v>3.7800000000000002</v>
      </c>
      <c r="I56" s="2">
        <f t="shared" si="12"/>
        <v>10.8</v>
      </c>
      <c r="J56" s="2">
        <f t="shared" si="2"/>
        <v>0.54</v>
      </c>
      <c r="K56" s="2">
        <f t="shared" si="13"/>
        <v>11.34</v>
      </c>
    </row>
    <row r="57" spans="1:11" x14ac:dyDescent="0.2">
      <c r="A57" s="2" t="s">
        <v>57</v>
      </c>
      <c r="B57" s="1">
        <v>75</v>
      </c>
      <c r="C57" s="1" t="s">
        <v>3</v>
      </c>
      <c r="D57" s="3">
        <v>3</v>
      </c>
      <c r="E57" s="1"/>
      <c r="F57" s="25">
        <v>112075</v>
      </c>
      <c r="G57" s="2">
        <v>3.6</v>
      </c>
      <c r="H57" s="2">
        <f t="shared" si="0"/>
        <v>3.7800000000000002</v>
      </c>
      <c r="I57" s="2">
        <f t="shared" si="12"/>
        <v>10.8</v>
      </c>
      <c r="J57" s="2">
        <f t="shared" si="2"/>
        <v>0.54</v>
      </c>
      <c r="K57" s="2">
        <f t="shared" si="13"/>
        <v>11.34</v>
      </c>
    </row>
    <row r="58" spans="1:11" x14ac:dyDescent="0.2">
      <c r="A58" s="2" t="s">
        <v>58</v>
      </c>
      <c r="B58" s="1">
        <v>80</v>
      </c>
      <c r="C58" s="1" t="s">
        <v>3</v>
      </c>
      <c r="D58" s="3">
        <v>3</v>
      </c>
      <c r="E58" s="1"/>
      <c r="F58" s="25">
        <v>112080</v>
      </c>
      <c r="G58" s="2">
        <v>3.6</v>
      </c>
      <c r="H58" s="2">
        <f t="shared" si="0"/>
        <v>3.7800000000000002</v>
      </c>
      <c r="I58" s="2">
        <f t="shared" ref="I58:I64" si="14">G58*D58</f>
        <v>10.8</v>
      </c>
      <c r="J58" s="2">
        <f t="shared" si="2"/>
        <v>0.54</v>
      </c>
      <c r="K58" s="2">
        <f t="shared" ref="K58:K64" si="15">H58*D58</f>
        <v>11.34</v>
      </c>
    </row>
    <row r="59" spans="1:11" x14ac:dyDescent="0.2">
      <c r="A59" s="2" t="s">
        <v>59</v>
      </c>
      <c r="B59" s="1">
        <v>85</v>
      </c>
      <c r="C59" s="1" t="s">
        <v>3</v>
      </c>
      <c r="D59" s="3">
        <v>3</v>
      </c>
      <c r="E59" s="1"/>
      <c r="F59" s="25">
        <v>112085</v>
      </c>
      <c r="G59" s="2">
        <v>3.6</v>
      </c>
      <c r="H59" s="2">
        <f t="shared" si="0"/>
        <v>3.7800000000000002</v>
      </c>
      <c r="I59" s="2">
        <f t="shared" si="14"/>
        <v>10.8</v>
      </c>
      <c r="J59" s="2">
        <f t="shared" si="2"/>
        <v>0.54</v>
      </c>
      <c r="K59" s="2">
        <f t="shared" si="15"/>
        <v>11.34</v>
      </c>
    </row>
    <row r="60" spans="1:11" x14ac:dyDescent="0.2">
      <c r="A60" s="2" t="s">
        <v>60</v>
      </c>
      <c r="B60" s="1">
        <v>90</v>
      </c>
      <c r="C60" s="1" t="s">
        <v>3</v>
      </c>
      <c r="D60" s="3">
        <v>3</v>
      </c>
      <c r="E60" s="1"/>
      <c r="F60" s="25">
        <v>112090</v>
      </c>
      <c r="G60" s="2">
        <v>3.6</v>
      </c>
      <c r="H60" s="2">
        <f t="shared" si="0"/>
        <v>3.7800000000000002</v>
      </c>
      <c r="I60" s="2">
        <f t="shared" si="14"/>
        <v>10.8</v>
      </c>
      <c r="J60" s="2">
        <f t="shared" si="2"/>
        <v>0.54</v>
      </c>
      <c r="K60" s="2">
        <f t="shared" si="15"/>
        <v>11.34</v>
      </c>
    </row>
    <row r="61" spans="1:11" x14ac:dyDescent="0.2">
      <c r="A61" s="2" t="s">
        <v>61</v>
      </c>
      <c r="B61" s="1">
        <v>95</v>
      </c>
      <c r="C61" s="1" t="s">
        <v>3</v>
      </c>
      <c r="D61" s="3">
        <v>3</v>
      </c>
      <c r="E61" s="1"/>
      <c r="F61" s="25">
        <v>112095</v>
      </c>
      <c r="G61" s="2">
        <v>3.6</v>
      </c>
      <c r="H61" s="2">
        <f t="shared" si="0"/>
        <v>3.7800000000000002</v>
      </c>
      <c r="I61" s="2">
        <f t="shared" si="14"/>
        <v>10.8</v>
      </c>
      <c r="J61" s="2">
        <f t="shared" si="2"/>
        <v>0.54</v>
      </c>
      <c r="K61" s="2">
        <f t="shared" si="15"/>
        <v>11.34</v>
      </c>
    </row>
    <row r="62" spans="1:11" x14ac:dyDescent="0.2">
      <c r="A62" s="2" t="s">
        <v>62</v>
      </c>
      <c r="B62" s="1">
        <v>100</v>
      </c>
      <c r="C62" s="1" t="s">
        <v>3</v>
      </c>
      <c r="D62" s="3">
        <v>3</v>
      </c>
      <c r="E62" s="1"/>
      <c r="F62" s="25">
        <v>112100</v>
      </c>
      <c r="G62" s="2">
        <v>3.6</v>
      </c>
      <c r="H62" s="2">
        <f t="shared" si="0"/>
        <v>3.7800000000000002</v>
      </c>
      <c r="I62" s="2">
        <f t="shared" si="14"/>
        <v>10.8</v>
      </c>
      <c r="J62" s="2">
        <f t="shared" si="2"/>
        <v>0.54</v>
      </c>
      <c r="K62" s="2">
        <f t="shared" si="15"/>
        <v>11.34</v>
      </c>
    </row>
    <row r="63" spans="1:11" x14ac:dyDescent="0.2">
      <c r="A63" s="2" t="s">
        <v>63</v>
      </c>
      <c r="B63" s="1">
        <v>105</v>
      </c>
      <c r="C63" s="1" t="s">
        <v>3</v>
      </c>
      <c r="D63" s="3">
        <v>3</v>
      </c>
      <c r="E63" s="1"/>
      <c r="F63" s="25">
        <v>112105</v>
      </c>
      <c r="G63" s="2">
        <v>3.6</v>
      </c>
      <c r="H63" s="2">
        <f t="shared" si="0"/>
        <v>3.7800000000000002</v>
      </c>
      <c r="I63" s="2">
        <f t="shared" si="14"/>
        <v>10.8</v>
      </c>
      <c r="J63" s="2">
        <f t="shared" si="2"/>
        <v>0.54</v>
      </c>
      <c r="K63" s="2">
        <f t="shared" si="15"/>
        <v>11.34</v>
      </c>
    </row>
    <row r="64" spans="1:11" x14ac:dyDescent="0.2">
      <c r="A64" s="2" t="s">
        <v>64</v>
      </c>
      <c r="B64" s="1">
        <v>110</v>
      </c>
      <c r="C64" s="1" t="s">
        <v>3</v>
      </c>
      <c r="D64" s="3">
        <v>3</v>
      </c>
      <c r="E64" s="1"/>
      <c r="F64" s="25">
        <v>112110</v>
      </c>
      <c r="G64" s="2">
        <v>3.6</v>
      </c>
      <c r="H64" s="2">
        <f t="shared" si="0"/>
        <v>3.7800000000000002</v>
      </c>
      <c r="I64" s="2">
        <f t="shared" si="14"/>
        <v>10.8</v>
      </c>
      <c r="J64" s="2">
        <f t="shared" si="2"/>
        <v>0.54</v>
      </c>
      <c r="K64" s="2">
        <f t="shared" si="15"/>
        <v>11.34</v>
      </c>
    </row>
    <row r="65" spans="1:11" ht="38.25" x14ac:dyDescent="0.2">
      <c r="A65" s="2" t="s">
        <v>65</v>
      </c>
      <c r="B65" s="1" t="s">
        <v>66</v>
      </c>
      <c r="C65" s="1" t="s">
        <v>1</v>
      </c>
      <c r="D65" s="3"/>
      <c r="E65" s="21" t="s">
        <v>504</v>
      </c>
      <c r="F65" s="21" t="s">
        <v>505</v>
      </c>
      <c r="G65" s="2"/>
      <c r="H65" s="2"/>
      <c r="I65" s="2"/>
      <c r="J65" s="2"/>
      <c r="K65" s="2"/>
    </row>
    <row r="66" spans="1:11" x14ac:dyDescent="0.2">
      <c r="A66" s="2" t="s">
        <v>67</v>
      </c>
      <c r="B66" s="1">
        <v>35</v>
      </c>
      <c r="C66" s="1" t="s">
        <v>3</v>
      </c>
      <c r="D66" s="3">
        <v>3</v>
      </c>
      <c r="E66" s="1"/>
      <c r="F66" s="25">
        <v>113035</v>
      </c>
      <c r="G66" s="2">
        <v>2.8</v>
      </c>
      <c r="H66" s="2">
        <f t="shared" si="0"/>
        <v>2.94</v>
      </c>
      <c r="I66" s="2">
        <f t="shared" ref="I66:I71" si="16">G66*D66</f>
        <v>8.3999999999999986</v>
      </c>
      <c r="J66" s="2">
        <f t="shared" si="2"/>
        <v>0.41999999999999993</v>
      </c>
      <c r="K66" s="2">
        <f t="shared" ref="K66:K71" si="17">H66*D66</f>
        <v>8.82</v>
      </c>
    </row>
    <row r="67" spans="1:11" x14ac:dyDescent="0.2">
      <c r="A67" s="2" t="s">
        <v>68</v>
      </c>
      <c r="B67" s="1">
        <v>40</v>
      </c>
      <c r="C67" s="1" t="s">
        <v>3</v>
      </c>
      <c r="D67" s="3">
        <v>3</v>
      </c>
      <c r="E67" s="1"/>
      <c r="F67" s="25">
        <v>113040</v>
      </c>
      <c r="G67" s="2">
        <v>2.8</v>
      </c>
      <c r="H67" s="2">
        <f t="shared" si="0"/>
        <v>2.94</v>
      </c>
      <c r="I67" s="2">
        <f t="shared" si="16"/>
        <v>8.3999999999999986</v>
      </c>
      <c r="J67" s="2">
        <f t="shared" si="2"/>
        <v>0.41999999999999993</v>
      </c>
      <c r="K67" s="2">
        <f t="shared" si="17"/>
        <v>8.82</v>
      </c>
    </row>
    <row r="68" spans="1:11" x14ac:dyDescent="0.2">
      <c r="A68" s="2" t="s">
        <v>69</v>
      </c>
      <c r="B68" s="1">
        <v>45</v>
      </c>
      <c r="C68" s="1" t="s">
        <v>3</v>
      </c>
      <c r="D68" s="3">
        <v>3</v>
      </c>
      <c r="E68" s="1"/>
      <c r="F68" s="25">
        <v>113045</v>
      </c>
      <c r="G68" s="2">
        <v>2.8</v>
      </c>
      <c r="H68" s="2">
        <f t="shared" si="0"/>
        <v>2.94</v>
      </c>
      <c r="I68" s="2">
        <f t="shared" si="16"/>
        <v>8.3999999999999986</v>
      </c>
      <c r="J68" s="2">
        <f t="shared" si="2"/>
        <v>0.41999999999999993</v>
      </c>
      <c r="K68" s="2">
        <f t="shared" si="17"/>
        <v>8.82</v>
      </c>
    </row>
    <row r="69" spans="1:11" x14ac:dyDescent="0.2">
      <c r="A69" s="2" t="s">
        <v>70</v>
      </c>
      <c r="B69" s="1">
        <v>50</v>
      </c>
      <c r="C69" s="1" t="s">
        <v>3</v>
      </c>
      <c r="D69" s="3">
        <v>3</v>
      </c>
      <c r="E69" s="1"/>
      <c r="F69" s="25">
        <v>113050</v>
      </c>
      <c r="G69" s="2">
        <v>2.8</v>
      </c>
      <c r="H69" s="2">
        <f t="shared" si="0"/>
        <v>2.94</v>
      </c>
      <c r="I69" s="2">
        <f t="shared" si="16"/>
        <v>8.3999999999999986</v>
      </c>
      <c r="J69" s="2">
        <f t="shared" si="2"/>
        <v>0.41999999999999993</v>
      </c>
      <c r="K69" s="2">
        <f t="shared" si="17"/>
        <v>8.82</v>
      </c>
    </row>
    <row r="70" spans="1:11" x14ac:dyDescent="0.2">
      <c r="A70" s="2" t="s">
        <v>71</v>
      </c>
      <c r="B70" s="1">
        <v>55</v>
      </c>
      <c r="C70" s="1" t="s">
        <v>3</v>
      </c>
      <c r="D70" s="3">
        <v>3</v>
      </c>
      <c r="E70" s="1"/>
      <c r="F70" s="25">
        <v>113055</v>
      </c>
      <c r="G70" s="2">
        <v>2.8</v>
      </c>
      <c r="H70" s="2">
        <f t="shared" si="0"/>
        <v>2.94</v>
      </c>
      <c r="I70" s="2">
        <f t="shared" si="16"/>
        <v>8.3999999999999986</v>
      </c>
      <c r="J70" s="2">
        <f t="shared" si="2"/>
        <v>0.41999999999999993</v>
      </c>
      <c r="K70" s="2">
        <f t="shared" si="17"/>
        <v>8.82</v>
      </c>
    </row>
    <row r="71" spans="1:11" x14ac:dyDescent="0.2">
      <c r="A71" s="2" t="s">
        <v>72</v>
      </c>
      <c r="B71" s="1">
        <v>60</v>
      </c>
      <c r="C71" s="1" t="s">
        <v>3</v>
      </c>
      <c r="D71" s="3">
        <v>3</v>
      </c>
      <c r="E71" s="1"/>
      <c r="F71" s="25">
        <v>113060</v>
      </c>
      <c r="G71" s="2">
        <v>2.8</v>
      </c>
      <c r="H71" s="2">
        <f t="shared" ref="H71" si="18">G71*1.05</f>
        <v>2.94</v>
      </c>
      <c r="I71" s="2">
        <f t="shared" si="16"/>
        <v>8.3999999999999986</v>
      </c>
      <c r="J71" s="2">
        <f t="shared" ref="J71" si="19">I71*0.05</f>
        <v>0.41999999999999993</v>
      </c>
      <c r="K71" s="2">
        <f t="shared" si="17"/>
        <v>8.82</v>
      </c>
    </row>
    <row r="72" spans="1:11" x14ac:dyDescent="0.2">
      <c r="A72" s="2" t="s">
        <v>73</v>
      </c>
      <c r="B72" s="1">
        <v>65</v>
      </c>
      <c r="C72" s="1" t="s">
        <v>3</v>
      </c>
      <c r="D72" s="3">
        <v>3</v>
      </c>
      <c r="E72" s="1"/>
      <c r="F72" s="25">
        <v>113065</v>
      </c>
      <c r="G72" s="2">
        <v>2.8</v>
      </c>
      <c r="H72" s="2">
        <f t="shared" si="0"/>
        <v>2.94</v>
      </c>
      <c r="I72" s="2">
        <f t="shared" ref="I72:I76" si="20">G72*D72</f>
        <v>8.3999999999999986</v>
      </c>
      <c r="J72" s="2">
        <f t="shared" si="2"/>
        <v>0.41999999999999993</v>
      </c>
      <c r="K72" s="2">
        <f t="shared" ref="K72:K76" si="21">H72*D72</f>
        <v>8.82</v>
      </c>
    </row>
    <row r="73" spans="1:11" x14ac:dyDescent="0.2">
      <c r="A73" s="2" t="s">
        <v>74</v>
      </c>
      <c r="B73" s="1">
        <v>70</v>
      </c>
      <c r="C73" s="1" t="s">
        <v>3</v>
      </c>
      <c r="D73" s="3">
        <v>3</v>
      </c>
      <c r="E73" s="1"/>
      <c r="F73" s="25">
        <v>113070</v>
      </c>
      <c r="G73" s="2">
        <v>3.6</v>
      </c>
      <c r="H73" s="2">
        <f t="shared" ref="H73:H131" si="22">G73*1.05</f>
        <v>3.7800000000000002</v>
      </c>
      <c r="I73" s="2">
        <f t="shared" si="20"/>
        <v>10.8</v>
      </c>
      <c r="J73" s="2">
        <f t="shared" ref="J73:J131" si="23">I73*0.05</f>
        <v>0.54</v>
      </c>
      <c r="K73" s="2">
        <f t="shared" si="21"/>
        <v>11.34</v>
      </c>
    </row>
    <row r="74" spans="1:11" x14ac:dyDescent="0.2">
      <c r="A74" s="2" t="s">
        <v>75</v>
      </c>
      <c r="B74" s="1">
        <v>75</v>
      </c>
      <c r="C74" s="1" t="s">
        <v>3</v>
      </c>
      <c r="D74" s="3">
        <v>3</v>
      </c>
      <c r="E74" s="1"/>
      <c r="F74" s="25">
        <v>113075</v>
      </c>
      <c r="G74" s="2">
        <v>3.6</v>
      </c>
      <c r="H74" s="2">
        <f t="shared" si="22"/>
        <v>3.7800000000000002</v>
      </c>
      <c r="I74" s="2">
        <f t="shared" si="20"/>
        <v>10.8</v>
      </c>
      <c r="J74" s="2">
        <f t="shared" si="23"/>
        <v>0.54</v>
      </c>
      <c r="K74" s="2">
        <f t="shared" si="21"/>
        <v>11.34</v>
      </c>
    </row>
    <row r="75" spans="1:11" x14ac:dyDescent="0.2">
      <c r="A75" s="2" t="s">
        <v>76</v>
      </c>
      <c r="B75" s="1">
        <v>80</v>
      </c>
      <c r="C75" s="1" t="s">
        <v>3</v>
      </c>
      <c r="D75" s="3">
        <v>3</v>
      </c>
      <c r="E75" s="1"/>
      <c r="F75" s="25">
        <v>113080</v>
      </c>
      <c r="G75" s="2">
        <v>3.6</v>
      </c>
      <c r="H75" s="2">
        <f t="shared" si="22"/>
        <v>3.7800000000000002</v>
      </c>
      <c r="I75" s="2">
        <f t="shared" si="20"/>
        <v>10.8</v>
      </c>
      <c r="J75" s="2">
        <f t="shared" si="23"/>
        <v>0.54</v>
      </c>
      <c r="K75" s="2">
        <f t="shared" si="21"/>
        <v>11.34</v>
      </c>
    </row>
    <row r="76" spans="1:11" x14ac:dyDescent="0.2">
      <c r="A76" s="2" t="s">
        <v>77</v>
      </c>
      <c r="B76" s="1">
        <v>85</v>
      </c>
      <c r="C76" s="1" t="s">
        <v>3</v>
      </c>
      <c r="D76" s="3">
        <v>3</v>
      </c>
      <c r="E76" s="1"/>
      <c r="F76" s="25">
        <v>113085</v>
      </c>
      <c r="G76" s="2">
        <v>3.6</v>
      </c>
      <c r="H76" s="2">
        <f t="shared" si="22"/>
        <v>3.7800000000000002</v>
      </c>
      <c r="I76" s="2">
        <f t="shared" si="20"/>
        <v>10.8</v>
      </c>
      <c r="J76" s="2">
        <f t="shared" si="23"/>
        <v>0.54</v>
      </c>
      <c r="K76" s="2">
        <f t="shared" si="21"/>
        <v>11.34</v>
      </c>
    </row>
    <row r="77" spans="1:11" ht="38.25" x14ac:dyDescent="0.2">
      <c r="A77" s="2" t="s">
        <v>78</v>
      </c>
      <c r="B77" s="1" t="s">
        <v>79</v>
      </c>
      <c r="C77" s="1" t="s">
        <v>1</v>
      </c>
      <c r="D77" s="3"/>
      <c r="E77" s="21" t="s">
        <v>471</v>
      </c>
      <c r="F77" s="21" t="s">
        <v>506</v>
      </c>
      <c r="G77" s="2"/>
      <c r="H77" s="2"/>
      <c r="I77" s="2"/>
      <c r="J77" s="2"/>
      <c r="K77" s="2"/>
    </row>
    <row r="78" spans="1:11" x14ac:dyDescent="0.2">
      <c r="A78" s="2" t="s">
        <v>80</v>
      </c>
      <c r="B78" s="1">
        <v>30</v>
      </c>
      <c r="C78" s="1" t="s">
        <v>3</v>
      </c>
      <c r="D78" s="3">
        <v>3</v>
      </c>
      <c r="E78" s="1"/>
      <c r="F78" s="23" t="s">
        <v>507</v>
      </c>
      <c r="G78" s="2">
        <v>5.2</v>
      </c>
      <c r="H78" s="2">
        <f t="shared" si="22"/>
        <v>5.4600000000000009</v>
      </c>
      <c r="I78" s="2">
        <f t="shared" ref="I78:I81" si="24">G78*D78</f>
        <v>15.600000000000001</v>
      </c>
      <c r="J78" s="2">
        <f t="shared" si="23"/>
        <v>0.78000000000000014</v>
      </c>
      <c r="K78" s="2">
        <f t="shared" ref="K78:K81" si="25">H78*D78</f>
        <v>16.380000000000003</v>
      </c>
    </row>
    <row r="79" spans="1:11" x14ac:dyDescent="0.2">
      <c r="A79" s="2" t="s">
        <v>81</v>
      </c>
      <c r="B79" s="1">
        <v>32</v>
      </c>
      <c r="C79" s="1" t="s">
        <v>3</v>
      </c>
      <c r="D79" s="3">
        <v>3</v>
      </c>
      <c r="E79" s="1"/>
      <c r="F79" s="23" t="s">
        <v>508</v>
      </c>
      <c r="G79" s="2">
        <v>5.2</v>
      </c>
      <c r="H79" s="2">
        <f t="shared" si="22"/>
        <v>5.4600000000000009</v>
      </c>
      <c r="I79" s="2">
        <f t="shared" si="24"/>
        <v>15.600000000000001</v>
      </c>
      <c r="J79" s="2">
        <f t="shared" si="23"/>
        <v>0.78000000000000014</v>
      </c>
      <c r="K79" s="2">
        <f t="shared" si="25"/>
        <v>16.380000000000003</v>
      </c>
    </row>
    <row r="80" spans="1:11" x14ac:dyDescent="0.2">
      <c r="A80" s="2" t="s">
        <v>82</v>
      </c>
      <c r="B80" s="1">
        <v>34</v>
      </c>
      <c r="C80" s="1" t="s">
        <v>3</v>
      </c>
      <c r="D80" s="3">
        <v>3</v>
      </c>
      <c r="E80" s="1"/>
      <c r="F80" s="23" t="s">
        <v>509</v>
      </c>
      <c r="G80" s="2">
        <v>5.2</v>
      </c>
      <c r="H80" s="2">
        <f t="shared" si="22"/>
        <v>5.4600000000000009</v>
      </c>
      <c r="I80" s="2">
        <f t="shared" si="24"/>
        <v>15.600000000000001</v>
      </c>
      <c r="J80" s="2">
        <f t="shared" si="23"/>
        <v>0.78000000000000014</v>
      </c>
      <c r="K80" s="2">
        <f t="shared" si="25"/>
        <v>16.380000000000003</v>
      </c>
    </row>
    <row r="81" spans="1:11" x14ac:dyDescent="0.2">
      <c r="A81" s="2" t="s">
        <v>83</v>
      </c>
      <c r="B81" s="1">
        <v>36</v>
      </c>
      <c r="C81" s="1" t="s">
        <v>3</v>
      </c>
      <c r="D81" s="3">
        <v>3</v>
      </c>
      <c r="E81" s="1"/>
      <c r="F81" s="23" t="s">
        <v>510</v>
      </c>
      <c r="G81" s="2">
        <v>5.2</v>
      </c>
      <c r="H81" s="2">
        <f t="shared" si="22"/>
        <v>5.4600000000000009</v>
      </c>
      <c r="I81" s="2">
        <f t="shared" si="24"/>
        <v>15.600000000000001</v>
      </c>
      <c r="J81" s="2">
        <f t="shared" si="23"/>
        <v>0.78000000000000014</v>
      </c>
      <c r="K81" s="2">
        <f t="shared" si="25"/>
        <v>16.380000000000003</v>
      </c>
    </row>
    <row r="82" spans="1:11" x14ac:dyDescent="0.2">
      <c r="A82" s="2" t="s">
        <v>84</v>
      </c>
      <c r="B82" s="1">
        <v>38</v>
      </c>
      <c r="C82" s="1" t="s">
        <v>3</v>
      </c>
      <c r="D82" s="3">
        <v>3</v>
      </c>
      <c r="E82" s="1"/>
      <c r="F82" s="23" t="s">
        <v>511</v>
      </c>
      <c r="G82" s="2">
        <v>5.2</v>
      </c>
      <c r="H82" s="2">
        <f t="shared" si="22"/>
        <v>5.4600000000000009</v>
      </c>
      <c r="I82" s="2">
        <f t="shared" ref="I82:I88" si="26">G82*D82</f>
        <v>15.600000000000001</v>
      </c>
      <c r="J82" s="2">
        <f t="shared" si="23"/>
        <v>0.78000000000000014</v>
      </c>
      <c r="K82" s="2">
        <f t="shared" ref="K82:K88" si="27">H82*D82</f>
        <v>16.380000000000003</v>
      </c>
    </row>
    <row r="83" spans="1:11" x14ac:dyDescent="0.2">
      <c r="A83" s="2" t="s">
        <v>85</v>
      </c>
      <c r="B83" s="1">
        <v>40</v>
      </c>
      <c r="C83" s="1" t="s">
        <v>3</v>
      </c>
      <c r="D83" s="3">
        <v>8</v>
      </c>
      <c r="E83" s="1"/>
      <c r="F83" s="23" t="s">
        <v>512</v>
      </c>
      <c r="G83" s="2">
        <v>5.2</v>
      </c>
      <c r="H83" s="2">
        <f t="shared" si="22"/>
        <v>5.4600000000000009</v>
      </c>
      <c r="I83" s="2">
        <f t="shared" si="26"/>
        <v>41.6</v>
      </c>
      <c r="J83" s="2">
        <f t="shared" si="23"/>
        <v>2.08</v>
      </c>
      <c r="K83" s="2">
        <f t="shared" si="27"/>
        <v>43.680000000000007</v>
      </c>
    </row>
    <row r="84" spans="1:11" x14ac:dyDescent="0.2">
      <c r="A84" s="2" t="s">
        <v>86</v>
      </c>
      <c r="B84" s="1">
        <v>42</v>
      </c>
      <c r="C84" s="1" t="s">
        <v>3</v>
      </c>
      <c r="D84" s="3">
        <v>8</v>
      </c>
      <c r="E84" s="1"/>
      <c r="F84" s="23" t="s">
        <v>513</v>
      </c>
      <c r="G84" s="2">
        <v>5.2</v>
      </c>
      <c r="H84" s="2">
        <f t="shared" si="22"/>
        <v>5.4600000000000009</v>
      </c>
      <c r="I84" s="2">
        <f t="shared" si="26"/>
        <v>41.6</v>
      </c>
      <c r="J84" s="2">
        <f t="shared" si="23"/>
        <v>2.08</v>
      </c>
      <c r="K84" s="2">
        <f t="shared" si="27"/>
        <v>43.680000000000007</v>
      </c>
    </row>
    <row r="85" spans="1:11" x14ac:dyDescent="0.2">
      <c r="A85" s="2" t="s">
        <v>87</v>
      </c>
      <c r="B85" s="1">
        <v>44</v>
      </c>
      <c r="C85" s="1" t="s">
        <v>3</v>
      </c>
      <c r="D85" s="3">
        <v>8</v>
      </c>
      <c r="E85" s="1"/>
      <c r="F85" s="23" t="s">
        <v>514</v>
      </c>
      <c r="G85" s="2">
        <v>5.2</v>
      </c>
      <c r="H85" s="2">
        <f t="shared" si="22"/>
        <v>5.4600000000000009</v>
      </c>
      <c r="I85" s="2">
        <f t="shared" si="26"/>
        <v>41.6</v>
      </c>
      <c r="J85" s="2">
        <f t="shared" si="23"/>
        <v>2.08</v>
      </c>
      <c r="K85" s="2">
        <f t="shared" si="27"/>
        <v>43.680000000000007</v>
      </c>
    </row>
    <row r="86" spans="1:11" x14ac:dyDescent="0.2">
      <c r="A86" s="2" t="s">
        <v>88</v>
      </c>
      <c r="B86" s="1">
        <v>46</v>
      </c>
      <c r="C86" s="1" t="s">
        <v>3</v>
      </c>
      <c r="D86" s="3">
        <v>3</v>
      </c>
      <c r="E86" s="1"/>
      <c r="F86" s="23" t="s">
        <v>515</v>
      </c>
      <c r="G86" s="2">
        <v>5.2</v>
      </c>
      <c r="H86" s="2">
        <f t="shared" si="22"/>
        <v>5.4600000000000009</v>
      </c>
      <c r="I86" s="2">
        <f t="shared" si="26"/>
        <v>15.600000000000001</v>
      </c>
      <c r="J86" s="2">
        <f t="shared" si="23"/>
        <v>0.78000000000000014</v>
      </c>
      <c r="K86" s="2">
        <f t="shared" si="27"/>
        <v>16.380000000000003</v>
      </c>
    </row>
    <row r="87" spans="1:11" x14ac:dyDescent="0.2">
      <c r="A87" s="2" t="s">
        <v>89</v>
      </c>
      <c r="B87" s="1">
        <v>48</v>
      </c>
      <c r="C87" s="1" t="s">
        <v>3</v>
      </c>
      <c r="D87" s="3">
        <v>3</v>
      </c>
      <c r="E87" s="1"/>
      <c r="F87" s="23" t="s">
        <v>516</v>
      </c>
      <c r="G87" s="2">
        <v>5.2</v>
      </c>
      <c r="H87" s="2">
        <f t="shared" si="22"/>
        <v>5.4600000000000009</v>
      </c>
      <c r="I87" s="2">
        <f t="shared" si="26"/>
        <v>15.600000000000001</v>
      </c>
      <c r="J87" s="2">
        <f t="shared" si="23"/>
        <v>0.78000000000000014</v>
      </c>
      <c r="K87" s="2">
        <f t="shared" si="27"/>
        <v>16.380000000000003</v>
      </c>
    </row>
    <row r="88" spans="1:11" x14ac:dyDescent="0.2">
      <c r="A88" s="2" t="s">
        <v>90</v>
      </c>
      <c r="B88" s="1">
        <v>50</v>
      </c>
      <c r="C88" s="1" t="s">
        <v>3</v>
      </c>
      <c r="D88" s="3">
        <v>3</v>
      </c>
      <c r="E88" s="1"/>
      <c r="F88" s="23" t="s">
        <v>517</v>
      </c>
      <c r="G88" s="2">
        <v>5.2</v>
      </c>
      <c r="H88" s="2">
        <f t="shared" si="22"/>
        <v>5.4600000000000009</v>
      </c>
      <c r="I88" s="2">
        <f t="shared" si="26"/>
        <v>15.600000000000001</v>
      </c>
      <c r="J88" s="2">
        <f t="shared" si="23"/>
        <v>0.78000000000000014</v>
      </c>
      <c r="K88" s="2">
        <f t="shared" si="27"/>
        <v>16.380000000000003</v>
      </c>
    </row>
    <row r="89" spans="1:11" ht="38.25" x14ac:dyDescent="0.2">
      <c r="A89" s="2" t="s">
        <v>91</v>
      </c>
      <c r="B89" s="1" t="s">
        <v>92</v>
      </c>
      <c r="C89" s="1" t="s">
        <v>1</v>
      </c>
      <c r="D89" s="3"/>
      <c r="E89" s="21" t="s">
        <v>504</v>
      </c>
      <c r="F89" s="21" t="s">
        <v>518</v>
      </c>
      <c r="G89" s="2"/>
      <c r="H89" s="2"/>
      <c r="I89" s="2"/>
      <c r="J89" s="2"/>
      <c r="K89" s="2"/>
    </row>
    <row r="90" spans="1:11" x14ac:dyDescent="0.2">
      <c r="A90" s="2" t="s">
        <v>93</v>
      </c>
      <c r="B90" s="1">
        <v>25</v>
      </c>
      <c r="C90" s="1" t="s">
        <v>3</v>
      </c>
      <c r="D90" s="3">
        <v>3</v>
      </c>
      <c r="E90" s="1"/>
      <c r="F90" s="25">
        <v>106025</v>
      </c>
      <c r="G90" s="2">
        <v>2.4</v>
      </c>
      <c r="H90" s="2">
        <f t="shared" si="22"/>
        <v>2.52</v>
      </c>
      <c r="I90" s="2">
        <f t="shared" ref="I90:I95" si="28">G90*D90</f>
        <v>7.1999999999999993</v>
      </c>
      <c r="J90" s="2">
        <f t="shared" si="23"/>
        <v>0.36</v>
      </c>
      <c r="K90" s="2">
        <f t="shared" ref="K90:K95" si="29">H90*D90</f>
        <v>7.5600000000000005</v>
      </c>
    </row>
    <row r="91" spans="1:11" x14ac:dyDescent="0.2">
      <c r="A91" s="2" t="s">
        <v>94</v>
      </c>
      <c r="B91" s="1">
        <v>30</v>
      </c>
      <c r="C91" s="1" t="s">
        <v>3</v>
      </c>
      <c r="D91" s="3">
        <v>3</v>
      </c>
      <c r="E91" s="1"/>
      <c r="F91" s="25">
        <v>106030</v>
      </c>
      <c r="G91" s="2">
        <v>2.4</v>
      </c>
      <c r="H91" s="2">
        <f t="shared" si="22"/>
        <v>2.52</v>
      </c>
      <c r="I91" s="2">
        <f t="shared" si="28"/>
        <v>7.1999999999999993</v>
      </c>
      <c r="J91" s="2">
        <f t="shared" si="23"/>
        <v>0.36</v>
      </c>
      <c r="K91" s="2">
        <f t="shared" si="29"/>
        <v>7.5600000000000005</v>
      </c>
    </row>
    <row r="92" spans="1:11" x14ac:dyDescent="0.2">
      <c r="A92" s="2" t="s">
        <v>95</v>
      </c>
      <c r="B92" s="1">
        <v>35</v>
      </c>
      <c r="C92" s="1" t="s">
        <v>3</v>
      </c>
      <c r="D92" s="3">
        <v>8</v>
      </c>
      <c r="E92" s="1"/>
      <c r="F92" s="25">
        <v>106035</v>
      </c>
      <c r="G92" s="2">
        <v>2.4</v>
      </c>
      <c r="H92" s="2">
        <f t="shared" si="22"/>
        <v>2.52</v>
      </c>
      <c r="I92" s="2">
        <f t="shared" si="28"/>
        <v>19.2</v>
      </c>
      <c r="J92" s="2">
        <f t="shared" si="23"/>
        <v>0.96</v>
      </c>
      <c r="K92" s="2">
        <f t="shared" si="29"/>
        <v>20.16</v>
      </c>
    </row>
    <row r="93" spans="1:11" x14ac:dyDescent="0.2">
      <c r="A93" s="2" t="s">
        <v>96</v>
      </c>
      <c r="B93" s="1">
        <v>40</v>
      </c>
      <c r="C93" s="1" t="s">
        <v>3</v>
      </c>
      <c r="D93" s="3">
        <v>8</v>
      </c>
      <c r="E93" s="1"/>
      <c r="F93" s="25">
        <v>106040</v>
      </c>
      <c r="G93" s="2">
        <v>2.4</v>
      </c>
      <c r="H93" s="2">
        <f t="shared" si="22"/>
        <v>2.52</v>
      </c>
      <c r="I93" s="2">
        <f t="shared" si="28"/>
        <v>19.2</v>
      </c>
      <c r="J93" s="2">
        <f t="shared" si="23"/>
        <v>0.96</v>
      </c>
      <c r="K93" s="2">
        <f t="shared" si="29"/>
        <v>20.16</v>
      </c>
    </row>
    <row r="94" spans="1:11" x14ac:dyDescent="0.2">
      <c r="A94" s="2" t="s">
        <v>97</v>
      </c>
      <c r="B94" s="1">
        <v>45</v>
      </c>
      <c r="C94" s="1" t="s">
        <v>3</v>
      </c>
      <c r="D94" s="3">
        <v>8</v>
      </c>
      <c r="E94" s="1"/>
      <c r="F94" s="25">
        <v>106045</v>
      </c>
      <c r="G94" s="2">
        <v>2.4</v>
      </c>
      <c r="H94" s="2">
        <f t="shared" si="22"/>
        <v>2.52</v>
      </c>
      <c r="I94" s="2">
        <f t="shared" si="28"/>
        <v>19.2</v>
      </c>
      <c r="J94" s="2">
        <f t="shared" si="23"/>
        <v>0.96</v>
      </c>
      <c r="K94" s="2">
        <f t="shared" si="29"/>
        <v>20.16</v>
      </c>
    </row>
    <row r="95" spans="1:11" x14ac:dyDescent="0.2">
      <c r="A95" s="2" t="s">
        <v>98</v>
      </c>
      <c r="B95" s="1">
        <v>50</v>
      </c>
      <c r="C95" s="1" t="s">
        <v>3</v>
      </c>
      <c r="D95" s="3">
        <v>8</v>
      </c>
      <c r="E95" s="1"/>
      <c r="F95" s="25">
        <v>106050</v>
      </c>
      <c r="G95" s="2">
        <v>2.4</v>
      </c>
      <c r="H95" s="2">
        <f t="shared" si="22"/>
        <v>2.52</v>
      </c>
      <c r="I95" s="2">
        <f t="shared" si="28"/>
        <v>19.2</v>
      </c>
      <c r="J95" s="2">
        <f t="shared" si="23"/>
        <v>0.96</v>
      </c>
      <c r="K95" s="2">
        <f t="shared" si="29"/>
        <v>20.16</v>
      </c>
    </row>
    <row r="96" spans="1:11" x14ac:dyDescent="0.2">
      <c r="A96" s="2" t="s">
        <v>99</v>
      </c>
      <c r="B96" s="1">
        <v>55</v>
      </c>
      <c r="C96" s="1" t="s">
        <v>3</v>
      </c>
      <c r="D96" s="3">
        <v>3</v>
      </c>
      <c r="E96" s="1"/>
      <c r="F96" s="25">
        <v>106055</v>
      </c>
      <c r="G96" s="2">
        <v>2.4</v>
      </c>
      <c r="H96" s="2">
        <f t="shared" si="22"/>
        <v>2.52</v>
      </c>
      <c r="I96" s="2">
        <f t="shared" ref="I96:I98" si="30">G96*D96</f>
        <v>7.1999999999999993</v>
      </c>
      <c r="J96" s="2">
        <f t="shared" si="23"/>
        <v>0.36</v>
      </c>
      <c r="K96" s="2">
        <f t="shared" ref="K96:K98" si="31">H96*D96</f>
        <v>7.5600000000000005</v>
      </c>
    </row>
    <row r="97" spans="1:11" x14ac:dyDescent="0.2">
      <c r="A97" s="2" t="s">
        <v>100</v>
      </c>
      <c r="B97" s="1">
        <v>60</v>
      </c>
      <c r="C97" s="1" t="s">
        <v>3</v>
      </c>
      <c r="D97" s="3">
        <v>3</v>
      </c>
      <c r="E97" s="1"/>
      <c r="F97" s="25">
        <v>106060</v>
      </c>
      <c r="G97" s="2">
        <v>2.4</v>
      </c>
      <c r="H97" s="2">
        <f t="shared" si="22"/>
        <v>2.52</v>
      </c>
      <c r="I97" s="2">
        <f t="shared" si="30"/>
        <v>7.1999999999999993</v>
      </c>
      <c r="J97" s="2">
        <f t="shared" si="23"/>
        <v>0.36</v>
      </c>
      <c r="K97" s="2">
        <f t="shared" si="31"/>
        <v>7.5600000000000005</v>
      </c>
    </row>
    <row r="98" spans="1:11" x14ac:dyDescent="0.2">
      <c r="A98" s="2" t="s">
        <v>101</v>
      </c>
      <c r="B98" s="1">
        <v>65</v>
      </c>
      <c r="C98" s="1" t="s">
        <v>3</v>
      </c>
      <c r="D98" s="3">
        <v>3</v>
      </c>
      <c r="E98" s="1"/>
      <c r="F98" s="25">
        <v>106065</v>
      </c>
      <c r="G98" s="2">
        <v>2.4</v>
      </c>
      <c r="H98" s="2">
        <f t="shared" si="22"/>
        <v>2.52</v>
      </c>
      <c r="I98" s="2">
        <f t="shared" si="30"/>
        <v>7.1999999999999993</v>
      </c>
      <c r="J98" s="2">
        <f t="shared" si="23"/>
        <v>0.36</v>
      </c>
      <c r="K98" s="2">
        <f t="shared" si="31"/>
        <v>7.5600000000000005</v>
      </c>
    </row>
    <row r="99" spans="1:11" ht="38.25" x14ac:dyDescent="0.2">
      <c r="A99" s="2" t="s">
        <v>102</v>
      </c>
      <c r="B99" s="1" t="s">
        <v>103</v>
      </c>
      <c r="C99" s="1"/>
      <c r="D99" s="3"/>
      <c r="E99" s="21" t="s">
        <v>471</v>
      </c>
      <c r="F99" s="21" t="s">
        <v>519</v>
      </c>
      <c r="G99" s="2"/>
      <c r="H99" s="2"/>
      <c r="I99" s="2"/>
      <c r="J99" s="2"/>
      <c r="K99" s="2"/>
    </row>
    <row r="100" spans="1:11" x14ac:dyDescent="0.2">
      <c r="A100" s="2" t="s">
        <v>104</v>
      </c>
      <c r="B100" s="1">
        <v>40</v>
      </c>
      <c r="C100" s="1" t="s">
        <v>3</v>
      </c>
      <c r="D100" s="3">
        <v>3</v>
      </c>
      <c r="E100" s="1"/>
      <c r="F100" s="23" t="s">
        <v>520</v>
      </c>
      <c r="G100" s="2">
        <v>24</v>
      </c>
      <c r="H100" s="2">
        <f t="shared" si="22"/>
        <v>25.200000000000003</v>
      </c>
      <c r="I100" s="2">
        <f t="shared" ref="I100:I105" si="32">G100*D100</f>
        <v>72</v>
      </c>
      <c r="J100" s="2">
        <f t="shared" si="23"/>
        <v>3.6</v>
      </c>
      <c r="K100" s="2">
        <f t="shared" ref="K100:K105" si="33">H100*D100</f>
        <v>75.600000000000009</v>
      </c>
    </row>
    <row r="101" spans="1:11" x14ac:dyDescent="0.2">
      <c r="A101" s="2" t="s">
        <v>105</v>
      </c>
      <c r="B101" s="1">
        <v>42</v>
      </c>
      <c r="C101" s="1" t="s">
        <v>3</v>
      </c>
      <c r="D101" s="3">
        <v>3</v>
      </c>
      <c r="E101" s="1"/>
      <c r="F101" s="23" t="s">
        <v>521</v>
      </c>
      <c r="G101" s="2">
        <v>24</v>
      </c>
      <c r="H101" s="2">
        <f t="shared" si="22"/>
        <v>25.200000000000003</v>
      </c>
      <c r="I101" s="2">
        <f t="shared" si="32"/>
        <v>72</v>
      </c>
      <c r="J101" s="2">
        <f t="shared" si="23"/>
        <v>3.6</v>
      </c>
      <c r="K101" s="2">
        <f t="shared" si="33"/>
        <v>75.600000000000009</v>
      </c>
    </row>
    <row r="102" spans="1:11" x14ac:dyDescent="0.2">
      <c r="A102" s="2" t="s">
        <v>106</v>
      </c>
      <c r="B102" s="1">
        <v>44</v>
      </c>
      <c r="C102" s="1" t="s">
        <v>3</v>
      </c>
      <c r="D102" s="3">
        <v>3</v>
      </c>
      <c r="E102" s="1"/>
      <c r="F102" s="23" t="s">
        <v>522</v>
      </c>
      <c r="G102" s="2">
        <v>24</v>
      </c>
      <c r="H102" s="2">
        <f t="shared" si="22"/>
        <v>25.200000000000003</v>
      </c>
      <c r="I102" s="2">
        <f t="shared" si="32"/>
        <v>72</v>
      </c>
      <c r="J102" s="2">
        <f t="shared" si="23"/>
        <v>3.6</v>
      </c>
      <c r="K102" s="2">
        <f t="shared" si="33"/>
        <v>75.600000000000009</v>
      </c>
    </row>
    <row r="103" spans="1:11" x14ac:dyDescent="0.2">
      <c r="A103" s="2" t="s">
        <v>107</v>
      </c>
      <c r="B103" s="1">
        <v>46</v>
      </c>
      <c r="C103" s="1" t="s">
        <v>3</v>
      </c>
      <c r="D103" s="3">
        <v>3</v>
      </c>
      <c r="E103" s="1"/>
      <c r="F103" s="23" t="s">
        <v>523</v>
      </c>
      <c r="G103" s="2">
        <v>24</v>
      </c>
      <c r="H103" s="2">
        <f t="shared" si="22"/>
        <v>25.200000000000003</v>
      </c>
      <c r="I103" s="2">
        <f t="shared" si="32"/>
        <v>72</v>
      </c>
      <c r="J103" s="2">
        <f t="shared" si="23"/>
        <v>3.6</v>
      </c>
      <c r="K103" s="2">
        <f t="shared" si="33"/>
        <v>75.600000000000009</v>
      </c>
    </row>
    <row r="104" spans="1:11" x14ac:dyDescent="0.2">
      <c r="A104" s="2" t="s">
        <v>108</v>
      </c>
      <c r="B104" s="1">
        <v>48</v>
      </c>
      <c r="C104" s="1" t="s">
        <v>3</v>
      </c>
      <c r="D104" s="3">
        <v>3</v>
      </c>
      <c r="E104" s="1"/>
      <c r="F104" s="23" t="s">
        <v>524</v>
      </c>
      <c r="G104" s="2">
        <v>24</v>
      </c>
      <c r="H104" s="2">
        <f t="shared" si="22"/>
        <v>25.200000000000003</v>
      </c>
      <c r="I104" s="2">
        <f t="shared" si="32"/>
        <v>72</v>
      </c>
      <c r="J104" s="2">
        <f t="shared" si="23"/>
        <v>3.6</v>
      </c>
      <c r="K104" s="2">
        <f t="shared" si="33"/>
        <v>75.600000000000009</v>
      </c>
    </row>
    <row r="105" spans="1:11" x14ac:dyDescent="0.2">
      <c r="A105" s="2" t="s">
        <v>109</v>
      </c>
      <c r="B105" s="1">
        <v>50</v>
      </c>
      <c r="C105" s="1" t="s">
        <v>3</v>
      </c>
      <c r="D105" s="3">
        <v>3</v>
      </c>
      <c r="E105" s="1"/>
      <c r="F105" s="23" t="s">
        <v>525</v>
      </c>
      <c r="G105" s="2">
        <v>24</v>
      </c>
      <c r="H105" s="2">
        <f t="shared" si="22"/>
        <v>25.200000000000003</v>
      </c>
      <c r="I105" s="2">
        <f t="shared" si="32"/>
        <v>72</v>
      </c>
      <c r="J105" s="2">
        <f t="shared" si="23"/>
        <v>3.6</v>
      </c>
      <c r="K105" s="2">
        <f t="shared" si="33"/>
        <v>75.600000000000009</v>
      </c>
    </row>
    <row r="106" spans="1:11" ht="38.25" x14ac:dyDescent="0.2">
      <c r="A106" s="2" t="s">
        <v>110</v>
      </c>
      <c r="B106" s="1" t="s">
        <v>111</v>
      </c>
      <c r="C106" s="1" t="s">
        <v>1</v>
      </c>
      <c r="D106" s="3"/>
      <c r="E106" s="21" t="s">
        <v>471</v>
      </c>
      <c r="F106" s="21" t="s">
        <v>526</v>
      </c>
      <c r="G106" s="2"/>
      <c r="H106" s="2"/>
      <c r="I106" s="2"/>
      <c r="J106" s="2"/>
      <c r="K106" s="2"/>
    </row>
    <row r="107" spans="1:11" x14ac:dyDescent="0.2">
      <c r="A107" s="2" t="s">
        <v>112</v>
      </c>
      <c r="B107" s="1">
        <v>85</v>
      </c>
      <c r="C107" s="1" t="s">
        <v>3</v>
      </c>
      <c r="D107" s="3">
        <v>3</v>
      </c>
      <c r="E107" s="1"/>
      <c r="F107" s="23" t="s">
        <v>527</v>
      </c>
      <c r="G107" s="2">
        <v>28</v>
      </c>
      <c r="H107" s="2">
        <f t="shared" si="22"/>
        <v>29.400000000000002</v>
      </c>
      <c r="I107" s="2">
        <f t="shared" ref="I107:I111" si="34">G107*D107</f>
        <v>84</v>
      </c>
      <c r="J107" s="2">
        <f t="shared" si="23"/>
        <v>4.2</v>
      </c>
      <c r="K107" s="2">
        <f t="shared" ref="K107:K111" si="35">H107*D107</f>
        <v>88.2</v>
      </c>
    </row>
    <row r="108" spans="1:11" x14ac:dyDescent="0.2">
      <c r="A108" s="2" t="s">
        <v>113</v>
      </c>
      <c r="B108" s="1">
        <v>90</v>
      </c>
      <c r="C108" s="1" t="s">
        <v>3</v>
      </c>
      <c r="D108" s="3">
        <v>8</v>
      </c>
      <c r="E108" s="1"/>
      <c r="F108" s="23" t="s">
        <v>528</v>
      </c>
      <c r="G108" s="2">
        <v>28</v>
      </c>
      <c r="H108" s="2">
        <f t="shared" si="22"/>
        <v>29.400000000000002</v>
      </c>
      <c r="I108" s="2">
        <f t="shared" si="34"/>
        <v>224</v>
      </c>
      <c r="J108" s="2">
        <f t="shared" si="23"/>
        <v>11.200000000000001</v>
      </c>
      <c r="K108" s="2">
        <f t="shared" si="35"/>
        <v>235.20000000000002</v>
      </c>
    </row>
    <row r="109" spans="1:11" x14ac:dyDescent="0.2">
      <c r="A109" s="2" t="s">
        <v>114</v>
      </c>
      <c r="B109" s="1">
        <v>95</v>
      </c>
      <c r="C109" s="1" t="s">
        <v>3</v>
      </c>
      <c r="D109" s="3">
        <v>8</v>
      </c>
      <c r="E109" s="1"/>
      <c r="F109" s="23" t="s">
        <v>529</v>
      </c>
      <c r="G109" s="2">
        <v>28</v>
      </c>
      <c r="H109" s="2">
        <f t="shared" si="22"/>
        <v>29.400000000000002</v>
      </c>
      <c r="I109" s="2">
        <f t="shared" si="34"/>
        <v>224</v>
      </c>
      <c r="J109" s="2">
        <f t="shared" si="23"/>
        <v>11.200000000000001</v>
      </c>
      <c r="K109" s="2">
        <f t="shared" si="35"/>
        <v>235.20000000000002</v>
      </c>
    </row>
    <row r="110" spans="1:11" x14ac:dyDescent="0.2">
      <c r="A110" s="2" t="s">
        <v>115</v>
      </c>
      <c r="B110" s="1">
        <v>100</v>
      </c>
      <c r="C110" s="1" t="s">
        <v>3</v>
      </c>
      <c r="D110" s="3">
        <v>8</v>
      </c>
      <c r="E110" s="1"/>
      <c r="F110" s="23" t="s">
        <v>530</v>
      </c>
      <c r="G110" s="2">
        <v>28</v>
      </c>
      <c r="H110" s="2">
        <f t="shared" si="22"/>
        <v>29.400000000000002</v>
      </c>
      <c r="I110" s="2">
        <f t="shared" si="34"/>
        <v>224</v>
      </c>
      <c r="J110" s="2">
        <f t="shared" si="23"/>
        <v>11.200000000000001</v>
      </c>
      <c r="K110" s="2">
        <f t="shared" si="35"/>
        <v>235.20000000000002</v>
      </c>
    </row>
    <row r="111" spans="1:11" x14ac:dyDescent="0.2">
      <c r="A111" s="2" t="s">
        <v>116</v>
      </c>
      <c r="B111" s="1">
        <v>105</v>
      </c>
      <c r="C111" s="1" t="s">
        <v>3</v>
      </c>
      <c r="D111" s="3">
        <v>3</v>
      </c>
      <c r="E111" s="1"/>
      <c r="F111" s="23" t="s">
        <v>531</v>
      </c>
      <c r="G111" s="2">
        <v>28</v>
      </c>
      <c r="H111" s="2">
        <f t="shared" si="22"/>
        <v>29.400000000000002</v>
      </c>
      <c r="I111" s="2">
        <f t="shared" si="34"/>
        <v>84</v>
      </c>
      <c r="J111" s="2">
        <f t="shared" si="23"/>
        <v>4.2</v>
      </c>
      <c r="K111" s="2">
        <f t="shared" si="35"/>
        <v>88.2</v>
      </c>
    </row>
    <row r="112" spans="1:11" ht="51" x14ac:dyDescent="0.2">
      <c r="A112" s="2" t="s">
        <v>117</v>
      </c>
      <c r="B112" s="1" t="s">
        <v>118</v>
      </c>
      <c r="C112" s="1"/>
      <c r="D112" s="3"/>
      <c r="E112" s="21" t="s">
        <v>504</v>
      </c>
      <c r="F112" s="21" t="s">
        <v>532</v>
      </c>
      <c r="G112" s="2"/>
      <c r="H112" s="2"/>
      <c r="I112" s="2"/>
      <c r="J112" s="2"/>
      <c r="K112" s="2"/>
    </row>
    <row r="113" spans="1:11" x14ac:dyDescent="0.2">
      <c r="A113" s="2" t="s">
        <v>119</v>
      </c>
      <c r="B113" s="1">
        <v>12</v>
      </c>
      <c r="C113" s="1" t="s">
        <v>3</v>
      </c>
      <c r="D113" s="3">
        <v>3</v>
      </c>
      <c r="E113" s="1"/>
      <c r="F113" s="19" t="s">
        <v>533</v>
      </c>
      <c r="G113" s="2">
        <v>35</v>
      </c>
      <c r="H113" s="2">
        <f t="shared" si="22"/>
        <v>36.75</v>
      </c>
      <c r="I113" s="2">
        <f t="shared" ref="I113:I116" si="36">G113*D113</f>
        <v>105</v>
      </c>
      <c r="J113" s="2">
        <f t="shared" si="23"/>
        <v>5.25</v>
      </c>
      <c r="K113" s="2">
        <f t="shared" ref="K113:K116" si="37">H113*D113</f>
        <v>110.25</v>
      </c>
    </row>
    <row r="114" spans="1:11" x14ac:dyDescent="0.2">
      <c r="A114" s="2" t="s">
        <v>120</v>
      </c>
      <c r="B114" s="1">
        <v>14</v>
      </c>
      <c r="C114" s="1" t="s">
        <v>3</v>
      </c>
      <c r="D114" s="3">
        <v>3</v>
      </c>
      <c r="E114" s="1"/>
      <c r="F114" s="19" t="s">
        <v>534</v>
      </c>
      <c r="G114" s="2">
        <v>35</v>
      </c>
      <c r="H114" s="2">
        <f t="shared" si="22"/>
        <v>36.75</v>
      </c>
      <c r="I114" s="2">
        <f t="shared" si="36"/>
        <v>105</v>
      </c>
      <c r="J114" s="2">
        <f t="shared" si="23"/>
        <v>5.25</v>
      </c>
      <c r="K114" s="2">
        <f t="shared" si="37"/>
        <v>110.25</v>
      </c>
    </row>
    <row r="115" spans="1:11" x14ac:dyDescent="0.2">
      <c r="A115" s="2" t="s">
        <v>121</v>
      </c>
      <c r="B115" s="1">
        <v>16</v>
      </c>
      <c r="C115" s="1" t="s">
        <v>3</v>
      </c>
      <c r="D115" s="3">
        <v>8</v>
      </c>
      <c r="E115" s="1"/>
      <c r="F115" s="19" t="s">
        <v>535</v>
      </c>
      <c r="G115" s="2">
        <v>35</v>
      </c>
      <c r="H115" s="2">
        <f t="shared" si="22"/>
        <v>36.75</v>
      </c>
      <c r="I115" s="2">
        <f t="shared" si="36"/>
        <v>280</v>
      </c>
      <c r="J115" s="2">
        <f t="shared" si="23"/>
        <v>14</v>
      </c>
      <c r="K115" s="2">
        <f t="shared" si="37"/>
        <v>294</v>
      </c>
    </row>
    <row r="116" spans="1:11" x14ac:dyDescent="0.2">
      <c r="A116" s="2" t="s">
        <v>122</v>
      </c>
      <c r="B116" s="1">
        <v>18</v>
      </c>
      <c r="C116" s="1" t="s">
        <v>3</v>
      </c>
      <c r="D116" s="3">
        <v>20</v>
      </c>
      <c r="E116" s="1"/>
      <c r="F116" s="19" t="s">
        <v>536</v>
      </c>
      <c r="G116" s="2">
        <v>35</v>
      </c>
      <c r="H116" s="2">
        <f t="shared" si="22"/>
        <v>36.75</v>
      </c>
      <c r="I116" s="2">
        <f t="shared" si="36"/>
        <v>700</v>
      </c>
      <c r="J116" s="2">
        <f t="shared" si="23"/>
        <v>35</v>
      </c>
      <c r="K116" s="2">
        <f t="shared" si="37"/>
        <v>735</v>
      </c>
    </row>
    <row r="117" spans="1:11" x14ac:dyDescent="0.2">
      <c r="A117" s="2" t="s">
        <v>123</v>
      </c>
      <c r="B117" s="1">
        <v>20</v>
      </c>
      <c r="C117" s="1" t="s">
        <v>3</v>
      </c>
      <c r="D117" s="3">
        <v>8</v>
      </c>
      <c r="E117" s="1"/>
      <c r="F117" s="19" t="s">
        <v>537</v>
      </c>
      <c r="G117" s="2">
        <v>35</v>
      </c>
      <c r="H117" s="2">
        <f t="shared" si="22"/>
        <v>36.75</v>
      </c>
      <c r="I117" s="2">
        <f t="shared" ref="I117:I127" si="38">G117*D117</f>
        <v>280</v>
      </c>
      <c r="J117" s="2">
        <f t="shared" si="23"/>
        <v>14</v>
      </c>
      <c r="K117" s="2">
        <f t="shared" ref="K117:K127" si="39">H117*D117</f>
        <v>294</v>
      </c>
    </row>
    <row r="118" spans="1:11" x14ac:dyDescent="0.2">
      <c r="A118" s="2" t="s">
        <v>124</v>
      </c>
      <c r="B118" s="1">
        <v>22</v>
      </c>
      <c r="C118" s="1" t="s">
        <v>3</v>
      </c>
      <c r="D118" s="3">
        <v>6</v>
      </c>
      <c r="E118" s="1"/>
      <c r="F118" s="19" t="s">
        <v>538</v>
      </c>
      <c r="G118" s="2">
        <v>35</v>
      </c>
      <c r="H118" s="2">
        <f t="shared" si="22"/>
        <v>36.75</v>
      </c>
      <c r="I118" s="2">
        <f t="shared" si="38"/>
        <v>210</v>
      </c>
      <c r="J118" s="2">
        <f t="shared" si="23"/>
        <v>10.5</v>
      </c>
      <c r="K118" s="2">
        <f t="shared" si="39"/>
        <v>220.5</v>
      </c>
    </row>
    <row r="119" spans="1:11" x14ac:dyDescent="0.2">
      <c r="A119" s="2" t="s">
        <v>125</v>
      </c>
      <c r="B119" s="1">
        <v>24</v>
      </c>
      <c r="C119" s="1" t="s">
        <v>3</v>
      </c>
      <c r="D119" s="3">
        <v>2</v>
      </c>
      <c r="E119" s="1"/>
      <c r="F119" s="19" t="s">
        <v>539</v>
      </c>
      <c r="G119" s="2">
        <v>35</v>
      </c>
      <c r="H119" s="2">
        <f t="shared" si="22"/>
        <v>36.75</v>
      </c>
      <c r="I119" s="2">
        <f t="shared" si="38"/>
        <v>70</v>
      </c>
      <c r="J119" s="2">
        <f t="shared" si="23"/>
        <v>3.5</v>
      </c>
      <c r="K119" s="2">
        <f t="shared" si="39"/>
        <v>73.5</v>
      </c>
    </row>
    <row r="120" spans="1:11" x14ac:dyDescent="0.2">
      <c r="A120" s="2" t="s">
        <v>126</v>
      </c>
      <c r="B120" s="1">
        <v>26</v>
      </c>
      <c r="C120" s="1" t="s">
        <v>3</v>
      </c>
      <c r="D120" s="3">
        <v>2</v>
      </c>
      <c r="E120" s="1"/>
      <c r="F120" s="20" t="s">
        <v>540</v>
      </c>
      <c r="G120" s="2">
        <v>35</v>
      </c>
      <c r="H120" s="2">
        <f t="shared" si="22"/>
        <v>36.75</v>
      </c>
      <c r="I120" s="2">
        <f t="shared" si="38"/>
        <v>70</v>
      </c>
      <c r="J120" s="2">
        <f t="shared" si="23"/>
        <v>3.5</v>
      </c>
      <c r="K120" s="2">
        <f t="shared" si="39"/>
        <v>73.5</v>
      </c>
    </row>
    <row r="121" spans="1:11" x14ac:dyDescent="0.2">
      <c r="A121" s="2" t="s">
        <v>127</v>
      </c>
      <c r="B121" s="1">
        <v>28</v>
      </c>
      <c r="C121" s="1" t="s">
        <v>3</v>
      </c>
      <c r="D121" s="3">
        <v>1</v>
      </c>
      <c r="E121" s="1"/>
      <c r="F121" s="20" t="s">
        <v>541</v>
      </c>
      <c r="G121" s="2">
        <v>35</v>
      </c>
      <c r="H121" s="2">
        <f t="shared" si="22"/>
        <v>36.75</v>
      </c>
      <c r="I121" s="2">
        <f t="shared" si="38"/>
        <v>35</v>
      </c>
      <c r="J121" s="2">
        <f t="shared" si="23"/>
        <v>1.75</v>
      </c>
      <c r="K121" s="2">
        <f t="shared" si="39"/>
        <v>36.75</v>
      </c>
    </row>
    <row r="122" spans="1:11" x14ac:dyDescent="0.2">
      <c r="A122" s="2" t="s">
        <v>128</v>
      </c>
      <c r="B122" s="1">
        <v>30</v>
      </c>
      <c r="C122" s="1" t="s">
        <v>3</v>
      </c>
      <c r="D122" s="3">
        <v>1</v>
      </c>
      <c r="E122" s="1"/>
      <c r="F122" s="20" t="s">
        <v>542</v>
      </c>
      <c r="G122" s="2">
        <v>35</v>
      </c>
      <c r="H122" s="2">
        <f t="shared" si="22"/>
        <v>36.75</v>
      </c>
      <c r="I122" s="2">
        <f t="shared" si="38"/>
        <v>35</v>
      </c>
      <c r="J122" s="2">
        <f t="shared" si="23"/>
        <v>1.75</v>
      </c>
      <c r="K122" s="2">
        <f t="shared" si="39"/>
        <v>36.75</v>
      </c>
    </row>
    <row r="123" spans="1:11" x14ac:dyDescent="0.2">
      <c r="A123" s="2" t="s">
        <v>129</v>
      </c>
      <c r="B123" s="1">
        <v>32</v>
      </c>
      <c r="C123" s="1" t="s">
        <v>3</v>
      </c>
      <c r="D123" s="3">
        <v>1</v>
      </c>
      <c r="E123" s="1"/>
      <c r="F123" s="19" t="s">
        <v>543</v>
      </c>
      <c r="G123" s="2">
        <v>35</v>
      </c>
      <c r="H123" s="2">
        <f t="shared" si="22"/>
        <v>36.75</v>
      </c>
      <c r="I123" s="2">
        <f t="shared" si="38"/>
        <v>35</v>
      </c>
      <c r="J123" s="2">
        <f t="shared" si="23"/>
        <v>1.75</v>
      </c>
      <c r="K123" s="2">
        <f t="shared" si="39"/>
        <v>36.75</v>
      </c>
    </row>
    <row r="124" spans="1:11" x14ac:dyDescent="0.2">
      <c r="A124" s="2" t="s">
        <v>130</v>
      </c>
      <c r="B124" s="1">
        <v>34</v>
      </c>
      <c r="C124" s="1" t="s">
        <v>3</v>
      </c>
      <c r="D124" s="3">
        <v>1</v>
      </c>
      <c r="E124" s="1"/>
      <c r="F124" s="20" t="s">
        <v>544</v>
      </c>
      <c r="G124" s="2">
        <v>35</v>
      </c>
      <c r="H124" s="2">
        <f t="shared" si="22"/>
        <v>36.75</v>
      </c>
      <c r="I124" s="2">
        <f t="shared" si="38"/>
        <v>35</v>
      </c>
      <c r="J124" s="2">
        <f t="shared" si="23"/>
        <v>1.75</v>
      </c>
      <c r="K124" s="2">
        <f t="shared" si="39"/>
        <v>36.75</v>
      </c>
    </row>
    <row r="125" spans="1:11" x14ac:dyDescent="0.2">
      <c r="A125" s="2" t="s">
        <v>131</v>
      </c>
      <c r="B125" s="1">
        <v>36</v>
      </c>
      <c r="C125" s="1" t="s">
        <v>3</v>
      </c>
      <c r="D125" s="3">
        <v>1</v>
      </c>
      <c r="E125" s="1"/>
      <c r="F125" s="20" t="s">
        <v>545</v>
      </c>
      <c r="G125" s="2">
        <v>35</v>
      </c>
      <c r="H125" s="2">
        <f t="shared" si="22"/>
        <v>36.75</v>
      </c>
      <c r="I125" s="2">
        <f t="shared" si="38"/>
        <v>35</v>
      </c>
      <c r="J125" s="2">
        <f t="shared" si="23"/>
        <v>1.75</v>
      </c>
      <c r="K125" s="2">
        <f t="shared" si="39"/>
        <v>36.75</v>
      </c>
    </row>
    <row r="126" spans="1:11" x14ac:dyDescent="0.2">
      <c r="A126" s="2" t="s">
        <v>132</v>
      </c>
      <c r="B126" s="1">
        <v>38</v>
      </c>
      <c r="C126" s="1" t="s">
        <v>3</v>
      </c>
      <c r="D126" s="3">
        <v>1</v>
      </c>
      <c r="E126" s="1"/>
      <c r="F126" s="20" t="s">
        <v>546</v>
      </c>
      <c r="G126" s="2">
        <v>35</v>
      </c>
      <c r="H126" s="2">
        <f t="shared" si="22"/>
        <v>36.75</v>
      </c>
      <c r="I126" s="2">
        <f t="shared" si="38"/>
        <v>35</v>
      </c>
      <c r="J126" s="2">
        <f t="shared" si="23"/>
        <v>1.75</v>
      </c>
      <c r="K126" s="2">
        <f t="shared" si="39"/>
        <v>36.75</v>
      </c>
    </row>
    <row r="127" spans="1:11" x14ac:dyDescent="0.2">
      <c r="A127" s="2" t="s">
        <v>133</v>
      </c>
      <c r="B127" s="1">
        <v>40</v>
      </c>
      <c r="C127" s="1" t="s">
        <v>3</v>
      </c>
      <c r="D127" s="3">
        <v>1</v>
      </c>
      <c r="E127" s="1"/>
      <c r="F127" s="20" t="s">
        <v>547</v>
      </c>
      <c r="G127" s="2">
        <v>35</v>
      </c>
      <c r="H127" s="2">
        <f t="shared" si="22"/>
        <v>36.75</v>
      </c>
      <c r="I127" s="2">
        <f t="shared" si="38"/>
        <v>35</v>
      </c>
      <c r="J127" s="2">
        <f t="shared" si="23"/>
        <v>1.75</v>
      </c>
      <c r="K127" s="2">
        <f t="shared" si="39"/>
        <v>36.75</v>
      </c>
    </row>
    <row r="128" spans="1:11" ht="38.25" x14ac:dyDescent="0.2">
      <c r="A128" s="1" t="s">
        <v>134</v>
      </c>
      <c r="B128" s="1" t="s">
        <v>135</v>
      </c>
      <c r="C128" s="1" t="s">
        <v>1</v>
      </c>
      <c r="D128" s="3"/>
      <c r="E128" s="21" t="s">
        <v>548</v>
      </c>
      <c r="F128" s="21" t="s">
        <v>549</v>
      </c>
      <c r="G128" s="2"/>
      <c r="H128" s="2"/>
      <c r="I128" s="2"/>
      <c r="J128" s="2"/>
      <c r="K128" s="2"/>
    </row>
    <row r="129" spans="1:11" x14ac:dyDescent="0.2">
      <c r="A129" s="2" t="s">
        <v>136</v>
      </c>
      <c r="B129" s="1" t="s">
        <v>137</v>
      </c>
      <c r="C129" s="1" t="s">
        <v>3</v>
      </c>
      <c r="D129" s="3">
        <v>1</v>
      </c>
      <c r="E129" s="1"/>
      <c r="F129" s="19" t="s">
        <v>550</v>
      </c>
      <c r="G129" s="28">
        <v>3</v>
      </c>
      <c r="H129" s="2">
        <f t="shared" si="22"/>
        <v>3.1500000000000004</v>
      </c>
      <c r="I129" s="2">
        <f t="shared" ref="I129:I132" si="40">G129*D129</f>
        <v>3</v>
      </c>
      <c r="J129" s="2">
        <f t="shared" si="23"/>
        <v>0.15000000000000002</v>
      </c>
      <c r="K129" s="2">
        <f t="shared" ref="K129:K132" si="41">H129*D129</f>
        <v>3.1500000000000004</v>
      </c>
    </row>
    <row r="130" spans="1:11" x14ac:dyDescent="0.2">
      <c r="A130" s="2" t="s">
        <v>138</v>
      </c>
      <c r="B130" s="1" t="s">
        <v>139</v>
      </c>
      <c r="C130" s="1" t="s">
        <v>3</v>
      </c>
      <c r="D130" s="3">
        <v>1</v>
      </c>
      <c r="E130" s="1"/>
      <c r="F130" s="19" t="s">
        <v>551</v>
      </c>
      <c r="G130" s="28">
        <v>3</v>
      </c>
      <c r="H130" s="2">
        <f t="shared" si="22"/>
        <v>3.1500000000000004</v>
      </c>
      <c r="I130" s="2">
        <f t="shared" si="40"/>
        <v>3</v>
      </c>
      <c r="J130" s="2">
        <f t="shared" si="23"/>
        <v>0.15000000000000002</v>
      </c>
      <c r="K130" s="2">
        <f t="shared" si="41"/>
        <v>3.1500000000000004</v>
      </c>
    </row>
    <row r="131" spans="1:11" x14ac:dyDescent="0.2">
      <c r="A131" s="2" t="s">
        <v>140</v>
      </c>
      <c r="B131" s="1" t="s">
        <v>141</v>
      </c>
      <c r="C131" s="1" t="s">
        <v>3</v>
      </c>
      <c r="D131" s="3">
        <v>1</v>
      </c>
      <c r="E131" s="1"/>
      <c r="F131" s="19" t="s">
        <v>552</v>
      </c>
      <c r="G131" s="28">
        <v>3</v>
      </c>
      <c r="H131" s="2">
        <f t="shared" si="22"/>
        <v>3.1500000000000004</v>
      </c>
      <c r="I131" s="2">
        <f t="shared" si="40"/>
        <v>3</v>
      </c>
      <c r="J131" s="2">
        <f t="shared" si="23"/>
        <v>0.15000000000000002</v>
      </c>
      <c r="K131" s="2">
        <f t="shared" si="41"/>
        <v>3.1500000000000004</v>
      </c>
    </row>
    <row r="132" spans="1:11" ht="25.5" x14ac:dyDescent="0.2">
      <c r="A132" s="2" t="s">
        <v>142</v>
      </c>
      <c r="B132" s="1" t="s">
        <v>143</v>
      </c>
      <c r="C132" s="1" t="s">
        <v>3</v>
      </c>
      <c r="D132" s="3">
        <v>1</v>
      </c>
      <c r="E132" s="23" t="s">
        <v>471</v>
      </c>
      <c r="F132" s="23" t="s">
        <v>650</v>
      </c>
      <c r="G132" s="28">
        <v>150</v>
      </c>
      <c r="H132" s="2">
        <f>G132*1.21</f>
        <v>181.5</v>
      </c>
      <c r="I132" s="2">
        <f t="shared" si="40"/>
        <v>150</v>
      </c>
      <c r="J132" s="2">
        <f>I132*0.21</f>
        <v>31.5</v>
      </c>
      <c r="K132" s="2">
        <f t="shared" si="41"/>
        <v>181.5</v>
      </c>
    </row>
    <row r="133" spans="1:11" ht="25.5" x14ac:dyDescent="0.2">
      <c r="A133" s="2" t="s">
        <v>144</v>
      </c>
      <c r="B133" s="1" t="s">
        <v>145</v>
      </c>
      <c r="C133" s="1" t="s">
        <v>3</v>
      </c>
      <c r="D133" s="3">
        <v>1</v>
      </c>
      <c r="E133" s="23" t="s">
        <v>471</v>
      </c>
      <c r="F133" s="23" t="s">
        <v>651</v>
      </c>
      <c r="G133" s="28">
        <v>150</v>
      </c>
      <c r="H133" s="2">
        <f t="shared" ref="H133:H141" si="42">G133*1.21</f>
        <v>181.5</v>
      </c>
      <c r="I133" s="2">
        <f t="shared" ref="I133:I141" si="43">G133*D133</f>
        <v>150</v>
      </c>
      <c r="J133" s="2">
        <f t="shared" ref="J133:J141" si="44">I133*0.21</f>
        <v>31.5</v>
      </c>
      <c r="K133" s="2">
        <f t="shared" ref="K133:K141" si="45">H133*D133</f>
        <v>181.5</v>
      </c>
    </row>
    <row r="134" spans="1:11" ht="25.5" x14ac:dyDescent="0.2">
      <c r="A134" s="2" t="s">
        <v>146</v>
      </c>
      <c r="B134" s="1" t="s">
        <v>147</v>
      </c>
      <c r="C134" s="1" t="s">
        <v>3</v>
      </c>
      <c r="D134" s="3">
        <v>1</v>
      </c>
      <c r="E134" s="23" t="s">
        <v>471</v>
      </c>
      <c r="F134" s="23" t="s">
        <v>652</v>
      </c>
      <c r="G134" s="28">
        <v>170</v>
      </c>
      <c r="H134" s="2">
        <f t="shared" si="42"/>
        <v>205.7</v>
      </c>
      <c r="I134" s="2">
        <f t="shared" si="43"/>
        <v>170</v>
      </c>
      <c r="J134" s="2">
        <f t="shared" si="44"/>
        <v>35.699999999999996</v>
      </c>
      <c r="K134" s="2">
        <f t="shared" si="45"/>
        <v>205.7</v>
      </c>
    </row>
    <row r="135" spans="1:11" ht="38.25" x14ac:dyDescent="0.2">
      <c r="A135" s="2" t="s">
        <v>148</v>
      </c>
      <c r="B135" s="1" t="s">
        <v>149</v>
      </c>
      <c r="C135" s="1" t="s">
        <v>3</v>
      </c>
      <c r="D135" s="3">
        <v>1</v>
      </c>
      <c r="E135" s="23" t="s">
        <v>471</v>
      </c>
      <c r="F135" s="24" t="s">
        <v>653</v>
      </c>
      <c r="G135" s="28">
        <v>156</v>
      </c>
      <c r="H135" s="2">
        <f t="shared" si="42"/>
        <v>188.76</v>
      </c>
      <c r="I135" s="2">
        <f t="shared" si="43"/>
        <v>156</v>
      </c>
      <c r="J135" s="2">
        <f t="shared" si="44"/>
        <v>32.76</v>
      </c>
      <c r="K135" s="2">
        <f t="shared" si="45"/>
        <v>188.76</v>
      </c>
    </row>
    <row r="136" spans="1:11" ht="38.25" x14ac:dyDescent="0.2">
      <c r="A136" s="2" t="s">
        <v>150</v>
      </c>
      <c r="B136" s="1" t="s">
        <v>151</v>
      </c>
      <c r="C136" s="1" t="s">
        <v>3</v>
      </c>
      <c r="D136" s="3">
        <v>1</v>
      </c>
      <c r="E136" s="23" t="s">
        <v>554</v>
      </c>
      <c r="F136" s="24" t="s">
        <v>555</v>
      </c>
      <c r="G136" s="28">
        <v>130</v>
      </c>
      <c r="H136" s="2">
        <f t="shared" si="42"/>
        <v>157.29999999999998</v>
      </c>
      <c r="I136" s="2">
        <f t="shared" si="43"/>
        <v>130</v>
      </c>
      <c r="J136" s="2">
        <f t="shared" si="44"/>
        <v>27.3</v>
      </c>
      <c r="K136" s="2">
        <f t="shared" si="45"/>
        <v>157.29999999999998</v>
      </c>
    </row>
    <row r="137" spans="1:11" ht="38.25" x14ac:dyDescent="0.2">
      <c r="A137" s="2" t="s">
        <v>152</v>
      </c>
      <c r="B137" s="1" t="s">
        <v>153</v>
      </c>
      <c r="C137" s="1" t="s">
        <v>3</v>
      </c>
      <c r="D137" s="3">
        <v>1</v>
      </c>
      <c r="E137" s="23" t="s">
        <v>554</v>
      </c>
      <c r="F137" s="24" t="s">
        <v>556</v>
      </c>
      <c r="G137" s="28">
        <v>130</v>
      </c>
      <c r="H137" s="2">
        <f t="shared" si="42"/>
        <v>157.29999999999998</v>
      </c>
      <c r="I137" s="2">
        <f t="shared" si="43"/>
        <v>130</v>
      </c>
      <c r="J137" s="2">
        <f t="shared" si="44"/>
        <v>27.3</v>
      </c>
      <c r="K137" s="2">
        <f t="shared" si="45"/>
        <v>157.29999999999998</v>
      </c>
    </row>
    <row r="138" spans="1:11" ht="38.25" x14ac:dyDescent="0.2">
      <c r="A138" s="2" t="s">
        <v>154</v>
      </c>
      <c r="B138" s="1" t="s">
        <v>155</v>
      </c>
      <c r="C138" s="1" t="s">
        <v>3</v>
      </c>
      <c r="D138" s="3">
        <v>1</v>
      </c>
      <c r="E138" s="23" t="s">
        <v>554</v>
      </c>
      <c r="F138" s="24" t="s">
        <v>557</v>
      </c>
      <c r="G138" s="28">
        <v>185</v>
      </c>
      <c r="H138" s="2">
        <f t="shared" si="42"/>
        <v>223.85</v>
      </c>
      <c r="I138" s="2">
        <f t="shared" si="43"/>
        <v>185</v>
      </c>
      <c r="J138" s="2">
        <f t="shared" si="44"/>
        <v>38.85</v>
      </c>
      <c r="K138" s="2">
        <f t="shared" si="45"/>
        <v>223.85</v>
      </c>
    </row>
    <row r="139" spans="1:11" ht="25.5" x14ac:dyDescent="0.2">
      <c r="A139" s="2" t="s">
        <v>156</v>
      </c>
      <c r="B139" s="1" t="s">
        <v>157</v>
      </c>
      <c r="C139" s="1" t="s">
        <v>3</v>
      </c>
      <c r="D139" s="3">
        <v>1</v>
      </c>
      <c r="E139" s="23" t="s">
        <v>504</v>
      </c>
      <c r="F139" s="23" t="s">
        <v>558</v>
      </c>
      <c r="G139" s="28">
        <v>115</v>
      </c>
      <c r="H139" s="2">
        <f t="shared" si="42"/>
        <v>139.15</v>
      </c>
      <c r="I139" s="2">
        <f t="shared" si="43"/>
        <v>115</v>
      </c>
      <c r="J139" s="2">
        <f t="shared" si="44"/>
        <v>24.15</v>
      </c>
      <c r="K139" s="2">
        <f t="shared" si="45"/>
        <v>139.15</v>
      </c>
    </row>
    <row r="140" spans="1:11" ht="25.5" x14ac:dyDescent="0.2">
      <c r="A140" s="2" t="s">
        <v>158</v>
      </c>
      <c r="B140" s="1" t="s">
        <v>159</v>
      </c>
      <c r="C140" s="1" t="s">
        <v>3</v>
      </c>
      <c r="D140" s="3">
        <v>1</v>
      </c>
      <c r="E140" s="23" t="s">
        <v>654</v>
      </c>
      <c r="F140" s="23" t="s">
        <v>655</v>
      </c>
      <c r="G140" s="28">
        <v>275</v>
      </c>
      <c r="H140" s="2">
        <f t="shared" si="42"/>
        <v>332.75</v>
      </c>
      <c r="I140" s="2">
        <f t="shared" si="43"/>
        <v>275</v>
      </c>
      <c r="J140" s="2">
        <f t="shared" si="44"/>
        <v>57.75</v>
      </c>
      <c r="K140" s="2">
        <f t="shared" si="45"/>
        <v>332.75</v>
      </c>
    </row>
    <row r="141" spans="1:11" ht="51" x14ac:dyDescent="0.2">
      <c r="A141" s="2" t="s">
        <v>160</v>
      </c>
      <c r="B141" s="1" t="s">
        <v>161</v>
      </c>
      <c r="C141" s="1" t="s">
        <v>3</v>
      </c>
      <c r="D141" s="3">
        <v>1</v>
      </c>
      <c r="E141" s="23" t="s">
        <v>654</v>
      </c>
      <c r="F141" s="23" t="s">
        <v>656</v>
      </c>
      <c r="G141" s="28">
        <v>300</v>
      </c>
      <c r="H141" s="2">
        <f t="shared" si="42"/>
        <v>363</v>
      </c>
      <c r="I141" s="2">
        <f t="shared" si="43"/>
        <v>300</v>
      </c>
      <c r="J141" s="2">
        <f t="shared" si="44"/>
        <v>63</v>
      </c>
      <c r="K141" s="2">
        <f t="shared" si="45"/>
        <v>363</v>
      </c>
    </row>
    <row r="142" spans="1:11" ht="38.25" x14ac:dyDescent="0.2">
      <c r="A142" s="1" t="s">
        <v>162</v>
      </c>
      <c r="B142" s="1" t="s">
        <v>163</v>
      </c>
      <c r="C142" s="1"/>
      <c r="D142" s="3"/>
      <c r="E142" s="21" t="s">
        <v>504</v>
      </c>
      <c r="F142" s="21" t="s">
        <v>559</v>
      </c>
      <c r="G142" s="2"/>
      <c r="H142" s="2"/>
      <c r="I142" s="2"/>
      <c r="J142" s="2"/>
      <c r="K142" s="2"/>
    </row>
    <row r="143" spans="1:11" x14ac:dyDescent="0.2">
      <c r="A143" s="2" t="s">
        <v>164</v>
      </c>
      <c r="B143" s="1">
        <v>7</v>
      </c>
      <c r="C143" s="1" t="s">
        <v>3</v>
      </c>
      <c r="D143" s="3">
        <v>1</v>
      </c>
      <c r="E143" s="1"/>
      <c r="F143" s="25">
        <v>722107</v>
      </c>
      <c r="G143" s="28">
        <v>23</v>
      </c>
      <c r="H143" s="2">
        <f t="shared" ref="H143:H209" si="46">G143*1.05</f>
        <v>24.150000000000002</v>
      </c>
      <c r="I143" s="2">
        <f t="shared" ref="I143" si="47">G143*D143</f>
        <v>23</v>
      </c>
      <c r="J143" s="2">
        <f t="shared" ref="J143:J209" si="48">I143*0.05</f>
        <v>1.1500000000000001</v>
      </c>
      <c r="K143" s="2">
        <f t="shared" ref="K143" si="49">H143*D143</f>
        <v>24.150000000000002</v>
      </c>
    </row>
    <row r="144" spans="1:11" x14ac:dyDescent="0.2">
      <c r="A144" s="2" t="s">
        <v>165</v>
      </c>
      <c r="B144" s="1">
        <v>8</v>
      </c>
      <c r="C144" s="1" t="s">
        <v>3</v>
      </c>
      <c r="D144" s="3">
        <v>1</v>
      </c>
      <c r="E144" s="1"/>
      <c r="F144" s="25">
        <v>722108</v>
      </c>
      <c r="G144" s="28">
        <v>23</v>
      </c>
      <c r="H144" s="2">
        <f t="shared" si="46"/>
        <v>24.150000000000002</v>
      </c>
      <c r="I144" s="2">
        <f t="shared" ref="I144:I145" si="50">G144*D144</f>
        <v>23</v>
      </c>
      <c r="J144" s="2">
        <f t="shared" si="48"/>
        <v>1.1500000000000001</v>
      </c>
      <c r="K144" s="2">
        <f t="shared" ref="K144:K145" si="51">H144*D144</f>
        <v>24.150000000000002</v>
      </c>
    </row>
    <row r="145" spans="1:11" x14ac:dyDescent="0.2">
      <c r="A145" s="2" t="s">
        <v>166</v>
      </c>
      <c r="B145" s="1">
        <v>10</v>
      </c>
      <c r="C145" s="1" t="s">
        <v>3</v>
      </c>
      <c r="D145" s="3">
        <v>1</v>
      </c>
      <c r="E145" s="1"/>
      <c r="F145" s="25">
        <v>722110</v>
      </c>
      <c r="G145" s="28">
        <v>23</v>
      </c>
      <c r="H145" s="2">
        <f t="shared" si="46"/>
        <v>24.150000000000002</v>
      </c>
      <c r="I145" s="2">
        <f t="shared" si="50"/>
        <v>23</v>
      </c>
      <c r="J145" s="2">
        <f t="shared" si="48"/>
        <v>1.1500000000000001</v>
      </c>
      <c r="K145" s="2">
        <f t="shared" si="51"/>
        <v>24.150000000000002</v>
      </c>
    </row>
    <row r="146" spans="1:11" ht="38.25" x14ac:dyDescent="0.2">
      <c r="A146" s="1" t="s">
        <v>167</v>
      </c>
      <c r="B146" s="1" t="s">
        <v>168</v>
      </c>
      <c r="C146" s="1"/>
      <c r="D146" s="3"/>
      <c r="E146" s="21" t="s">
        <v>504</v>
      </c>
      <c r="F146" s="21" t="s">
        <v>560</v>
      </c>
      <c r="G146" s="2"/>
      <c r="H146" s="2"/>
      <c r="I146" s="2"/>
      <c r="J146" s="2"/>
      <c r="K146" s="2"/>
    </row>
    <row r="147" spans="1:11" x14ac:dyDescent="0.2">
      <c r="A147" s="2" t="s">
        <v>169</v>
      </c>
      <c r="B147" s="1">
        <v>8</v>
      </c>
      <c r="C147" s="1" t="s">
        <v>3</v>
      </c>
      <c r="D147" s="3">
        <v>1</v>
      </c>
      <c r="E147" s="1"/>
      <c r="F147" s="25">
        <v>724108</v>
      </c>
      <c r="G147" s="28">
        <v>26</v>
      </c>
      <c r="H147" s="2">
        <f t="shared" si="46"/>
        <v>27.3</v>
      </c>
      <c r="I147" s="2">
        <f t="shared" ref="I147:I149" si="52">G147*D147</f>
        <v>26</v>
      </c>
      <c r="J147" s="2">
        <f t="shared" si="48"/>
        <v>1.3</v>
      </c>
      <c r="K147" s="2">
        <f t="shared" ref="K147:K149" si="53">H147*D147</f>
        <v>27.3</v>
      </c>
    </row>
    <row r="148" spans="1:11" x14ac:dyDescent="0.2">
      <c r="A148" s="2" t="s">
        <v>170</v>
      </c>
      <c r="B148" s="1">
        <v>9</v>
      </c>
      <c r="C148" s="1" t="s">
        <v>3</v>
      </c>
      <c r="D148" s="3">
        <v>2</v>
      </c>
      <c r="E148" s="1"/>
      <c r="F148" s="25">
        <v>724109</v>
      </c>
      <c r="G148" s="28">
        <v>26</v>
      </c>
      <c r="H148" s="2">
        <f t="shared" si="46"/>
        <v>27.3</v>
      </c>
      <c r="I148" s="2">
        <f t="shared" si="52"/>
        <v>52</v>
      </c>
      <c r="J148" s="2">
        <f t="shared" si="48"/>
        <v>2.6</v>
      </c>
      <c r="K148" s="2">
        <f t="shared" si="53"/>
        <v>54.6</v>
      </c>
    </row>
    <row r="149" spans="1:11" x14ac:dyDescent="0.2">
      <c r="A149" s="2" t="s">
        <v>171</v>
      </c>
      <c r="B149" s="1">
        <v>10</v>
      </c>
      <c r="C149" s="1" t="s">
        <v>3</v>
      </c>
      <c r="D149" s="3">
        <v>1</v>
      </c>
      <c r="E149" s="1"/>
      <c r="F149" s="25">
        <v>724110</v>
      </c>
      <c r="G149" s="28">
        <v>26</v>
      </c>
      <c r="H149" s="2">
        <f t="shared" si="46"/>
        <v>27.3</v>
      </c>
      <c r="I149" s="2">
        <f t="shared" si="52"/>
        <v>26</v>
      </c>
      <c r="J149" s="2">
        <f t="shared" si="48"/>
        <v>1.3</v>
      </c>
      <c r="K149" s="2">
        <f t="shared" si="53"/>
        <v>27.3</v>
      </c>
    </row>
    <row r="150" spans="1:11" x14ac:dyDescent="0.2">
      <c r="A150" s="2" t="s">
        <v>172</v>
      </c>
      <c r="B150" s="1">
        <v>12</v>
      </c>
      <c r="C150" s="1" t="s">
        <v>3</v>
      </c>
      <c r="D150" s="3">
        <v>1</v>
      </c>
      <c r="E150" s="1"/>
      <c r="F150" s="25">
        <v>724112</v>
      </c>
      <c r="G150" s="28">
        <v>26</v>
      </c>
      <c r="H150" s="2">
        <f t="shared" si="46"/>
        <v>27.3</v>
      </c>
      <c r="I150" s="2">
        <f t="shared" ref="I150:I152" si="54">G150*D150</f>
        <v>26</v>
      </c>
      <c r="J150" s="2">
        <f t="shared" si="48"/>
        <v>1.3</v>
      </c>
      <c r="K150" s="2">
        <f t="shared" ref="K150:K152" si="55">H150*D150</f>
        <v>27.3</v>
      </c>
    </row>
    <row r="151" spans="1:11" x14ac:dyDescent="0.2">
      <c r="A151" s="2" t="s">
        <v>173</v>
      </c>
      <c r="B151" s="1">
        <v>13</v>
      </c>
      <c r="C151" s="1" t="s">
        <v>3</v>
      </c>
      <c r="D151" s="3">
        <v>1</v>
      </c>
      <c r="E151" s="1"/>
      <c r="F151" s="25">
        <v>724113</v>
      </c>
      <c r="G151" s="28">
        <v>26</v>
      </c>
      <c r="H151" s="2">
        <f t="shared" si="46"/>
        <v>27.3</v>
      </c>
      <c r="I151" s="2">
        <f t="shared" si="54"/>
        <v>26</v>
      </c>
      <c r="J151" s="2">
        <f t="shared" si="48"/>
        <v>1.3</v>
      </c>
      <c r="K151" s="2">
        <f t="shared" si="55"/>
        <v>27.3</v>
      </c>
    </row>
    <row r="152" spans="1:11" x14ac:dyDescent="0.2">
      <c r="A152" s="2" t="s">
        <v>174</v>
      </c>
      <c r="B152" s="1">
        <v>14</v>
      </c>
      <c r="C152" s="1" t="s">
        <v>3</v>
      </c>
      <c r="D152" s="3">
        <v>1</v>
      </c>
      <c r="E152" s="1"/>
      <c r="F152" s="25">
        <v>724114</v>
      </c>
      <c r="G152" s="28">
        <v>26</v>
      </c>
      <c r="H152" s="2">
        <f t="shared" si="46"/>
        <v>27.3</v>
      </c>
      <c r="I152" s="2">
        <f t="shared" si="54"/>
        <v>26</v>
      </c>
      <c r="J152" s="2">
        <f t="shared" si="48"/>
        <v>1.3</v>
      </c>
      <c r="K152" s="2">
        <f t="shared" si="55"/>
        <v>27.3</v>
      </c>
    </row>
    <row r="153" spans="1:11" ht="38.25" x14ac:dyDescent="0.2">
      <c r="A153" s="1" t="s">
        <v>175</v>
      </c>
      <c r="B153" s="1" t="s">
        <v>176</v>
      </c>
      <c r="C153" s="1"/>
      <c r="D153" s="3"/>
      <c r="E153" s="21" t="s">
        <v>504</v>
      </c>
      <c r="F153" s="21" t="s">
        <v>561</v>
      </c>
      <c r="G153" s="2"/>
      <c r="H153" s="2"/>
      <c r="I153" s="2"/>
      <c r="J153" s="2"/>
      <c r="K153" s="2"/>
    </row>
    <row r="154" spans="1:11" x14ac:dyDescent="0.2">
      <c r="A154" s="2" t="s">
        <v>177</v>
      </c>
      <c r="B154" s="1">
        <v>5</v>
      </c>
      <c r="C154" s="1" t="s">
        <v>3</v>
      </c>
      <c r="D154" s="3">
        <v>1</v>
      </c>
      <c r="E154" s="1"/>
      <c r="F154" s="25">
        <v>720105</v>
      </c>
      <c r="G154" s="28">
        <v>21</v>
      </c>
      <c r="H154" s="2">
        <f t="shared" si="46"/>
        <v>22.05</v>
      </c>
      <c r="I154" s="2">
        <f t="shared" ref="I154:I157" si="56">G154*D154</f>
        <v>21</v>
      </c>
      <c r="J154" s="2">
        <f t="shared" si="48"/>
        <v>1.05</v>
      </c>
      <c r="K154" s="2">
        <f t="shared" ref="K154:K157" si="57">H154*D154</f>
        <v>22.05</v>
      </c>
    </row>
    <row r="155" spans="1:11" x14ac:dyDescent="0.2">
      <c r="A155" s="2" t="s">
        <v>178</v>
      </c>
      <c r="B155" s="1">
        <v>6</v>
      </c>
      <c r="C155" s="1" t="s">
        <v>3</v>
      </c>
      <c r="D155" s="3">
        <v>1</v>
      </c>
      <c r="E155" s="1"/>
      <c r="F155" s="25">
        <v>720106</v>
      </c>
      <c r="G155" s="28">
        <v>21</v>
      </c>
      <c r="H155" s="2">
        <f t="shared" si="46"/>
        <v>22.05</v>
      </c>
      <c r="I155" s="2">
        <f t="shared" si="56"/>
        <v>21</v>
      </c>
      <c r="J155" s="2">
        <f t="shared" si="48"/>
        <v>1.05</v>
      </c>
      <c r="K155" s="2">
        <f t="shared" si="57"/>
        <v>22.05</v>
      </c>
    </row>
    <row r="156" spans="1:11" x14ac:dyDescent="0.2">
      <c r="A156" s="2" t="s">
        <v>179</v>
      </c>
      <c r="B156" s="1">
        <v>7</v>
      </c>
      <c r="C156" s="1" t="s">
        <v>3</v>
      </c>
      <c r="D156" s="3">
        <v>1</v>
      </c>
      <c r="E156" s="1"/>
      <c r="F156" s="25">
        <v>720107</v>
      </c>
      <c r="G156" s="28">
        <v>21</v>
      </c>
      <c r="H156" s="2">
        <f t="shared" si="46"/>
        <v>22.05</v>
      </c>
      <c r="I156" s="2">
        <f t="shared" si="56"/>
        <v>21</v>
      </c>
      <c r="J156" s="2">
        <f t="shared" si="48"/>
        <v>1.05</v>
      </c>
      <c r="K156" s="2">
        <f t="shared" si="57"/>
        <v>22.05</v>
      </c>
    </row>
    <row r="157" spans="1:11" x14ac:dyDescent="0.2">
      <c r="A157" s="2" t="s">
        <v>180</v>
      </c>
      <c r="B157" s="1">
        <v>8</v>
      </c>
      <c r="C157" s="1" t="s">
        <v>3</v>
      </c>
      <c r="D157" s="3">
        <v>1</v>
      </c>
      <c r="E157" s="1"/>
      <c r="F157" s="25">
        <v>720108</v>
      </c>
      <c r="G157" s="28">
        <v>21</v>
      </c>
      <c r="H157" s="2">
        <f t="shared" si="46"/>
        <v>22.05</v>
      </c>
      <c r="I157" s="2">
        <f t="shared" si="56"/>
        <v>21</v>
      </c>
      <c r="J157" s="2">
        <f t="shared" si="48"/>
        <v>1.05</v>
      </c>
      <c r="K157" s="2">
        <f t="shared" si="57"/>
        <v>22.05</v>
      </c>
    </row>
    <row r="158" spans="1:11" ht="38.25" x14ac:dyDescent="0.2">
      <c r="A158" s="1" t="s">
        <v>181</v>
      </c>
      <c r="B158" s="1" t="s">
        <v>182</v>
      </c>
      <c r="C158" s="1"/>
      <c r="D158" s="3"/>
      <c r="E158" s="21" t="s">
        <v>471</v>
      </c>
      <c r="F158" s="21" t="s">
        <v>562</v>
      </c>
      <c r="G158" s="2"/>
      <c r="H158" s="2"/>
      <c r="I158" s="2"/>
      <c r="J158" s="2"/>
      <c r="K158" s="2"/>
    </row>
    <row r="159" spans="1:11" x14ac:dyDescent="0.2">
      <c r="A159" s="2" t="s">
        <v>183</v>
      </c>
      <c r="B159" s="1">
        <v>5</v>
      </c>
      <c r="C159" s="1" t="s">
        <v>3</v>
      </c>
      <c r="D159" s="3">
        <v>2</v>
      </c>
      <c r="E159" s="1"/>
      <c r="F159" s="23" t="s">
        <v>563</v>
      </c>
      <c r="G159" s="28">
        <v>54</v>
      </c>
      <c r="H159" s="2">
        <f t="shared" si="46"/>
        <v>56.7</v>
      </c>
      <c r="I159" s="2">
        <f t="shared" ref="I159:I161" si="58">G159*D159</f>
        <v>108</v>
      </c>
      <c r="J159" s="2">
        <f t="shared" si="48"/>
        <v>5.4</v>
      </c>
      <c r="K159" s="2">
        <f t="shared" ref="K159:K161" si="59">H159*D159</f>
        <v>113.4</v>
      </c>
    </row>
    <row r="160" spans="1:11" x14ac:dyDescent="0.2">
      <c r="A160" s="2" t="s">
        <v>184</v>
      </c>
      <c r="B160" s="1">
        <v>6</v>
      </c>
      <c r="C160" s="1" t="s">
        <v>3</v>
      </c>
      <c r="D160" s="3">
        <v>2</v>
      </c>
      <c r="E160" s="1"/>
      <c r="F160" s="23" t="s">
        <v>564</v>
      </c>
      <c r="G160" s="28">
        <v>58</v>
      </c>
      <c r="H160" s="2">
        <f t="shared" si="46"/>
        <v>60.900000000000006</v>
      </c>
      <c r="I160" s="2">
        <f t="shared" si="58"/>
        <v>116</v>
      </c>
      <c r="J160" s="2">
        <f t="shared" si="48"/>
        <v>5.8000000000000007</v>
      </c>
      <c r="K160" s="2">
        <f t="shared" si="59"/>
        <v>121.80000000000001</v>
      </c>
    </row>
    <row r="161" spans="1:11" x14ac:dyDescent="0.2">
      <c r="A161" s="2" t="s">
        <v>185</v>
      </c>
      <c r="B161" s="1">
        <v>7</v>
      </c>
      <c r="C161" s="1" t="s">
        <v>3</v>
      </c>
      <c r="D161" s="3">
        <v>1</v>
      </c>
      <c r="E161" s="1"/>
      <c r="F161" s="23" t="s">
        <v>565</v>
      </c>
      <c r="G161" s="28">
        <v>62</v>
      </c>
      <c r="H161" s="2">
        <f t="shared" si="46"/>
        <v>65.100000000000009</v>
      </c>
      <c r="I161" s="2">
        <f t="shared" si="58"/>
        <v>62</v>
      </c>
      <c r="J161" s="2">
        <f t="shared" si="48"/>
        <v>3.1</v>
      </c>
      <c r="K161" s="2">
        <f t="shared" si="59"/>
        <v>65.100000000000009</v>
      </c>
    </row>
    <row r="162" spans="1:11" ht="38.25" x14ac:dyDescent="0.2">
      <c r="A162" s="1" t="s">
        <v>186</v>
      </c>
      <c r="B162" s="1" t="s">
        <v>187</v>
      </c>
      <c r="C162" s="1"/>
      <c r="D162" s="3"/>
      <c r="E162" s="21" t="s">
        <v>471</v>
      </c>
      <c r="F162" s="21" t="s">
        <v>566</v>
      </c>
      <c r="G162" s="2"/>
      <c r="H162" s="2"/>
      <c r="I162" s="2"/>
      <c r="J162" s="2"/>
      <c r="K162" s="2"/>
    </row>
    <row r="163" spans="1:11" x14ac:dyDescent="0.2">
      <c r="A163" s="2" t="s">
        <v>188</v>
      </c>
      <c r="B163" s="1">
        <v>7</v>
      </c>
      <c r="C163" s="1" t="s">
        <v>3</v>
      </c>
      <c r="D163" s="3">
        <v>1</v>
      </c>
      <c r="E163" s="1"/>
      <c r="F163" s="23" t="s">
        <v>567</v>
      </c>
      <c r="G163" s="28">
        <v>24</v>
      </c>
      <c r="H163" s="2">
        <f t="shared" si="46"/>
        <v>25.200000000000003</v>
      </c>
      <c r="I163" s="2">
        <f t="shared" ref="I163:I167" si="60">G163*D163</f>
        <v>24</v>
      </c>
      <c r="J163" s="2">
        <f t="shared" si="48"/>
        <v>1.2000000000000002</v>
      </c>
      <c r="K163" s="2">
        <f t="shared" ref="K163:K167" si="61">H163*D163</f>
        <v>25.200000000000003</v>
      </c>
    </row>
    <row r="164" spans="1:11" x14ac:dyDescent="0.2">
      <c r="A164" s="2" t="s">
        <v>189</v>
      </c>
      <c r="B164" s="1">
        <v>8</v>
      </c>
      <c r="C164" s="1" t="s">
        <v>3</v>
      </c>
      <c r="D164" s="3">
        <v>1</v>
      </c>
      <c r="E164" s="1"/>
      <c r="F164" s="23" t="s">
        <v>568</v>
      </c>
      <c r="G164" s="28">
        <v>25</v>
      </c>
      <c r="H164" s="2">
        <f t="shared" si="46"/>
        <v>26.25</v>
      </c>
      <c r="I164" s="2">
        <f t="shared" si="60"/>
        <v>25</v>
      </c>
      <c r="J164" s="2">
        <f t="shared" si="48"/>
        <v>1.25</v>
      </c>
      <c r="K164" s="2">
        <f t="shared" si="61"/>
        <v>26.25</v>
      </c>
    </row>
    <row r="165" spans="1:11" x14ac:dyDescent="0.2">
      <c r="A165" s="2" t="s">
        <v>190</v>
      </c>
      <c r="B165" s="1">
        <v>9</v>
      </c>
      <c r="C165" s="1" t="s">
        <v>3</v>
      </c>
      <c r="D165" s="3">
        <v>1</v>
      </c>
      <c r="E165" s="1"/>
      <c r="F165" s="23" t="s">
        <v>569</v>
      </c>
      <c r="G165" s="28">
        <v>28</v>
      </c>
      <c r="H165" s="2">
        <f t="shared" si="46"/>
        <v>29.400000000000002</v>
      </c>
      <c r="I165" s="2">
        <f t="shared" si="60"/>
        <v>28</v>
      </c>
      <c r="J165" s="2">
        <f t="shared" si="48"/>
        <v>1.4000000000000001</v>
      </c>
      <c r="K165" s="2">
        <f t="shared" si="61"/>
        <v>29.400000000000002</v>
      </c>
    </row>
    <row r="166" spans="1:11" x14ac:dyDescent="0.2">
      <c r="A166" s="2" t="s">
        <v>191</v>
      </c>
      <c r="B166" s="1">
        <v>10</v>
      </c>
      <c r="C166" s="1" t="s">
        <v>3</v>
      </c>
      <c r="D166" s="3">
        <v>1</v>
      </c>
      <c r="E166" s="1"/>
      <c r="F166" s="23" t="s">
        <v>570</v>
      </c>
      <c r="G166" s="28">
        <v>29</v>
      </c>
      <c r="H166" s="2">
        <f t="shared" si="46"/>
        <v>30.450000000000003</v>
      </c>
      <c r="I166" s="2">
        <f t="shared" si="60"/>
        <v>29</v>
      </c>
      <c r="J166" s="2">
        <f t="shared" si="48"/>
        <v>1.4500000000000002</v>
      </c>
      <c r="K166" s="2">
        <f t="shared" si="61"/>
        <v>30.450000000000003</v>
      </c>
    </row>
    <row r="167" spans="1:11" x14ac:dyDescent="0.2">
      <c r="A167" s="2" t="s">
        <v>192</v>
      </c>
      <c r="B167" s="1">
        <v>12</v>
      </c>
      <c r="C167" s="1" t="s">
        <v>3</v>
      </c>
      <c r="D167" s="3">
        <v>1</v>
      </c>
      <c r="E167" s="1"/>
      <c r="F167" s="23" t="s">
        <v>571</v>
      </c>
      <c r="G167" s="28">
        <v>31</v>
      </c>
      <c r="H167" s="2">
        <f t="shared" si="46"/>
        <v>32.550000000000004</v>
      </c>
      <c r="I167" s="2">
        <f t="shared" si="60"/>
        <v>31</v>
      </c>
      <c r="J167" s="2">
        <f t="shared" si="48"/>
        <v>1.55</v>
      </c>
      <c r="K167" s="2">
        <f t="shared" si="61"/>
        <v>32.550000000000004</v>
      </c>
    </row>
    <row r="168" spans="1:11" ht="38.25" x14ac:dyDescent="0.2">
      <c r="A168" s="1" t="s">
        <v>193</v>
      </c>
      <c r="B168" s="1" t="s">
        <v>194</v>
      </c>
      <c r="C168" s="1"/>
      <c r="D168" s="3"/>
      <c r="E168" s="21" t="s">
        <v>504</v>
      </c>
      <c r="F168" s="21" t="s">
        <v>572</v>
      </c>
      <c r="G168" s="2"/>
      <c r="H168" s="2"/>
      <c r="I168" s="2"/>
      <c r="J168" s="2"/>
      <c r="K168" s="2"/>
    </row>
    <row r="169" spans="1:11" x14ac:dyDescent="0.2">
      <c r="A169" s="2" t="s">
        <v>195</v>
      </c>
      <c r="B169" s="1">
        <v>3</v>
      </c>
      <c r="C169" s="1" t="s">
        <v>3</v>
      </c>
      <c r="D169" s="3">
        <v>1</v>
      </c>
      <c r="E169" s="1"/>
      <c r="F169" s="23" t="s">
        <v>573</v>
      </c>
      <c r="G169" s="28">
        <v>28</v>
      </c>
      <c r="H169" s="2">
        <f t="shared" si="46"/>
        <v>29.400000000000002</v>
      </c>
      <c r="I169" s="2">
        <f t="shared" ref="I169:I172" si="62">G169*D169</f>
        <v>28</v>
      </c>
      <c r="J169" s="2">
        <f t="shared" si="48"/>
        <v>1.4000000000000001</v>
      </c>
      <c r="K169" s="2">
        <f t="shared" ref="K169:K172" si="63">H169*D169</f>
        <v>29.400000000000002</v>
      </c>
    </row>
    <row r="170" spans="1:11" x14ac:dyDescent="0.2">
      <c r="A170" s="2" t="s">
        <v>196</v>
      </c>
      <c r="B170" s="1">
        <v>4</v>
      </c>
      <c r="C170" s="1" t="s">
        <v>3</v>
      </c>
      <c r="D170" s="3">
        <v>1</v>
      </c>
      <c r="E170" s="1"/>
      <c r="F170" s="23" t="s">
        <v>574</v>
      </c>
      <c r="G170" s="28">
        <v>28</v>
      </c>
      <c r="H170" s="2">
        <f t="shared" si="46"/>
        <v>29.400000000000002</v>
      </c>
      <c r="I170" s="2">
        <f t="shared" si="62"/>
        <v>28</v>
      </c>
      <c r="J170" s="2">
        <f t="shared" si="48"/>
        <v>1.4000000000000001</v>
      </c>
      <c r="K170" s="2">
        <f t="shared" si="63"/>
        <v>29.400000000000002</v>
      </c>
    </row>
    <row r="171" spans="1:11" x14ac:dyDescent="0.2">
      <c r="A171" s="2" t="s">
        <v>197</v>
      </c>
      <c r="B171" s="1">
        <v>5</v>
      </c>
      <c r="C171" s="1" t="s">
        <v>3</v>
      </c>
      <c r="D171" s="3">
        <v>1</v>
      </c>
      <c r="E171" s="1"/>
      <c r="F171" s="23" t="s">
        <v>575</v>
      </c>
      <c r="G171" s="28">
        <v>28</v>
      </c>
      <c r="H171" s="2">
        <f t="shared" si="46"/>
        <v>29.400000000000002</v>
      </c>
      <c r="I171" s="2">
        <f t="shared" si="62"/>
        <v>28</v>
      </c>
      <c r="J171" s="2">
        <f t="shared" si="48"/>
        <v>1.4000000000000001</v>
      </c>
      <c r="K171" s="2">
        <f t="shared" si="63"/>
        <v>29.400000000000002</v>
      </c>
    </row>
    <row r="172" spans="1:11" x14ac:dyDescent="0.2">
      <c r="A172" s="2" t="s">
        <v>198</v>
      </c>
      <c r="B172" s="1">
        <v>6</v>
      </c>
      <c r="C172" s="1" t="s">
        <v>3</v>
      </c>
      <c r="D172" s="3">
        <v>1</v>
      </c>
      <c r="E172" s="1"/>
      <c r="F172" s="23" t="s">
        <v>576</v>
      </c>
      <c r="G172" s="28">
        <v>28</v>
      </c>
      <c r="H172" s="2">
        <f t="shared" si="46"/>
        <v>29.400000000000002</v>
      </c>
      <c r="I172" s="2">
        <f t="shared" si="62"/>
        <v>28</v>
      </c>
      <c r="J172" s="2">
        <f t="shared" si="48"/>
        <v>1.4000000000000001</v>
      </c>
      <c r="K172" s="2">
        <f t="shared" si="63"/>
        <v>29.400000000000002</v>
      </c>
    </row>
    <row r="173" spans="1:11" ht="38.25" x14ac:dyDescent="0.2">
      <c r="A173" s="1" t="s">
        <v>199</v>
      </c>
      <c r="B173" s="1" t="s">
        <v>200</v>
      </c>
      <c r="C173" s="1"/>
      <c r="D173" s="3"/>
      <c r="E173" s="21" t="s">
        <v>504</v>
      </c>
      <c r="F173" s="21" t="s">
        <v>577</v>
      </c>
      <c r="G173" s="2"/>
      <c r="H173" s="2"/>
      <c r="I173" s="2"/>
      <c r="J173" s="2"/>
      <c r="K173" s="2"/>
    </row>
    <row r="174" spans="1:11" x14ac:dyDescent="0.2">
      <c r="A174" s="2" t="s">
        <v>201</v>
      </c>
      <c r="B174" s="1">
        <v>5</v>
      </c>
      <c r="C174" s="1" t="s">
        <v>3</v>
      </c>
      <c r="D174" s="3">
        <v>1</v>
      </c>
      <c r="E174" s="1"/>
      <c r="F174" s="23" t="s">
        <v>578</v>
      </c>
      <c r="G174" s="28">
        <v>30</v>
      </c>
      <c r="H174" s="2">
        <f t="shared" si="46"/>
        <v>31.5</v>
      </c>
      <c r="I174" s="2">
        <f t="shared" ref="I174:I176" si="64">G174*D174</f>
        <v>30</v>
      </c>
      <c r="J174" s="2">
        <f t="shared" si="48"/>
        <v>1.5</v>
      </c>
      <c r="K174" s="2">
        <f t="shared" ref="K174:K176" si="65">H174*D174</f>
        <v>31.5</v>
      </c>
    </row>
    <row r="175" spans="1:11" x14ac:dyDescent="0.2">
      <c r="A175" s="2" t="s">
        <v>202</v>
      </c>
      <c r="B175" s="1">
        <v>7</v>
      </c>
      <c r="C175" s="1" t="s">
        <v>3</v>
      </c>
      <c r="D175" s="3">
        <v>1</v>
      </c>
      <c r="E175" s="1"/>
      <c r="F175" s="23" t="s">
        <v>579</v>
      </c>
      <c r="G175" s="28">
        <v>40</v>
      </c>
      <c r="H175" s="2">
        <f t="shared" si="46"/>
        <v>42</v>
      </c>
      <c r="I175" s="2">
        <f t="shared" si="64"/>
        <v>40</v>
      </c>
      <c r="J175" s="2">
        <f t="shared" si="48"/>
        <v>2</v>
      </c>
      <c r="K175" s="2">
        <f t="shared" si="65"/>
        <v>42</v>
      </c>
    </row>
    <row r="176" spans="1:11" x14ac:dyDescent="0.2">
      <c r="A176" s="2" t="s">
        <v>203</v>
      </c>
      <c r="B176" s="1">
        <v>9</v>
      </c>
      <c r="C176" s="1" t="s">
        <v>3</v>
      </c>
      <c r="D176" s="3">
        <v>1</v>
      </c>
      <c r="E176" s="1"/>
      <c r="F176" s="23" t="s">
        <v>580</v>
      </c>
      <c r="G176" s="28">
        <v>42</v>
      </c>
      <c r="H176" s="2">
        <f t="shared" si="46"/>
        <v>44.1</v>
      </c>
      <c r="I176" s="2">
        <f t="shared" si="64"/>
        <v>42</v>
      </c>
      <c r="J176" s="2">
        <f t="shared" si="48"/>
        <v>2.1</v>
      </c>
      <c r="K176" s="2">
        <f t="shared" si="65"/>
        <v>44.1</v>
      </c>
    </row>
    <row r="177" spans="1:11" ht="38.25" x14ac:dyDescent="0.2">
      <c r="A177" s="1" t="s">
        <v>204</v>
      </c>
      <c r="B177" s="1" t="s">
        <v>205</v>
      </c>
      <c r="C177" s="1"/>
      <c r="D177" s="3"/>
      <c r="E177" s="21" t="s">
        <v>504</v>
      </c>
      <c r="F177" s="21" t="s">
        <v>577</v>
      </c>
      <c r="G177" s="2"/>
      <c r="H177" s="2"/>
      <c r="I177" s="2"/>
      <c r="J177" s="2"/>
      <c r="K177" s="2"/>
    </row>
    <row r="178" spans="1:11" x14ac:dyDescent="0.2">
      <c r="A178" s="2" t="s">
        <v>206</v>
      </c>
      <c r="B178" s="1">
        <v>5</v>
      </c>
      <c r="C178" s="1" t="s">
        <v>3</v>
      </c>
      <c r="D178" s="3">
        <v>1</v>
      </c>
      <c r="E178" s="1"/>
      <c r="F178" s="23" t="s">
        <v>581</v>
      </c>
      <c r="G178" s="28">
        <v>30</v>
      </c>
      <c r="H178" s="2">
        <f t="shared" si="46"/>
        <v>31.5</v>
      </c>
      <c r="I178" s="2">
        <f t="shared" ref="I178:I180" si="66">G178*D178</f>
        <v>30</v>
      </c>
      <c r="J178" s="2">
        <f t="shared" si="48"/>
        <v>1.5</v>
      </c>
      <c r="K178" s="2">
        <f t="shared" ref="K178:K180" si="67">H178*D178</f>
        <v>31.5</v>
      </c>
    </row>
    <row r="179" spans="1:11" x14ac:dyDescent="0.2">
      <c r="A179" s="2" t="s">
        <v>207</v>
      </c>
      <c r="B179" s="1">
        <v>7</v>
      </c>
      <c r="C179" s="1" t="s">
        <v>3</v>
      </c>
      <c r="D179" s="3">
        <v>1</v>
      </c>
      <c r="E179" s="1"/>
      <c r="F179" s="23" t="s">
        <v>582</v>
      </c>
      <c r="G179" s="28">
        <v>40</v>
      </c>
      <c r="H179" s="2">
        <f t="shared" si="46"/>
        <v>42</v>
      </c>
      <c r="I179" s="2">
        <f t="shared" si="66"/>
        <v>40</v>
      </c>
      <c r="J179" s="2">
        <f t="shared" si="48"/>
        <v>2</v>
      </c>
      <c r="K179" s="2">
        <f t="shared" si="67"/>
        <v>42</v>
      </c>
    </row>
    <row r="180" spans="1:11" x14ac:dyDescent="0.2">
      <c r="A180" s="2" t="s">
        <v>208</v>
      </c>
      <c r="B180" s="1">
        <v>9</v>
      </c>
      <c r="C180" s="1" t="s">
        <v>3</v>
      </c>
      <c r="D180" s="3">
        <v>1</v>
      </c>
      <c r="E180" s="1"/>
      <c r="F180" s="23" t="s">
        <v>583</v>
      </c>
      <c r="G180" s="28">
        <v>42</v>
      </c>
      <c r="H180" s="2">
        <f t="shared" si="46"/>
        <v>44.1</v>
      </c>
      <c r="I180" s="2">
        <f t="shared" si="66"/>
        <v>42</v>
      </c>
      <c r="J180" s="2">
        <f t="shared" si="48"/>
        <v>2.1</v>
      </c>
      <c r="K180" s="2">
        <f t="shared" si="67"/>
        <v>44.1</v>
      </c>
    </row>
    <row r="181" spans="1:11" ht="38.25" x14ac:dyDescent="0.2">
      <c r="A181" s="1" t="s">
        <v>209</v>
      </c>
      <c r="B181" s="1" t="s">
        <v>210</v>
      </c>
      <c r="C181" s="1"/>
      <c r="D181" s="3"/>
      <c r="E181" s="21" t="s">
        <v>504</v>
      </c>
      <c r="F181" s="21" t="s">
        <v>584</v>
      </c>
      <c r="G181" s="2"/>
      <c r="H181" s="2"/>
      <c r="I181" s="2"/>
      <c r="J181" s="2"/>
      <c r="K181" s="2"/>
    </row>
    <row r="182" spans="1:11" x14ac:dyDescent="0.2">
      <c r="A182" s="2" t="s">
        <v>211</v>
      </c>
      <c r="B182" s="1">
        <v>5</v>
      </c>
      <c r="C182" s="1" t="s">
        <v>3</v>
      </c>
      <c r="D182" s="3">
        <v>1</v>
      </c>
      <c r="E182" s="1"/>
      <c r="F182" s="25">
        <v>718105</v>
      </c>
      <c r="G182" s="28">
        <v>5</v>
      </c>
      <c r="H182" s="2">
        <f t="shared" si="46"/>
        <v>5.25</v>
      </c>
      <c r="I182" s="2">
        <f t="shared" ref="I182:I183" si="68">G182*D182</f>
        <v>5</v>
      </c>
      <c r="J182" s="2">
        <f t="shared" si="48"/>
        <v>0.25</v>
      </c>
      <c r="K182" s="2">
        <f t="shared" ref="K182:K183" si="69">H182*D182</f>
        <v>5.25</v>
      </c>
    </row>
    <row r="183" spans="1:11" x14ac:dyDescent="0.2">
      <c r="A183" s="2" t="s">
        <v>212</v>
      </c>
      <c r="B183" s="1">
        <v>6</v>
      </c>
      <c r="C183" s="1" t="s">
        <v>3</v>
      </c>
      <c r="D183" s="3">
        <v>1</v>
      </c>
      <c r="E183" s="1"/>
      <c r="F183" s="25">
        <v>718105</v>
      </c>
      <c r="G183" s="28">
        <v>5</v>
      </c>
      <c r="H183" s="2">
        <f t="shared" si="46"/>
        <v>5.25</v>
      </c>
      <c r="I183" s="2">
        <f t="shared" si="68"/>
        <v>5</v>
      </c>
      <c r="J183" s="2">
        <f t="shared" si="48"/>
        <v>0.25</v>
      </c>
      <c r="K183" s="2">
        <f t="shared" si="69"/>
        <v>5.25</v>
      </c>
    </row>
    <row r="184" spans="1:11" ht="38.25" x14ac:dyDescent="0.2">
      <c r="A184" s="2" t="s">
        <v>213</v>
      </c>
      <c r="B184" s="1" t="s">
        <v>214</v>
      </c>
      <c r="C184" s="1"/>
      <c r="D184" s="3"/>
      <c r="E184" s="21" t="s">
        <v>471</v>
      </c>
      <c r="F184" s="21" t="s">
        <v>585</v>
      </c>
      <c r="G184" s="2"/>
      <c r="H184" s="2"/>
      <c r="I184" s="2"/>
      <c r="J184" s="2"/>
      <c r="K184" s="2"/>
    </row>
    <row r="185" spans="1:11" x14ac:dyDescent="0.2">
      <c r="A185" s="2" t="s">
        <v>215</v>
      </c>
      <c r="B185" s="1">
        <v>5</v>
      </c>
      <c r="C185" s="1" t="s">
        <v>3</v>
      </c>
      <c r="D185" s="3">
        <v>5</v>
      </c>
      <c r="E185" s="1"/>
      <c r="F185" s="23" t="s">
        <v>586</v>
      </c>
      <c r="G185" s="28">
        <v>34</v>
      </c>
      <c r="H185" s="2">
        <f t="shared" si="46"/>
        <v>35.700000000000003</v>
      </c>
      <c r="I185" s="2">
        <f t="shared" ref="I185:I188" si="70">G185*D185</f>
        <v>170</v>
      </c>
      <c r="J185" s="2">
        <f t="shared" si="48"/>
        <v>8.5</v>
      </c>
      <c r="K185" s="2">
        <f t="shared" ref="K185:K188" si="71">H185*D185</f>
        <v>178.5</v>
      </c>
    </row>
    <row r="186" spans="1:11" x14ac:dyDescent="0.2">
      <c r="A186" s="2" t="s">
        <v>216</v>
      </c>
      <c r="B186" s="1">
        <v>6</v>
      </c>
      <c r="C186" s="1" t="s">
        <v>3</v>
      </c>
      <c r="D186" s="3">
        <v>5</v>
      </c>
      <c r="E186" s="1"/>
      <c r="F186" s="23" t="s">
        <v>587</v>
      </c>
      <c r="G186" s="28">
        <v>34</v>
      </c>
      <c r="H186" s="2">
        <f t="shared" si="46"/>
        <v>35.700000000000003</v>
      </c>
      <c r="I186" s="2">
        <f t="shared" si="70"/>
        <v>170</v>
      </c>
      <c r="J186" s="2">
        <f t="shared" si="48"/>
        <v>8.5</v>
      </c>
      <c r="K186" s="2">
        <f t="shared" si="71"/>
        <v>178.5</v>
      </c>
    </row>
    <row r="187" spans="1:11" x14ac:dyDescent="0.2">
      <c r="A187" s="2" t="s">
        <v>217</v>
      </c>
      <c r="B187" s="1">
        <v>7</v>
      </c>
      <c r="C187" s="1" t="s">
        <v>3</v>
      </c>
      <c r="D187" s="3">
        <v>5</v>
      </c>
      <c r="E187" s="1"/>
      <c r="F187" s="23" t="s">
        <v>588</v>
      </c>
      <c r="G187" s="28">
        <v>34</v>
      </c>
      <c r="H187" s="2">
        <f t="shared" si="46"/>
        <v>35.700000000000003</v>
      </c>
      <c r="I187" s="2">
        <f t="shared" si="70"/>
        <v>170</v>
      </c>
      <c r="J187" s="2">
        <f t="shared" si="48"/>
        <v>8.5</v>
      </c>
      <c r="K187" s="2">
        <f t="shared" si="71"/>
        <v>178.5</v>
      </c>
    </row>
    <row r="188" spans="1:11" x14ac:dyDescent="0.2">
      <c r="A188" s="2" t="s">
        <v>218</v>
      </c>
      <c r="B188" s="1">
        <v>8</v>
      </c>
      <c r="C188" s="1" t="s">
        <v>3</v>
      </c>
      <c r="D188" s="3">
        <v>5</v>
      </c>
      <c r="E188" s="1"/>
      <c r="F188" s="23" t="s">
        <v>589</v>
      </c>
      <c r="G188" s="28">
        <v>34</v>
      </c>
      <c r="H188" s="2">
        <f t="shared" si="46"/>
        <v>35.700000000000003</v>
      </c>
      <c r="I188" s="2">
        <f t="shared" si="70"/>
        <v>170</v>
      </c>
      <c r="J188" s="2">
        <f t="shared" si="48"/>
        <v>8.5</v>
      </c>
      <c r="K188" s="2">
        <f t="shared" si="71"/>
        <v>178.5</v>
      </c>
    </row>
    <row r="189" spans="1:11" ht="38.25" x14ac:dyDescent="0.2">
      <c r="A189" s="2" t="s">
        <v>219</v>
      </c>
      <c r="B189" s="1" t="s">
        <v>220</v>
      </c>
      <c r="C189" s="1"/>
      <c r="D189" s="3"/>
      <c r="E189" s="21" t="s">
        <v>553</v>
      </c>
      <c r="F189" s="21" t="s">
        <v>590</v>
      </c>
      <c r="G189" s="2"/>
      <c r="H189" s="2"/>
      <c r="I189" s="2"/>
      <c r="J189" s="2"/>
      <c r="K189" s="2"/>
    </row>
    <row r="190" spans="1:11" x14ac:dyDescent="0.2">
      <c r="A190" s="2" t="s">
        <v>221</v>
      </c>
      <c r="B190" s="1">
        <v>6</v>
      </c>
      <c r="C190" s="1" t="s">
        <v>3</v>
      </c>
      <c r="D190" s="3">
        <v>3</v>
      </c>
      <c r="E190" s="1"/>
      <c r="F190" s="23">
        <v>197346</v>
      </c>
      <c r="G190" s="28">
        <v>68</v>
      </c>
      <c r="H190" s="2">
        <f t="shared" si="46"/>
        <v>71.400000000000006</v>
      </c>
      <c r="I190" s="2">
        <f t="shared" ref="I190:I192" si="72">G190*D190</f>
        <v>204</v>
      </c>
      <c r="J190" s="2">
        <f t="shared" si="48"/>
        <v>10.200000000000001</v>
      </c>
      <c r="K190" s="2">
        <f t="shared" ref="K190:K192" si="73">H190*D190</f>
        <v>214.20000000000002</v>
      </c>
    </row>
    <row r="191" spans="1:11" x14ac:dyDescent="0.2">
      <c r="A191" s="2" t="s">
        <v>222</v>
      </c>
      <c r="B191" s="1">
        <v>7</v>
      </c>
      <c r="C191" s="1" t="s">
        <v>3</v>
      </c>
      <c r="D191" s="3">
        <v>3</v>
      </c>
      <c r="E191" s="1"/>
      <c r="F191" s="23">
        <v>197347</v>
      </c>
      <c r="G191" s="28">
        <v>68</v>
      </c>
      <c r="H191" s="2">
        <f t="shared" si="46"/>
        <v>71.400000000000006</v>
      </c>
      <c r="I191" s="2">
        <f t="shared" si="72"/>
        <v>204</v>
      </c>
      <c r="J191" s="2">
        <f t="shared" si="48"/>
        <v>10.200000000000001</v>
      </c>
      <c r="K191" s="2">
        <f t="shared" si="73"/>
        <v>214.20000000000002</v>
      </c>
    </row>
    <row r="192" spans="1:11" x14ac:dyDescent="0.2">
      <c r="A192" s="2" t="s">
        <v>223</v>
      </c>
      <c r="B192" s="1">
        <v>8</v>
      </c>
      <c r="C192" s="1" t="s">
        <v>3</v>
      </c>
      <c r="D192" s="3">
        <v>3</v>
      </c>
      <c r="E192" s="1"/>
      <c r="F192" s="23">
        <v>197348</v>
      </c>
      <c r="G192" s="28">
        <v>68</v>
      </c>
      <c r="H192" s="2">
        <f t="shared" si="46"/>
        <v>71.400000000000006</v>
      </c>
      <c r="I192" s="2">
        <f t="shared" si="72"/>
        <v>204</v>
      </c>
      <c r="J192" s="2">
        <f t="shared" si="48"/>
        <v>10.200000000000001</v>
      </c>
      <c r="K192" s="2">
        <f t="shared" si="73"/>
        <v>214.20000000000002</v>
      </c>
    </row>
    <row r="193" spans="1:11" ht="38.25" x14ac:dyDescent="0.2">
      <c r="A193" s="2" t="s">
        <v>224</v>
      </c>
      <c r="B193" s="1" t="s">
        <v>225</v>
      </c>
      <c r="C193" s="1"/>
      <c r="D193" s="3"/>
      <c r="E193" s="21" t="s">
        <v>553</v>
      </c>
      <c r="F193" s="21" t="s">
        <v>590</v>
      </c>
      <c r="G193" s="2"/>
      <c r="H193" s="2"/>
      <c r="I193" s="2"/>
      <c r="J193" s="2"/>
      <c r="K193" s="2"/>
    </row>
    <row r="194" spans="1:11" x14ac:dyDescent="0.2">
      <c r="A194" s="2" t="s">
        <v>226</v>
      </c>
      <c r="B194" s="1">
        <v>6</v>
      </c>
      <c r="C194" s="1" t="s">
        <v>3</v>
      </c>
      <c r="D194" s="3">
        <v>2</v>
      </c>
      <c r="E194" s="1"/>
      <c r="F194" s="23">
        <v>197246</v>
      </c>
      <c r="G194" s="28">
        <v>68</v>
      </c>
      <c r="H194" s="2">
        <f t="shared" si="46"/>
        <v>71.400000000000006</v>
      </c>
      <c r="I194" s="2">
        <f t="shared" ref="I194:I196" si="74">G194*D194</f>
        <v>136</v>
      </c>
      <c r="J194" s="2">
        <f t="shared" si="48"/>
        <v>6.8000000000000007</v>
      </c>
      <c r="K194" s="2">
        <f t="shared" ref="K194:K196" si="75">H194*D194</f>
        <v>142.80000000000001</v>
      </c>
    </row>
    <row r="195" spans="1:11" x14ac:dyDescent="0.2">
      <c r="A195" s="2" t="s">
        <v>227</v>
      </c>
      <c r="B195" s="1">
        <v>7</v>
      </c>
      <c r="C195" s="1" t="s">
        <v>3</v>
      </c>
      <c r="D195" s="3">
        <v>2</v>
      </c>
      <c r="E195" s="1"/>
      <c r="F195" s="23">
        <v>197247</v>
      </c>
      <c r="G195" s="28">
        <v>68</v>
      </c>
      <c r="H195" s="2">
        <f t="shared" si="46"/>
        <v>71.400000000000006</v>
      </c>
      <c r="I195" s="2">
        <f t="shared" si="74"/>
        <v>136</v>
      </c>
      <c r="J195" s="2">
        <f t="shared" si="48"/>
        <v>6.8000000000000007</v>
      </c>
      <c r="K195" s="2">
        <f t="shared" si="75"/>
        <v>142.80000000000001</v>
      </c>
    </row>
    <row r="196" spans="1:11" x14ac:dyDescent="0.2">
      <c r="A196" s="2" t="s">
        <v>228</v>
      </c>
      <c r="B196" s="1">
        <v>8</v>
      </c>
      <c r="C196" s="1" t="s">
        <v>3</v>
      </c>
      <c r="D196" s="3">
        <v>2</v>
      </c>
      <c r="E196" s="1"/>
      <c r="F196" s="23">
        <v>197248</v>
      </c>
      <c r="G196" s="28">
        <v>68</v>
      </c>
      <c r="H196" s="2">
        <f t="shared" si="46"/>
        <v>71.400000000000006</v>
      </c>
      <c r="I196" s="2">
        <f t="shared" si="74"/>
        <v>136</v>
      </c>
      <c r="J196" s="2">
        <f t="shared" si="48"/>
        <v>6.8000000000000007</v>
      </c>
      <c r="K196" s="2">
        <f t="shared" si="75"/>
        <v>142.80000000000001</v>
      </c>
    </row>
    <row r="197" spans="1:11" ht="38.25" x14ac:dyDescent="0.2">
      <c r="A197" s="1" t="s">
        <v>229</v>
      </c>
      <c r="B197" s="1" t="s">
        <v>230</v>
      </c>
      <c r="C197" s="1"/>
      <c r="D197" s="3"/>
      <c r="E197" s="21" t="s">
        <v>504</v>
      </c>
      <c r="F197" s="21" t="s">
        <v>591</v>
      </c>
      <c r="G197" s="2"/>
      <c r="H197" s="2"/>
      <c r="I197" s="2"/>
      <c r="J197" s="2"/>
      <c r="K197" s="2"/>
    </row>
    <row r="198" spans="1:11" x14ac:dyDescent="0.2">
      <c r="A198" s="2" t="s">
        <v>231</v>
      </c>
      <c r="B198" s="1">
        <v>3</v>
      </c>
      <c r="C198" s="1" t="s">
        <v>3</v>
      </c>
      <c r="D198" s="3">
        <v>1</v>
      </c>
      <c r="E198" s="1"/>
      <c r="F198" s="23" t="s">
        <v>592</v>
      </c>
      <c r="G198" s="28">
        <v>19</v>
      </c>
      <c r="H198" s="2">
        <f t="shared" si="46"/>
        <v>19.95</v>
      </c>
      <c r="I198" s="2">
        <f t="shared" ref="I198:I201" si="76">G198*D198</f>
        <v>19</v>
      </c>
      <c r="J198" s="2">
        <f t="shared" si="48"/>
        <v>0.95000000000000007</v>
      </c>
      <c r="K198" s="2">
        <f t="shared" ref="K198:K201" si="77">H198*D198</f>
        <v>19.95</v>
      </c>
    </row>
    <row r="199" spans="1:11" x14ac:dyDescent="0.2">
      <c r="A199" s="2" t="s">
        <v>232</v>
      </c>
      <c r="B199" s="1">
        <v>4</v>
      </c>
      <c r="C199" s="1" t="s">
        <v>3</v>
      </c>
      <c r="D199" s="3">
        <v>1</v>
      </c>
      <c r="E199" s="1"/>
      <c r="F199" s="23" t="s">
        <v>593</v>
      </c>
      <c r="G199" s="28">
        <v>19</v>
      </c>
      <c r="H199" s="2">
        <f t="shared" si="46"/>
        <v>19.95</v>
      </c>
      <c r="I199" s="2">
        <f t="shared" si="76"/>
        <v>19</v>
      </c>
      <c r="J199" s="2">
        <f t="shared" si="48"/>
        <v>0.95000000000000007</v>
      </c>
      <c r="K199" s="2">
        <f t="shared" si="77"/>
        <v>19.95</v>
      </c>
    </row>
    <row r="200" spans="1:11" x14ac:dyDescent="0.2">
      <c r="A200" s="2" t="s">
        <v>233</v>
      </c>
      <c r="B200" s="1">
        <v>5</v>
      </c>
      <c r="C200" s="1" t="s">
        <v>3</v>
      </c>
      <c r="D200" s="3">
        <v>1</v>
      </c>
      <c r="E200" s="1"/>
      <c r="F200" s="23" t="s">
        <v>594</v>
      </c>
      <c r="G200" s="28">
        <v>19</v>
      </c>
      <c r="H200" s="2">
        <f t="shared" si="46"/>
        <v>19.95</v>
      </c>
      <c r="I200" s="2">
        <f t="shared" si="76"/>
        <v>19</v>
      </c>
      <c r="J200" s="2">
        <f t="shared" si="48"/>
        <v>0.95000000000000007</v>
      </c>
      <c r="K200" s="2">
        <f t="shared" si="77"/>
        <v>19.95</v>
      </c>
    </row>
    <row r="201" spans="1:11" x14ac:dyDescent="0.2">
      <c r="A201" s="2" t="s">
        <v>234</v>
      </c>
      <c r="B201" s="1">
        <v>6</v>
      </c>
      <c r="C201" s="1" t="s">
        <v>3</v>
      </c>
      <c r="D201" s="3">
        <v>1</v>
      </c>
      <c r="E201" s="1"/>
      <c r="F201" s="23" t="s">
        <v>595</v>
      </c>
      <c r="G201" s="28">
        <v>19</v>
      </c>
      <c r="H201" s="2">
        <f t="shared" si="46"/>
        <v>19.95</v>
      </c>
      <c r="I201" s="2">
        <f t="shared" si="76"/>
        <v>19</v>
      </c>
      <c r="J201" s="2">
        <f t="shared" si="48"/>
        <v>0.95000000000000007</v>
      </c>
      <c r="K201" s="2">
        <f t="shared" si="77"/>
        <v>19.95</v>
      </c>
    </row>
    <row r="202" spans="1:11" ht="38.25" x14ac:dyDescent="0.2">
      <c r="A202" s="1" t="s">
        <v>235</v>
      </c>
      <c r="B202" s="1" t="s">
        <v>236</v>
      </c>
      <c r="C202" s="1"/>
      <c r="D202" s="3"/>
      <c r="E202" s="21" t="s">
        <v>504</v>
      </c>
      <c r="F202" s="21" t="s">
        <v>591</v>
      </c>
      <c r="G202" s="2"/>
      <c r="H202" s="2"/>
      <c r="I202" s="2"/>
      <c r="J202" s="2"/>
      <c r="K202" s="2"/>
    </row>
    <row r="203" spans="1:11" x14ac:dyDescent="0.2">
      <c r="A203" s="2" t="s">
        <v>237</v>
      </c>
      <c r="B203" s="1">
        <v>3</v>
      </c>
      <c r="C203" s="1" t="s">
        <v>3</v>
      </c>
      <c r="D203" s="3">
        <v>1</v>
      </c>
      <c r="E203" s="1"/>
      <c r="F203" s="23" t="s">
        <v>596</v>
      </c>
      <c r="G203" s="28">
        <v>19</v>
      </c>
      <c r="H203" s="2">
        <f t="shared" si="46"/>
        <v>19.95</v>
      </c>
      <c r="I203" s="2">
        <f t="shared" ref="I203:I206" si="78">G203*D203</f>
        <v>19</v>
      </c>
      <c r="J203" s="2">
        <f t="shared" si="48"/>
        <v>0.95000000000000007</v>
      </c>
      <c r="K203" s="2">
        <f t="shared" ref="K203:K206" si="79">H203*D203</f>
        <v>19.95</v>
      </c>
    </row>
    <row r="204" spans="1:11" x14ac:dyDescent="0.2">
      <c r="A204" s="2" t="s">
        <v>238</v>
      </c>
      <c r="B204" s="1">
        <v>4</v>
      </c>
      <c r="C204" s="1" t="s">
        <v>3</v>
      </c>
      <c r="D204" s="3">
        <v>1</v>
      </c>
      <c r="E204" s="1"/>
      <c r="F204" s="23" t="s">
        <v>597</v>
      </c>
      <c r="G204" s="28">
        <v>19</v>
      </c>
      <c r="H204" s="2">
        <f t="shared" si="46"/>
        <v>19.95</v>
      </c>
      <c r="I204" s="2">
        <f t="shared" si="78"/>
        <v>19</v>
      </c>
      <c r="J204" s="2">
        <f t="shared" si="48"/>
        <v>0.95000000000000007</v>
      </c>
      <c r="K204" s="2">
        <f t="shared" si="79"/>
        <v>19.95</v>
      </c>
    </row>
    <row r="205" spans="1:11" x14ac:dyDescent="0.2">
      <c r="A205" s="2" t="s">
        <v>239</v>
      </c>
      <c r="B205" s="1">
        <v>5</v>
      </c>
      <c r="C205" s="1" t="s">
        <v>3</v>
      </c>
      <c r="D205" s="3">
        <v>1</v>
      </c>
      <c r="E205" s="1"/>
      <c r="F205" s="23" t="s">
        <v>598</v>
      </c>
      <c r="G205" s="28">
        <v>19</v>
      </c>
      <c r="H205" s="2">
        <f t="shared" si="46"/>
        <v>19.95</v>
      </c>
      <c r="I205" s="2">
        <f t="shared" si="78"/>
        <v>19</v>
      </c>
      <c r="J205" s="2">
        <f t="shared" si="48"/>
        <v>0.95000000000000007</v>
      </c>
      <c r="K205" s="2">
        <f t="shared" si="79"/>
        <v>19.95</v>
      </c>
    </row>
    <row r="206" spans="1:11" x14ac:dyDescent="0.2">
      <c r="A206" s="2" t="s">
        <v>240</v>
      </c>
      <c r="B206" s="1">
        <v>6</v>
      </c>
      <c r="C206" s="1" t="s">
        <v>3</v>
      </c>
      <c r="D206" s="3">
        <v>1</v>
      </c>
      <c r="E206" s="1"/>
      <c r="F206" s="23" t="s">
        <v>599</v>
      </c>
      <c r="G206" s="28">
        <v>19</v>
      </c>
      <c r="H206" s="2">
        <f t="shared" si="46"/>
        <v>19.95</v>
      </c>
      <c r="I206" s="2">
        <f t="shared" si="78"/>
        <v>19</v>
      </c>
      <c r="J206" s="2">
        <f t="shared" si="48"/>
        <v>0.95000000000000007</v>
      </c>
      <c r="K206" s="2">
        <f t="shared" si="79"/>
        <v>19.95</v>
      </c>
    </row>
    <row r="207" spans="1:11" ht="25.5" x14ac:dyDescent="0.2">
      <c r="A207" s="1" t="s">
        <v>241</v>
      </c>
      <c r="B207" s="1" t="s">
        <v>242</v>
      </c>
      <c r="C207" s="1"/>
      <c r="D207" s="3"/>
      <c r="E207" s="21" t="s">
        <v>504</v>
      </c>
      <c r="F207" s="21" t="s">
        <v>600</v>
      </c>
      <c r="G207" s="2"/>
      <c r="H207" s="2"/>
      <c r="I207" s="2"/>
      <c r="J207" s="2"/>
      <c r="K207" s="2"/>
    </row>
    <row r="208" spans="1:11" x14ac:dyDescent="0.2">
      <c r="A208" s="2" t="s">
        <v>243</v>
      </c>
      <c r="B208" s="1">
        <v>8</v>
      </c>
      <c r="C208" s="1" t="s">
        <v>3</v>
      </c>
      <c r="D208" s="3">
        <v>1</v>
      </c>
      <c r="E208" s="1"/>
      <c r="F208" s="25">
        <v>735108</v>
      </c>
      <c r="G208" s="28">
        <v>5</v>
      </c>
      <c r="H208" s="2">
        <f t="shared" si="46"/>
        <v>5.25</v>
      </c>
      <c r="I208" s="2">
        <f t="shared" ref="I208:I210" si="80">G208*D208</f>
        <v>5</v>
      </c>
      <c r="J208" s="2">
        <f t="shared" si="48"/>
        <v>0.25</v>
      </c>
      <c r="K208" s="2">
        <f t="shared" ref="K208:K210" si="81">H208*D208</f>
        <v>5.25</v>
      </c>
    </row>
    <row r="209" spans="1:11" x14ac:dyDescent="0.2">
      <c r="A209" s="2" t="s">
        <v>244</v>
      </c>
      <c r="B209" s="1">
        <v>9</v>
      </c>
      <c r="C209" s="1" t="s">
        <v>3</v>
      </c>
      <c r="D209" s="3">
        <v>1</v>
      </c>
      <c r="E209" s="1"/>
      <c r="F209" s="25">
        <v>735109</v>
      </c>
      <c r="G209" s="28">
        <v>5</v>
      </c>
      <c r="H209" s="2">
        <f t="shared" si="46"/>
        <v>5.25</v>
      </c>
      <c r="I209" s="2">
        <f t="shared" si="80"/>
        <v>5</v>
      </c>
      <c r="J209" s="2">
        <f t="shared" si="48"/>
        <v>0.25</v>
      </c>
      <c r="K209" s="2">
        <f t="shared" si="81"/>
        <v>5.25</v>
      </c>
    </row>
    <row r="210" spans="1:11" x14ac:dyDescent="0.2">
      <c r="A210" s="2" t="s">
        <v>245</v>
      </c>
      <c r="B210" s="1">
        <v>10</v>
      </c>
      <c r="C210" s="1" t="s">
        <v>3</v>
      </c>
      <c r="D210" s="3">
        <v>1</v>
      </c>
      <c r="E210" s="1"/>
      <c r="F210" s="25">
        <v>735110</v>
      </c>
      <c r="G210" s="28">
        <v>5</v>
      </c>
      <c r="H210" s="2">
        <f t="shared" ref="H210" si="82">G210*1.05</f>
        <v>5.25</v>
      </c>
      <c r="I210" s="2">
        <f t="shared" si="80"/>
        <v>5</v>
      </c>
      <c r="J210" s="2">
        <f t="shared" ref="J210" si="83">I210*0.05</f>
        <v>0.25</v>
      </c>
      <c r="K210" s="2">
        <f t="shared" si="81"/>
        <v>5.25</v>
      </c>
    </row>
    <row r="211" spans="1:11" ht="25.5" x14ac:dyDescent="0.2">
      <c r="A211" s="1" t="s">
        <v>246</v>
      </c>
      <c r="B211" s="1" t="s">
        <v>247</v>
      </c>
      <c r="C211" s="1"/>
      <c r="D211" s="3"/>
      <c r="E211" s="21" t="s">
        <v>504</v>
      </c>
      <c r="F211" s="21" t="s">
        <v>601</v>
      </c>
      <c r="G211" s="2"/>
      <c r="H211" s="2"/>
      <c r="I211" s="2"/>
      <c r="J211" s="2"/>
      <c r="K211" s="2"/>
    </row>
    <row r="212" spans="1:11" x14ac:dyDescent="0.2">
      <c r="A212" s="2" t="s">
        <v>248</v>
      </c>
      <c r="B212" s="1">
        <v>2</v>
      </c>
      <c r="C212" s="1" t="s">
        <v>3</v>
      </c>
      <c r="D212" s="3">
        <v>1</v>
      </c>
      <c r="E212" s="1"/>
      <c r="F212" s="25">
        <v>760002</v>
      </c>
      <c r="G212" s="28">
        <v>81</v>
      </c>
      <c r="H212" s="2">
        <f t="shared" ref="H212:H231" si="84">G212*1.05</f>
        <v>85.05</v>
      </c>
      <c r="I212" s="2">
        <f t="shared" ref="I212:I213" si="85">G212*D212</f>
        <v>81</v>
      </c>
      <c r="J212" s="2">
        <f t="shared" ref="J212:J231" si="86">I212*0.05</f>
        <v>4.05</v>
      </c>
      <c r="K212" s="2">
        <f t="shared" ref="K212:K213" si="87">H212*D212</f>
        <v>85.05</v>
      </c>
    </row>
    <row r="213" spans="1:11" x14ac:dyDescent="0.2">
      <c r="A213" s="2" t="s">
        <v>249</v>
      </c>
      <c r="B213" s="1">
        <v>3</v>
      </c>
      <c r="C213" s="1" t="s">
        <v>3</v>
      </c>
      <c r="D213" s="3">
        <v>1</v>
      </c>
      <c r="E213" s="1"/>
      <c r="F213" s="25">
        <v>760003</v>
      </c>
      <c r="G213" s="28">
        <v>81</v>
      </c>
      <c r="H213" s="2">
        <f t="shared" si="84"/>
        <v>85.05</v>
      </c>
      <c r="I213" s="2">
        <f t="shared" si="85"/>
        <v>81</v>
      </c>
      <c r="J213" s="2">
        <f t="shared" si="86"/>
        <v>4.05</v>
      </c>
      <c r="K213" s="2">
        <f t="shared" si="87"/>
        <v>85.05</v>
      </c>
    </row>
    <row r="214" spans="1:11" x14ac:dyDescent="0.2">
      <c r="A214" s="2" t="s">
        <v>250</v>
      </c>
      <c r="B214" s="1">
        <v>4</v>
      </c>
      <c r="C214" s="1" t="s">
        <v>3</v>
      </c>
      <c r="D214" s="3">
        <v>1</v>
      </c>
      <c r="E214" s="1"/>
      <c r="F214" s="25">
        <v>760004</v>
      </c>
      <c r="G214" s="28">
        <v>81</v>
      </c>
      <c r="H214" s="2">
        <f t="shared" si="84"/>
        <v>85.05</v>
      </c>
      <c r="I214" s="2">
        <f t="shared" ref="I214:I222" si="88">G214*D214</f>
        <v>81</v>
      </c>
      <c r="J214" s="2">
        <f t="shared" si="86"/>
        <v>4.05</v>
      </c>
      <c r="K214" s="2">
        <f t="shared" ref="K214:K222" si="89">H214*D214</f>
        <v>85.05</v>
      </c>
    </row>
    <row r="215" spans="1:11" x14ac:dyDescent="0.2">
      <c r="A215" s="2" t="s">
        <v>251</v>
      </c>
      <c r="B215" s="1">
        <v>5</v>
      </c>
      <c r="C215" s="1" t="s">
        <v>3</v>
      </c>
      <c r="D215" s="3">
        <v>1</v>
      </c>
      <c r="E215" s="1"/>
      <c r="F215" s="25">
        <v>760005</v>
      </c>
      <c r="G215" s="28">
        <v>81</v>
      </c>
      <c r="H215" s="2">
        <f t="shared" si="84"/>
        <v>85.05</v>
      </c>
      <c r="I215" s="2">
        <f t="shared" si="88"/>
        <v>81</v>
      </c>
      <c r="J215" s="2">
        <f t="shared" si="86"/>
        <v>4.05</v>
      </c>
      <c r="K215" s="2">
        <f t="shared" si="89"/>
        <v>85.05</v>
      </c>
    </row>
    <row r="216" spans="1:11" x14ac:dyDescent="0.2">
      <c r="A216" s="2" t="s">
        <v>252</v>
      </c>
      <c r="B216" s="1">
        <v>6</v>
      </c>
      <c r="C216" s="1" t="s">
        <v>3</v>
      </c>
      <c r="D216" s="3">
        <v>1</v>
      </c>
      <c r="E216" s="1"/>
      <c r="F216" s="25">
        <v>760006</v>
      </c>
      <c r="G216" s="28">
        <v>81</v>
      </c>
      <c r="H216" s="2">
        <f t="shared" si="84"/>
        <v>85.05</v>
      </c>
      <c r="I216" s="2">
        <f t="shared" si="88"/>
        <v>81</v>
      </c>
      <c r="J216" s="2">
        <f t="shared" si="86"/>
        <v>4.05</v>
      </c>
      <c r="K216" s="2">
        <f t="shared" si="89"/>
        <v>85.05</v>
      </c>
    </row>
    <row r="217" spans="1:11" x14ac:dyDescent="0.2">
      <c r="A217" s="2" t="s">
        <v>253</v>
      </c>
      <c r="B217" s="1">
        <v>7</v>
      </c>
      <c r="C217" s="1" t="s">
        <v>3</v>
      </c>
      <c r="D217" s="3">
        <v>1</v>
      </c>
      <c r="E217" s="1"/>
      <c r="F217" s="25">
        <v>760007</v>
      </c>
      <c r="G217" s="28">
        <v>81</v>
      </c>
      <c r="H217" s="2">
        <f t="shared" si="84"/>
        <v>85.05</v>
      </c>
      <c r="I217" s="2">
        <f t="shared" si="88"/>
        <v>81</v>
      </c>
      <c r="J217" s="2">
        <f t="shared" si="86"/>
        <v>4.05</v>
      </c>
      <c r="K217" s="2">
        <f t="shared" si="89"/>
        <v>85.05</v>
      </c>
    </row>
    <row r="218" spans="1:11" x14ac:dyDescent="0.2">
      <c r="A218" s="2" t="s">
        <v>254</v>
      </c>
      <c r="B218" s="1">
        <v>8</v>
      </c>
      <c r="C218" s="1" t="s">
        <v>3</v>
      </c>
      <c r="D218" s="3">
        <v>1</v>
      </c>
      <c r="E218" s="1"/>
      <c r="F218" s="25">
        <v>760008</v>
      </c>
      <c r="G218" s="28">
        <v>81</v>
      </c>
      <c r="H218" s="2">
        <f t="shared" si="84"/>
        <v>85.05</v>
      </c>
      <c r="I218" s="2">
        <f t="shared" si="88"/>
        <v>81</v>
      </c>
      <c r="J218" s="2">
        <f t="shared" si="86"/>
        <v>4.05</v>
      </c>
      <c r="K218" s="2">
        <f t="shared" si="89"/>
        <v>85.05</v>
      </c>
    </row>
    <row r="219" spans="1:11" x14ac:dyDescent="0.2">
      <c r="A219" s="2" t="s">
        <v>255</v>
      </c>
      <c r="B219" s="1">
        <v>9</v>
      </c>
      <c r="C219" s="1" t="s">
        <v>3</v>
      </c>
      <c r="D219" s="3">
        <v>1</v>
      </c>
      <c r="E219" s="1"/>
      <c r="F219" s="25">
        <v>760009</v>
      </c>
      <c r="G219" s="28">
        <v>81</v>
      </c>
      <c r="H219" s="2">
        <f t="shared" si="84"/>
        <v>85.05</v>
      </c>
      <c r="I219" s="2">
        <f t="shared" si="88"/>
        <v>81</v>
      </c>
      <c r="J219" s="2">
        <f t="shared" si="86"/>
        <v>4.05</v>
      </c>
      <c r="K219" s="2">
        <f t="shared" si="89"/>
        <v>85.05</v>
      </c>
    </row>
    <row r="220" spans="1:11" x14ac:dyDescent="0.2">
      <c r="A220" s="2" t="s">
        <v>256</v>
      </c>
      <c r="B220" s="1">
        <v>10</v>
      </c>
      <c r="C220" s="1" t="s">
        <v>3</v>
      </c>
      <c r="D220" s="3">
        <v>1</v>
      </c>
      <c r="E220" s="1"/>
      <c r="F220" s="25">
        <v>760010</v>
      </c>
      <c r="G220" s="28">
        <v>81</v>
      </c>
      <c r="H220" s="2">
        <f t="shared" si="84"/>
        <v>85.05</v>
      </c>
      <c r="I220" s="2">
        <f t="shared" si="88"/>
        <v>81</v>
      </c>
      <c r="J220" s="2">
        <f t="shared" si="86"/>
        <v>4.05</v>
      </c>
      <c r="K220" s="2">
        <f t="shared" si="89"/>
        <v>85.05</v>
      </c>
    </row>
    <row r="221" spans="1:11" x14ac:dyDescent="0.2">
      <c r="A221" s="2" t="s">
        <v>257</v>
      </c>
      <c r="B221" s="1">
        <v>12</v>
      </c>
      <c r="C221" s="1" t="s">
        <v>3</v>
      </c>
      <c r="D221" s="3">
        <v>1</v>
      </c>
      <c r="E221" s="1"/>
      <c r="F221" s="25">
        <v>760012</v>
      </c>
      <c r="G221" s="28">
        <v>81</v>
      </c>
      <c r="H221" s="2">
        <f t="shared" si="84"/>
        <v>85.05</v>
      </c>
      <c r="I221" s="2">
        <f t="shared" si="88"/>
        <v>81</v>
      </c>
      <c r="J221" s="2">
        <f t="shared" si="86"/>
        <v>4.05</v>
      </c>
      <c r="K221" s="2">
        <f t="shared" si="89"/>
        <v>85.05</v>
      </c>
    </row>
    <row r="222" spans="1:11" x14ac:dyDescent="0.2">
      <c r="A222" s="2" t="s">
        <v>258</v>
      </c>
      <c r="B222" s="1">
        <v>14</v>
      </c>
      <c r="C222" s="1" t="s">
        <v>3</v>
      </c>
      <c r="D222" s="3">
        <v>1</v>
      </c>
      <c r="E222" s="1"/>
      <c r="F222" s="25">
        <v>760014</v>
      </c>
      <c r="G222" s="28">
        <v>81</v>
      </c>
      <c r="H222" s="2">
        <f t="shared" si="84"/>
        <v>85.05</v>
      </c>
      <c r="I222" s="2">
        <f t="shared" si="88"/>
        <v>81</v>
      </c>
      <c r="J222" s="2">
        <f t="shared" si="86"/>
        <v>4.05</v>
      </c>
      <c r="K222" s="2">
        <f t="shared" si="89"/>
        <v>85.05</v>
      </c>
    </row>
    <row r="223" spans="1:11" ht="25.5" x14ac:dyDescent="0.2">
      <c r="A223" s="1" t="s">
        <v>259</v>
      </c>
      <c r="B223" s="1" t="s">
        <v>260</v>
      </c>
      <c r="C223" s="1"/>
      <c r="D223" s="3"/>
      <c r="E223" s="21" t="s">
        <v>504</v>
      </c>
      <c r="F223" s="21" t="s">
        <v>602</v>
      </c>
      <c r="G223" s="2"/>
      <c r="H223" s="2"/>
      <c r="I223" s="2"/>
      <c r="J223" s="2"/>
      <c r="K223" s="2"/>
    </row>
    <row r="224" spans="1:11" x14ac:dyDescent="0.2">
      <c r="A224" s="1" t="s">
        <v>261</v>
      </c>
      <c r="B224" s="1">
        <v>3</v>
      </c>
      <c r="C224" s="1" t="s">
        <v>3</v>
      </c>
      <c r="D224" s="3">
        <v>10</v>
      </c>
      <c r="E224" s="1"/>
      <c r="F224" s="26" t="s">
        <v>603</v>
      </c>
      <c r="G224" s="28">
        <v>89</v>
      </c>
      <c r="H224" s="2">
        <f t="shared" si="84"/>
        <v>93.45</v>
      </c>
      <c r="I224" s="2">
        <f t="shared" ref="I224:I225" si="90">G224*D224</f>
        <v>890</v>
      </c>
      <c r="J224" s="2">
        <f t="shared" si="86"/>
        <v>44.5</v>
      </c>
      <c r="K224" s="2">
        <f t="shared" ref="K224:K225" si="91">H224*D224</f>
        <v>934.5</v>
      </c>
    </row>
    <row r="225" spans="1:11" x14ac:dyDescent="0.2">
      <c r="A225" s="1" t="s">
        <v>262</v>
      </c>
      <c r="B225" s="1">
        <v>4</v>
      </c>
      <c r="C225" s="1" t="s">
        <v>3</v>
      </c>
      <c r="D225" s="3">
        <v>5</v>
      </c>
      <c r="E225" s="1"/>
      <c r="F225" s="26" t="s">
        <v>604</v>
      </c>
      <c r="G225" s="28">
        <v>89</v>
      </c>
      <c r="H225" s="2">
        <f t="shared" si="84"/>
        <v>93.45</v>
      </c>
      <c r="I225" s="2">
        <f t="shared" si="90"/>
        <v>445</v>
      </c>
      <c r="J225" s="2">
        <f t="shared" si="86"/>
        <v>22.25</v>
      </c>
      <c r="K225" s="2">
        <f t="shared" si="91"/>
        <v>467.25</v>
      </c>
    </row>
    <row r="226" spans="1:11" ht="25.5" x14ac:dyDescent="0.2">
      <c r="A226" s="1" t="s">
        <v>263</v>
      </c>
      <c r="B226" s="1" t="s">
        <v>264</v>
      </c>
      <c r="C226" s="1"/>
      <c r="D226" s="3"/>
      <c r="E226" s="21" t="s">
        <v>504</v>
      </c>
      <c r="F226" s="21" t="s">
        <v>605</v>
      </c>
      <c r="G226" s="2"/>
      <c r="H226" s="2"/>
      <c r="I226" s="2"/>
      <c r="J226" s="2"/>
      <c r="K226" s="2"/>
    </row>
    <row r="227" spans="1:11" x14ac:dyDescent="0.2">
      <c r="A227" s="2" t="s">
        <v>265</v>
      </c>
      <c r="B227" s="1">
        <v>80</v>
      </c>
      <c r="C227" s="1" t="s">
        <v>3</v>
      </c>
      <c r="D227" s="3">
        <v>8</v>
      </c>
      <c r="E227" s="1"/>
      <c r="F227" s="27">
        <v>761080</v>
      </c>
      <c r="G227" s="29">
        <v>34</v>
      </c>
      <c r="H227" s="2">
        <f t="shared" si="84"/>
        <v>35.700000000000003</v>
      </c>
      <c r="I227" s="2">
        <f t="shared" ref="I227:I231" si="92">G227*D227</f>
        <v>272</v>
      </c>
      <c r="J227" s="2">
        <f t="shared" si="86"/>
        <v>13.600000000000001</v>
      </c>
      <c r="K227" s="2">
        <f t="shared" ref="K227:K231" si="93">H227*D227</f>
        <v>285.60000000000002</v>
      </c>
    </row>
    <row r="228" spans="1:11" x14ac:dyDescent="0.2">
      <c r="A228" s="2" t="s">
        <v>266</v>
      </c>
      <c r="B228" s="1">
        <v>85</v>
      </c>
      <c r="C228" s="1" t="s">
        <v>3</v>
      </c>
      <c r="D228" s="3">
        <v>8</v>
      </c>
      <c r="E228" s="1"/>
      <c r="F228" s="27">
        <v>761085</v>
      </c>
      <c r="G228" s="29">
        <v>34</v>
      </c>
      <c r="H228" s="2">
        <f t="shared" si="84"/>
        <v>35.700000000000003</v>
      </c>
      <c r="I228" s="2">
        <f t="shared" si="92"/>
        <v>272</v>
      </c>
      <c r="J228" s="2">
        <f t="shared" si="86"/>
        <v>13.600000000000001</v>
      </c>
      <c r="K228" s="2">
        <f t="shared" si="93"/>
        <v>285.60000000000002</v>
      </c>
    </row>
    <row r="229" spans="1:11" x14ac:dyDescent="0.2">
      <c r="A229" s="2" t="s">
        <v>267</v>
      </c>
      <c r="B229" s="1">
        <v>90</v>
      </c>
      <c r="C229" s="1" t="s">
        <v>3</v>
      </c>
      <c r="D229" s="3">
        <v>8</v>
      </c>
      <c r="E229" s="1"/>
      <c r="F229" s="27">
        <v>761090</v>
      </c>
      <c r="G229" s="29">
        <v>34</v>
      </c>
      <c r="H229" s="2">
        <f t="shared" si="84"/>
        <v>35.700000000000003</v>
      </c>
      <c r="I229" s="2">
        <f t="shared" si="92"/>
        <v>272</v>
      </c>
      <c r="J229" s="2">
        <f t="shared" si="86"/>
        <v>13.600000000000001</v>
      </c>
      <c r="K229" s="2">
        <f t="shared" si="93"/>
        <v>285.60000000000002</v>
      </c>
    </row>
    <row r="230" spans="1:11" x14ac:dyDescent="0.2">
      <c r="A230" s="2" t="s">
        <v>268</v>
      </c>
      <c r="B230" s="1">
        <v>95</v>
      </c>
      <c r="C230" s="1" t="s">
        <v>3</v>
      </c>
      <c r="D230" s="3">
        <v>8</v>
      </c>
      <c r="E230" s="1"/>
      <c r="F230" s="27">
        <v>761095</v>
      </c>
      <c r="G230" s="29">
        <v>34</v>
      </c>
      <c r="H230" s="2">
        <f t="shared" si="84"/>
        <v>35.700000000000003</v>
      </c>
      <c r="I230" s="2">
        <f t="shared" si="92"/>
        <v>272</v>
      </c>
      <c r="J230" s="2">
        <f t="shared" si="86"/>
        <v>13.600000000000001</v>
      </c>
      <c r="K230" s="2">
        <f t="shared" si="93"/>
        <v>285.60000000000002</v>
      </c>
    </row>
    <row r="231" spans="1:11" x14ac:dyDescent="0.2">
      <c r="A231" s="2" t="s">
        <v>269</v>
      </c>
      <c r="B231" s="1">
        <v>100</v>
      </c>
      <c r="C231" s="1" t="s">
        <v>3</v>
      </c>
      <c r="D231" s="3">
        <v>2</v>
      </c>
      <c r="E231" s="1"/>
      <c r="F231" s="27">
        <v>761100</v>
      </c>
      <c r="G231" s="29">
        <v>34</v>
      </c>
      <c r="H231" s="2">
        <f t="shared" si="84"/>
        <v>35.700000000000003</v>
      </c>
      <c r="I231" s="2">
        <f t="shared" si="92"/>
        <v>68</v>
      </c>
      <c r="J231" s="2">
        <f t="shared" si="86"/>
        <v>3.4000000000000004</v>
      </c>
      <c r="K231" s="2">
        <f t="shared" si="93"/>
        <v>71.400000000000006</v>
      </c>
    </row>
    <row r="232" spans="1:11" ht="63.75" x14ac:dyDescent="0.2">
      <c r="A232" s="1" t="s">
        <v>270</v>
      </c>
      <c r="B232" s="1" t="s">
        <v>271</v>
      </c>
      <c r="C232" s="1"/>
      <c r="D232" s="3"/>
      <c r="E232" s="1"/>
      <c r="F232" s="1"/>
      <c r="G232" s="2"/>
      <c r="H232" s="2"/>
      <c r="I232" s="2"/>
      <c r="J232" s="2"/>
      <c r="K232" s="2"/>
    </row>
    <row r="233" spans="1:11" ht="25.5" x14ac:dyDescent="0.2">
      <c r="A233" s="1"/>
      <c r="B233" s="1" t="s">
        <v>272</v>
      </c>
      <c r="C233" s="1"/>
      <c r="D233" s="3"/>
      <c r="E233" s="21" t="s">
        <v>606</v>
      </c>
      <c r="F233" s="21" t="s">
        <v>602</v>
      </c>
      <c r="G233" s="2"/>
      <c r="H233" s="2"/>
      <c r="I233" s="2"/>
      <c r="J233" s="2"/>
      <c r="K233" s="2"/>
    </row>
    <row r="234" spans="1:11" ht="51" x14ac:dyDescent="0.2">
      <c r="A234" s="1" t="s">
        <v>273</v>
      </c>
      <c r="B234" s="1" t="s">
        <v>274</v>
      </c>
      <c r="C234" s="1" t="s">
        <v>3</v>
      </c>
      <c r="D234" s="3">
        <v>1</v>
      </c>
      <c r="E234" s="1"/>
      <c r="F234" s="23" t="s">
        <v>607</v>
      </c>
      <c r="G234" s="28">
        <v>5</v>
      </c>
      <c r="H234" s="2">
        <f t="shared" ref="H234" si="94">G234*1.05</f>
        <v>5.25</v>
      </c>
      <c r="I234" s="2">
        <f t="shared" ref="I234" si="95">G234*D234</f>
        <v>5</v>
      </c>
      <c r="J234" s="2">
        <f t="shared" ref="J234" si="96">I234*0.05</f>
        <v>0.25</v>
      </c>
      <c r="K234" s="2">
        <f t="shared" ref="K234" si="97">H234*D234</f>
        <v>5.25</v>
      </c>
    </row>
    <row r="235" spans="1:11" ht="51" x14ac:dyDescent="0.2">
      <c r="A235" s="1" t="s">
        <v>275</v>
      </c>
      <c r="B235" s="1" t="s">
        <v>276</v>
      </c>
      <c r="C235" s="1"/>
      <c r="D235" s="3"/>
      <c r="E235" s="21" t="s">
        <v>606</v>
      </c>
      <c r="F235" s="21" t="s">
        <v>608</v>
      </c>
      <c r="G235" s="2"/>
      <c r="H235" s="2"/>
      <c r="I235" s="2"/>
      <c r="J235" s="2"/>
      <c r="K235" s="2"/>
    </row>
    <row r="236" spans="1:11" x14ac:dyDescent="0.2">
      <c r="A236" s="1" t="s">
        <v>277</v>
      </c>
      <c r="B236" s="1" t="s">
        <v>278</v>
      </c>
      <c r="C236" s="1" t="s">
        <v>3</v>
      </c>
      <c r="D236" s="3">
        <v>1</v>
      </c>
      <c r="E236" s="1"/>
      <c r="F236" s="19" t="s">
        <v>609</v>
      </c>
      <c r="G236" s="28">
        <v>3</v>
      </c>
      <c r="H236" s="2">
        <f t="shared" ref="H236:H238" si="98">G236*1.05</f>
        <v>3.1500000000000004</v>
      </c>
      <c r="I236" s="2">
        <f t="shared" ref="I236:I238" si="99">G236*D236</f>
        <v>3</v>
      </c>
      <c r="J236" s="2">
        <f t="shared" ref="J236:J238" si="100">I236*0.05</f>
        <v>0.15000000000000002</v>
      </c>
      <c r="K236" s="2">
        <f t="shared" ref="K236:K238" si="101">H236*D236</f>
        <v>3.1500000000000004</v>
      </c>
    </row>
    <row r="237" spans="1:11" ht="38.25" x14ac:dyDescent="0.2">
      <c r="A237" s="1" t="s">
        <v>279</v>
      </c>
      <c r="B237" s="1" t="s">
        <v>280</v>
      </c>
      <c r="C237" s="1" t="s">
        <v>3</v>
      </c>
      <c r="D237" s="3">
        <v>20</v>
      </c>
      <c r="E237" s="19" t="s">
        <v>504</v>
      </c>
      <c r="F237" s="23" t="s">
        <v>610</v>
      </c>
      <c r="G237" s="28">
        <v>3</v>
      </c>
      <c r="H237" s="2">
        <f t="shared" si="98"/>
        <v>3.1500000000000004</v>
      </c>
      <c r="I237" s="2">
        <f t="shared" si="99"/>
        <v>60</v>
      </c>
      <c r="J237" s="2">
        <f t="shared" si="100"/>
        <v>3</v>
      </c>
      <c r="K237" s="2">
        <f t="shared" si="101"/>
        <v>63.000000000000007</v>
      </c>
    </row>
    <row r="238" spans="1:11" ht="38.25" x14ac:dyDescent="0.2">
      <c r="A238" s="1" t="s">
        <v>281</v>
      </c>
      <c r="B238" s="1" t="s">
        <v>282</v>
      </c>
      <c r="C238" s="1" t="s">
        <v>3</v>
      </c>
      <c r="D238" s="3">
        <v>20</v>
      </c>
      <c r="E238" s="19" t="s">
        <v>504</v>
      </c>
      <c r="F238" s="23" t="s">
        <v>611</v>
      </c>
      <c r="G238" s="28">
        <v>3.6</v>
      </c>
      <c r="H238" s="2">
        <f t="shared" si="98"/>
        <v>3.7800000000000002</v>
      </c>
      <c r="I238" s="2">
        <f t="shared" si="99"/>
        <v>72</v>
      </c>
      <c r="J238" s="2">
        <f t="shared" si="100"/>
        <v>3.6</v>
      </c>
      <c r="K238" s="2">
        <f t="shared" si="101"/>
        <v>75.600000000000009</v>
      </c>
    </row>
    <row r="239" spans="1:11" ht="25.5" x14ac:dyDescent="0.2">
      <c r="A239" s="1" t="s">
        <v>283</v>
      </c>
      <c r="B239" s="1" t="s">
        <v>284</v>
      </c>
      <c r="C239" s="1"/>
      <c r="D239" s="3"/>
      <c r="E239" s="23" t="s">
        <v>471</v>
      </c>
      <c r="F239" s="23" t="s">
        <v>612</v>
      </c>
      <c r="G239" s="2"/>
      <c r="H239" s="2"/>
      <c r="I239" s="2"/>
      <c r="J239" s="2"/>
      <c r="K239" s="2"/>
    </row>
    <row r="240" spans="1:11" x14ac:dyDescent="0.2">
      <c r="A240" s="1" t="s">
        <v>285</v>
      </c>
      <c r="B240" s="1">
        <v>0.7</v>
      </c>
      <c r="C240" s="1" t="s">
        <v>3</v>
      </c>
      <c r="D240" s="3">
        <v>1</v>
      </c>
      <c r="E240" s="1"/>
      <c r="F240" s="23" t="s">
        <v>613</v>
      </c>
      <c r="G240" s="28">
        <v>19</v>
      </c>
      <c r="H240" s="2">
        <f t="shared" ref="H240:H243" si="102">G240*1.05</f>
        <v>19.95</v>
      </c>
      <c r="I240" s="2">
        <f t="shared" ref="I240:I243" si="103">G240*D240</f>
        <v>19</v>
      </c>
      <c r="J240" s="2">
        <f t="shared" ref="J240:J243" si="104">I240*0.05</f>
        <v>0.95000000000000007</v>
      </c>
      <c r="K240" s="2">
        <f t="shared" ref="K240:K243" si="105">H240*D240</f>
        <v>19.95</v>
      </c>
    </row>
    <row r="241" spans="1:11" x14ac:dyDescent="0.2">
      <c r="A241" s="1" t="s">
        <v>286</v>
      </c>
      <c r="B241" s="1">
        <v>0.9</v>
      </c>
      <c r="C241" s="1" t="s">
        <v>3</v>
      </c>
      <c r="D241" s="3">
        <v>2</v>
      </c>
      <c r="E241" s="1"/>
      <c r="F241" s="23" t="s">
        <v>614</v>
      </c>
      <c r="G241" s="28">
        <v>19</v>
      </c>
      <c r="H241" s="2">
        <f t="shared" si="102"/>
        <v>19.95</v>
      </c>
      <c r="I241" s="2">
        <f t="shared" si="103"/>
        <v>38</v>
      </c>
      <c r="J241" s="2">
        <f t="shared" si="104"/>
        <v>1.9000000000000001</v>
      </c>
      <c r="K241" s="2">
        <f t="shared" si="105"/>
        <v>39.9</v>
      </c>
    </row>
    <row r="242" spans="1:11" x14ac:dyDescent="0.2">
      <c r="A242" s="1" t="s">
        <v>287</v>
      </c>
      <c r="B242" s="1">
        <v>1</v>
      </c>
      <c r="C242" s="1" t="s">
        <v>3</v>
      </c>
      <c r="D242" s="3">
        <v>2</v>
      </c>
      <c r="E242" s="1"/>
      <c r="F242" s="23" t="s">
        <v>615</v>
      </c>
      <c r="G242" s="28">
        <v>19</v>
      </c>
      <c r="H242" s="2">
        <f t="shared" si="102"/>
        <v>19.95</v>
      </c>
      <c r="I242" s="2">
        <f t="shared" si="103"/>
        <v>38</v>
      </c>
      <c r="J242" s="2">
        <f t="shared" si="104"/>
        <v>1.9000000000000001</v>
      </c>
      <c r="K242" s="2">
        <f t="shared" si="105"/>
        <v>39.9</v>
      </c>
    </row>
    <row r="243" spans="1:11" x14ac:dyDescent="0.2">
      <c r="A243" s="1" t="s">
        <v>288</v>
      </c>
      <c r="B243" s="1">
        <v>1.2</v>
      </c>
      <c r="C243" s="1" t="s">
        <v>3</v>
      </c>
      <c r="D243" s="3">
        <v>1</v>
      </c>
      <c r="E243" s="1"/>
      <c r="F243" s="23" t="s">
        <v>616</v>
      </c>
      <c r="G243" s="28">
        <v>19</v>
      </c>
      <c r="H243" s="2">
        <f t="shared" si="102"/>
        <v>19.95</v>
      </c>
      <c r="I243" s="2">
        <f t="shared" si="103"/>
        <v>19</v>
      </c>
      <c r="J243" s="2">
        <f t="shared" si="104"/>
        <v>0.95000000000000007</v>
      </c>
      <c r="K243" s="2">
        <f t="shared" si="105"/>
        <v>19.95</v>
      </c>
    </row>
    <row r="244" spans="1:11" x14ac:dyDescent="0.2">
      <c r="A244" s="40" t="s">
        <v>289</v>
      </c>
      <c r="B244" s="41"/>
      <c r="C244" s="4"/>
      <c r="D244" s="5">
        <f>SUM(D6:D243)</f>
        <v>1438</v>
      </c>
      <c r="E244" s="4"/>
      <c r="F244" s="4"/>
      <c r="G244" s="4"/>
      <c r="H244" s="4"/>
      <c r="I244" s="32">
        <f>SUM(I6:I243)</f>
        <v>17306</v>
      </c>
      <c r="J244" s="32">
        <f>SUM(J6:J243)</f>
        <v>1147.059999999999</v>
      </c>
      <c r="K244" s="32">
        <f>SUM(K6:K243)</f>
        <v>18453.05999999999</v>
      </c>
    </row>
    <row r="245" spans="1:11" x14ac:dyDescent="0.2">
      <c r="A245" s="37" t="s">
        <v>290</v>
      </c>
      <c r="B245" s="38"/>
      <c r="C245" s="38"/>
      <c r="D245" s="38"/>
      <c r="E245" s="38"/>
      <c r="F245" s="38"/>
      <c r="G245" s="38"/>
      <c r="H245" s="38"/>
      <c r="I245" s="38"/>
      <c r="J245" s="38"/>
      <c r="K245" s="39"/>
    </row>
    <row r="246" spans="1:11" ht="63.75" x14ac:dyDescent="0.2">
      <c r="A246" s="3" t="s">
        <v>291</v>
      </c>
      <c r="B246" s="1" t="s">
        <v>292</v>
      </c>
      <c r="C246" s="1"/>
      <c r="D246" s="6"/>
      <c r="E246" s="21" t="s">
        <v>471</v>
      </c>
      <c r="F246" s="21" t="s">
        <v>617</v>
      </c>
      <c r="G246" s="1"/>
      <c r="H246" s="1"/>
      <c r="I246" s="1"/>
      <c r="J246" s="1"/>
      <c r="K246" s="1"/>
    </row>
    <row r="247" spans="1:11" x14ac:dyDescent="0.2">
      <c r="A247" s="3" t="s">
        <v>293</v>
      </c>
      <c r="B247" s="1" t="s">
        <v>294</v>
      </c>
      <c r="C247" s="1" t="s">
        <v>3</v>
      </c>
      <c r="D247" s="1">
        <v>120</v>
      </c>
      <c r="E247" s="1"/>
      <c r="F247" s="23" t="s">
        <v>618</v>
      </c>
      <c r="G247" s="28">
        <v>19</v>
      </c>
      <c r="H247" s="2">
        <f t="shared" ref="H247" si="106">G247*1.05</f>
        <v>19.95</v>
      </c>
      <c r="I247" s="2">
        <f t="shared" ref="I247" si="107">G247*D247</f>
        <v>2280</v>
      </c>
      <c r="J247" s="2">
        <f t="shared" ref="J247" si="108">I247*0.05</f>
        <v>114</v>
      </c>
      <c r="K247" s="2">
        <f t="shared" ref="K247" si="109">H247*D247</f>
        <v>2394</v>
      </c>
    </row>
    <row r="248" spans="1:11" ht="76.5" x14ac:dyDescent="0.2">
      <c r="A248" s="3" t="s">
        <v>295</v>
      </c>
      <c r="B248" s="1" t="s">
        <v>296</v>
      </c>
      <c r="C248" s="1"/>
      <c r="D248" s="6"/>
      <c r="E248" s="21" t="s">
        <v>471</v>
      </c>
      <c r="F248" s="21" t="s">
        <v>619</v>
      </c>
      <c r="G248" s="1"/>
      <c r="H248" s="1"/>
      <c r="I248" s="1"/>
      <c r="J248" s="1"/>
      <c r="K248" s="1"/>
    </row>
    <row r="249" spans="1:11" x14ac:dyDescent="0.2">
      <c r="A249" s="3" t="s">
        <v>297</v>
      </c>
      <c r="B249" s="1" t="s">
        <v>294</v>
      </c>
      <c r="C249" s="1" t="s">
        <v>3</v>
      </c>
      <c r="D249" s="1">
        <v>40</v>
      </c>
      <c r="E249" s="1"/>
      <c r="F249" s="23" t="s">
        <v>620</v>
      </c>
      <c r="G249" s="28">
        <v>19</v>
      </c>
      <c r="H249" s="2">
        <f t="shared" ref="H249" si="110">G249*1.05</f>
        <v>19.95</v>
      </c>
      <c r="I249" s="2">
        <f t="shared" ref="I249" si="111">G249*D249</f>
        <v>760</v>
      </c>
      <c r="J249" s="2">
        <f t="shared" ref="J249" si="112">I249*0.05</f>
        <v>38</v>
      </c>
      <c r="K249" s="2">
        <f t="shared" ref="K249" si="113">H249*D249</f>
        <v>798</v>
      </c>
    </row>
    <row r="250" spans="1:11" ht="63.75" x14ac:dyDescent="0.2">
      <c r="A250" s="3" t="s">
        <v>298</v>
      </c>
      <c r="B250" s="1" t="s">
        <v>299</v>
      </c>
      <c r="C250" s="1"/>
      <c r="D250" s="6"/>
      <c r="E250" s="21" t="s">
        <v>471</v>
      </c>
      <c r="F250" s="21" t="s">
        <v>621</v>
      </c>
      <c r="G250" s="1"/>
      <c r="H250" s="1"/>
      <c r="I250" s="1"/>
      <c r="J250" s="1"/>
      <c r="K250" s="1"/>
    </row>
    <row r="251" spans="1:11" x14ac:dyDescent="0.2">
      <c r="A251" s="7" t="s">
        <v>300</v>
      </c>
      <c r="B251" s="7" t="s">
        <v>301</v>
      </c>
      <c r="C251" s="42" t="s">
        <v>3</v>
      </c>
      <c r="D251" s="44">
        <v>240</v>
      </c>
      <c r="E251" s="44"/>
      <c r="F251" s="46" t="s">
        <v>622</v>
      </c>
      <c r="G251" s="48">
        <v>20</v>
      </c>
      <c r="H251" s="50">
        <f t="shared" ref="H251" si="114">G251*1.05</f>
        <v>21</v>
      </c>
      <c r="I251" s="50">
        <f t="shared" ref="I251" si="115">G251*D251</f>
        <v>4800</v>
      </c>
      <c r="J251" s="50">
        <f t="shared" ref="J251" si="116">I251*0.05</f>
        <v>240</v>
      </c>
      <c r="K251" s="50">
        <f t="shared" ref="K251" si="117">H251*D251</f>
        <v>5040</v>
      </c>
    </row>
    <row r="252" spans="1:11" x14ac:dyDescent="0.2">
      <c r="A252" s="7" t="s">
        <v>302</v>
      </c>
      <c r="B252" s="7" t="s">
        <v>303</v>
      </c>
      <c r="C252" s="43"/>
      <c r="D252" s="45"/>
      <c r="E252" s="45"/>
      <c r="F252" s="47" t="s">
        <v>623</v>
      </c>
      <c r="G252" s="49"/>
      <c r="H252" s="51"/>
      <c r="I252" s="51"/>
      <c r="J252" s="51"/>
      <c r="K252" s="51"/>
    </row>
    <row r="253" spans="1:11" ht="76.5" x14ac:dyDescent="0.2">
      <c r="A253" s="7" t="s">
        <v>304</v>
      </c>
      <c r="B253" s="1" t="s">
        <v>305</v>
      </c>
      <c r="C253" s="1"/>
      <c r="D253" s="8"/>
      <c r="E253" s="21" t="s">
        <v>471</v>
      </c>
      <c r="F253" s="21" t="s">
        <v>624</v>
      </c>
      <c r="G253" s="7"/>
      <c r="H253" s="7"/>
      <c r="I253" s="7"/>
      <c r="J253" s="7"/>
      <c r="K253" s="7"/>
    </row>
    <row r="254" spans="1:11" x14ac:dyDescent="0.2">
      <c r="A254" s="7" t="s">
        <v>306</v>
      </c>
      <c r="B254" s="7" t="s">
        <v>301</v>
      </c>
      <c r="C254" s="42" t="s">
        <v>3</v>
      </c>
      <c r="D254" s="44">
        <v>120</v>
      </c>
      <c r="E254" s="44"/>
      <c r="F254" s="46" t="s">
        <v>625</v>
      </c>
      <c r="G254" s="48">
        <v>20</v>
      </c>
      <c r="H254" s="50">
        <f t="shared" ref="H254" si="118">G254*1.05</f>
        <v>21</v>
      </c>
      <c r="I254" s="50">
        <f t="shared" ref="I254" si="119">G254*D254</f>
        <v>2400</v>
      </c>
      <c r="J254" s="50">
        <f t="shared" ref="J254" si="120">I254*0.05</f>
        <v>120</v>
      </c>
      <c r="K254" s="50">
        <f t="shared" ref="K254" si="121">H254*D254</f>
        <v>2520</v>
      </c>
    </row>
    <row r="255" spans="1:11" x14ac:dyDescent="0.2">
      <c r="A255" s="7" t="s">
        <v>307</v>
      </c>
      <c r="B255" s="7" t="s">
        <v>308</v>
      </c>
      <c r="C255" s="43"/>
      <c r="D255" s="45"/>
      <c r="E255" s="45"/>
      <c r="F255" s="47" t="s">
        <v>623</v>
      </c>
      <c r="G255" s="49"/>
      <c r="H255" s="51"/>
      <c r="I255" s="51"/>
      <c r="J255" s="51"/>
      <c r="K255" s="51"/>
    </row>
    <row r="256" spans="1:11" ht="76.5" x14ac:dyDescent="0.2">
      <c r="A256" s="1" t="s">
        <v>309</v>
      </c>
      <c r="B256" s="1" t="s">
        <v>310</v>
      </c>
      <c r="C256" s="1"/>
      <c r="D256" s="6"/>
      <c r="E256" s="21" t="s">
        <v>471</v>
      </c>
      <c r="F256" s="21" t="s">
        <v>626</v>
      </c>
      <c r="G256" s="1"/>
      <c r="H256" s="9"/>
      <c r="I256" s="9"/>
      <c r="J256" s="1"/>
      <c r="K256" s="1"/>
    </row>
    <row r="257" spans="1:11" x14ac:dyDescent="0.2">
      <c r="A257" s="1" t="s">
        <v>311</v>
      </c>
      <c r="B257" s="1" t="s">
        <v>312</v>
      </c>
      <c r="C257" s="44" t="s">
        <v>3</v>
      </c>
      <c r="D257" s="44">
        <v>90</v>
      </c>
      <c r="E257" s="44"/>
      <c r="F257" s="46" t="s">
        <v>627</v>
      </c>
      <c r="G257" s="48">
        <v>21</v>
      </c>
      <c r="H257" s="50">
        <f t="shared" ref="H257" si="122">G257*1.05</f>
        <v>22.05</v>
      </c>
      <c r="I257" s="50">
        <f t="shared" ref="I257" si="123">G257*D257</f>
        <v>1890</v>
      </c>
      <c r="J257" s="50">
        <f t="shared" ref="J257" si="124">I257*0.05</f>
        <v>94.5</v>
      </c>
      <c r="K257" s="50">
        <f t="shared" ref="K257" si="125">H257*D257</f>
        <v>1984.5</v>
      </c>
    </row>
    <row r="258" spans="1:11" x14ac:dyDescent="0.2">
      <c r="A258" s="1" t="s">
        <v>313</v>
      </c>
      <c r="B258" s="1" t="s">
        <v>314</v>
      </c>
      <c r="C258" s="45"/>
      <c r="D258" s="45"/>
      <c r="E258" s="45"/>
      <c r="F258" s="47" t="s">
        <v>623</v>
      </c>
      <c r="G258" s="49"/>
      <c r="H258" s="51"/>
      <c r="I258" s="51"/>
      <c r="J258" s="51"/>
      <c r="K258" s="51"/>
    </row>
    <row r="259" spans="1:11" ht="191.25" x14ac:dyDescent="0.2">
      <c r="A259" s="3" t="s">
        <v>315</v>
      </c>
      <c r="B259" s="1" t="s">
        <v>316</v>
      </c>
      <c r="C259" s="1"/>
      <c r="D259" s="6"/>
      <c r="E259" s="21" t="s">
        <v>471</v>
      </c>
      <c r="F259" s="31" t="s">
        <v>628</v>
      </c>
      <c r="G259" s="10"/>
      <c r="H259" s="10"/>
      <c r="I259" s="10"/>
      <c r="J259" s="10"/>
      <c r="K259" s="1"/>
    </row>
    <row r="260" spans="1:11" x14ac:dyDescent="0.2">
      <c r="A260" s="1" t="s">
        <v>317</v>
      </c>
      <c r="B260" s="1" t="s">
        <v>318</v>
      </c>
      <c r="C260" s="44" t="s">
        <v>3</v>
      </c>
      <c r="D260" s="44">
        <v>3</v>
      </c>
      <c r="E260" s="44"/>
      <c r="F260" s="46" t="s">
        <v>629</v>
      </c>
      <c r="G260" s="48">
        <v>218</v>
      </c>
      <c r="H260" s="50">
        <f t="shared" ref="H260" si="126">G260*1.05</f>
        <v>228.9</v>
      </c>
      <c r="I260" s="50">
        <f t="shared" ref="I260" si="127">G260*D260</f>
        <v>654</v>
      </c>
      <c r="J260" s="50">
        <f t="shared" ref="J260" si="128">I260*0.05</f>
        <v>32.700000000000003</v>
      </c>
      <c r="K260" s="50">
        <f t="shared" ref="K260" si="129">H260*D260</f>
        <v>686.7</v>
      </c>
    </row>
    <row r="261" spans="1:11" x14ac:dyDescent="0.2">
      <c r="A261" s="1" t="s">
        <v>319</v>
      </c>
      <c r="B261" s="1" t="s">
        <v>320</v>
      </c>
      <c r="C261" s="56"/>
      <c r="D261" s="56"/>
      <c r="E261" s="56"/>
      <c r="F261" s="57"/>
      <c r="G261" s="58"/>
      <c r="H261" s="55"/>
      <c r="I261" s="55"/>
      <c r="J261" s="55"/>
      <c r="K261" s="55"/>
    </row>
    <row r="262" spans="1:11" x14ac:dyDescent="0.2">
      <c r="A262" s="1" t="s">
        <v>321</v>
      </c>
      <c r="B262" s="1" t="s">
        <v>322</v>
      </c>
      <c r="C262" s="45"/>
      <c r="D262" s="45"/>
      <c r="E262" s="45"/>
      <c r="F262" s="47"/>
      <c r="G262" s="49"/>
      <c r="H262" s="51"/>
      <c r="I262" s="51"/>
      <c r="J262" s="51"/>
      <c r="K262" s="51"/>
    </row>
    <row r="263" spans="1:11" ht="204" x14ac:dyDescent="0.2">
      <c r="A263" s="1" t="s">
        <v>323</v>
      </c>
      <c r="B263" s="1" t="s">
        <v>324</v>
      </c>
      <c r="C263" s="1"/>
      <c r="D263" s="6"/>
      <c r="E263" s="21" t="s">
        <v>471</v>
      </c>
      <c r="F263" s="31" t="s">
        <v>628</v>
      </c>
      <c r="G263" s="11"/>
      <c r="H263" s="11"/>
      <c r="I263" s="11"/>
      <c r="J263" s="1"/>
      <c r="K263" s="1"/>
    </row>
    <row r="264" spans="1:11" x14ac:dyDescent="0.2">
      <c r="A264" s="1" t="s">
        <v>325</v>
      </c>
      <c r="B264" s="1" t="s">
        <v>326</v>
      </c>
      <c r="C264" s="44" t="s">
        <v>3</v>
      </c>
      <c r="D264" s="44">
        <v>10</v>
      </c>
      <c r="E264" s="44"/>
      <c r="F264" s="46" t="s">
        <v>630</v>
      </c>
      <c r="G264" s="48">
        <v>218</v>
      </c>
      <c r="H264" s="50">
        <f t="shared" ref="H264" si="130">G264*1.05</f>
        <v>228.9</v>
      </c>
      <c r="I264" s="50">
        <f t="shared" ref="I264" si="131">G264*D264</f>
        <v>2180</v>
      </c>
      <c r="J264" s="50">
        <f t="shared" ref="J264" si="132">I264*0.05</f>
        <v>109</v>
      </c>
      <c r="K264" s="50">
        <f t="shared" ref="K264" si="133">H264*D264</f>
        <v>2289</v>
      </c>
    </row>
    <row r="265" spans="1:11" x14ac:dyDescent="0.2">
      <c r="A265" s="1" t="s">
        <v>327</v>
      </c>
      <c r="B265" s="1" t="s">
        <v>328</v>
      </c>
      <c r="C265" s="56"/>
      <c r="D265" s="56"/>
      <c r="E265" s="56"/>
      <c r="F265" s="57"/>
      <c r="G265" s="58"/>
      <c r="H265" s="55"/>
      <c r="I265" s="55"/>
      <c r="J265" s="55"/>
      <c r="K265" s="55"/>
    </row>
    <row r="266" spans="1:11" x14ac:dyDescent="0.2">
      <c r="A266" s="1" t="s">
        <v>329</v>
      </c>
      <c r="B266" s="1" t="s">
        <v>330</v>
      </c>
      <c r="C266" s="56"/>
      <c r="D266" s="56"/>
      <c r="E266" s="56"/>
      <c r="F266" s="57"/>
      <c r="G266" s="58"/>
      <c r="H266" s="55"/>
      <c r="I266" s="55"/>
      <c r="J266" s="55"/>
      <c r="K266" s="55"/>
    </row>
    <row r="267" spans="1:11" x14ac:dyDescent="0.2">
      <c r="A267" s="1" t="s">
        <v>331</v>
      </c>
      <c r="B267" s="1" t="s">
        <v>332</v>
      </c>
      <c r="C267" s="45"/>
      <c r="D267" s="45"/>
      <c r="E267" s="45"/>
      <c r="F267" s="47"/>
      <c r="G267" s="49"/>
      <c r="H267" s="51"/>
      <c r="I267" s="51"/>
      <c r="J267" s="51"/>
      <c r="K267" s="51"/>
    </row>
    <row r="268" spans="1:11" ht="165.75" x14ac:dyDescent="0.2">
      <c r="A268" s="12" t="s">
        <v>333</v>
      </c>
      <c r="B268" s="7" t="s">
        <v>334</v>
      </c>
      <c r="C268" s="7"/>
      <c r="D268" s="8"/>
      <c r="E268" s="21" t="s">
        <v>471</v>
      </c>
      <c r="F268" s="31" t="s">
        <v>631</v>
      </c>
      <c r="G268" s="10"/>
      <c r="H268" s="10"/>
      <c r="I268" s="10"/>
      <c r="J268" s="10"/>
      <c r="K268" s="7"/>
    </row>
    <row r="269" spans="1:11" ht="25.5" x14ac:dyDescent="0.2">
      <c r="A269" s="7" t="s">
        <v>335</v>
      </c>
      <c r="B269" s="7" t="s">
        <v>336</v>
      </c>
      <c r="C269" s="1" t="s">
        <v>3</v>
      </c>
      <c r="D269" s="1">
        <v>2</v>
      </c>
      <c r="E269" s="1"/>
      <c r="F269" s="23" t="s">
        <v>632</v>
      </c>
      <c r="G269" s="2">
        <v>170</v>
      </c>
      <c r="H269" s="2">
        <f t="shared" ref="H269" si="134">G269*1.05</f>
        <v>178.5</v>
      </c>
      <c r="I269" s="2">
        <f t="shared" ref="I269" si="135">G269*D269</f>
        <v>340</v>
      </c>
      <c r="J269" s="2">
        <f t="shared" ref="J269" si="136">I269*0.05</f>
        <v>17</v>
      </c>
      <c r="K269" s="2">
        <f t="shared" ref="K269" si="137">H269*D269</f>
        <v>357</v>
      </c>
    </row>
    <row r="270" spans="1:11" ht="191.25" x14ac:dyDescent="0.2">
      <c r="A270" s="12" t="s">
        <v>337</v>
      </c>
      <c r="B270" s="7" t="s">
        <v>338</v>
      </c>
      <c r="C270" s="7"/>
      <c r="D270" s="8"/>
      <c r="E270" s="21" t="s">
        <v>471</v>
      </c>
      <c r="F270" s="31" t="s">
        <v>631</v>
      </c>
      <c r="G270" s="10"/>
      <c r="H270" s="10"/>
      <c r="I270" s="10"/>
      <c r="J270" s="10"/>
      <c r="K270" s="7"/>
    </row>
    <row r="271" spans="1:11" x14ac:dyDescent="0.2">
      <c r="A271" s="7" t="s">
        <v>339</v>
      </c>
      <c r="B271" s="1">
        <v>24</v>
      </c>
      <c r="C271" s="42" t="s">
        <v>3</v>
      </c>
      <c r="D271" s="44">
        <v>2</v>
      </c>
      <c r="E271" s="44"/>
      <c r="F271" s="46" t="s">
        <v>633</v>
      </c>
      <c r="G271" s="48">
        <v>170</v>
      </c>
      <c r="H271" s="50">
        <f t="shared" ref="H271" si="138">G271*1.05</f>
        <v>178.5</v>
      </c>
      <c r="I271" s="50">
        <f t="shared" ref="I271" si="139">G271*D271</f>
        <v>340</v>
      </c>
      <c r="J271" s="50">
        <f t="shared" ref="J271" si="140">I271*0.05</f>
        <v>17</v>
      </c>
      <c r="K271" s="50">
        <f t="shared" ref="K271" si="141">H271*D271</f>
        <v>357</v>
      </c>
    </row>
    <row r="272" spans="1:11" x14ac:dyDescent="0.2">
      <c r="A272" s="7" t="s">
        <v>340</v>
      </c>
      <c r="B272" s="1">
        <v>27</v>
      </c>
      <c r="C272" s="43"/>
      <c r="D272" s="45"/>
      <c r="E272" s="45"/>
      <c r="F272" s="47"/>
      <c r="G272" s="49"/>
      <c r="H272" s="51"/>
      <c r="I272" s="51"/>
      <c r="J272" s="51"/>
      <c r="K272" s="51"/>
    </row>
    <row r="273" spans="1:11" ht="140.25" x14ac:dyDescent="0.2">
      <c r="A273" s="3" t="s">
        <v>341</v>
      </c>
      <c r="B273" s="1" t="s">
        <v>342</v>
      </c>
      <c r="C273" s="1"/>
      <c r="D273" s="6"/>
      <c r="E273" s="21" t="s">
        <v>471</v>
      </c>
      <c r="F273" s="31" t="s">
        <v>634</v>
      </c>
      <c r="G273" s="1"/>
      <c r="H273" s="1"/>
      <c r="I273" s="1"/>
      <c r="J273" s="1"/>
      <c r="K273" s="1"/>
    </row>
    <row r="274" spans="1:11" x14ac:dyDescent="0.2">
      <c r="A274" s="3" t="s">
        <v>343</v>
      </c>
      <c r="B274" s="1" t="s">
        <v>344</v>
      </c>
      <c r="C274" s="44" t="s">
        <v>3</v>
      </c>
      <c r="D274" s="44">
        <v>10</v>
      </c>
      <c r="E274" s="44"/>
      <c r="F274" s="46" t="s">
        <v>635</v>
      </c>
      <c r="G274" s="48">
        <v>255</v>
      </c>
      <c r="H274" s="50">
        <f t="shared" ref="H274" si="142">G274*1.05</f>
        <v>267.75</v>
      </c>
      <c r="I274" s="50">
        <f t="shared" ref="I274" si="143">G274*D274</f>
        <v>2550</v>
      </c>
      <c r="J274" s="50">
        <f t="shared" ref="J274" si="144">I274*0.05</f>
        <v>127.5</v>
      </c>
      <c r="K274" s="50">
        <f t="shared" ref="K274" si="145">H274*D274</f>
        <v>2677.5</v>
      </c>
    </row>
    <row r="275" spans="1:11" x14ac:dyDescent="0.2">
      <c r="A275" s="3" t="s">
        <v>345</v>
      </c>
      <c r="B275" s="13" t="s">
        <v>346</v>
      </c>
      <c r="C275" s="56"/>
      <c r="D275" s="56"/>
      <c r="E275" s="56"/>
      <c r="F275" s="57"/>
      <c r="G275" s="58"/>
      <c r="H275" s="55"/>
      <c r="I275" s="55"/>
      <c r="J275" s="55"/>
      <c r="K275" s="55"/>
    </row>
    <row r="276" spans="1:11" x14ac:dyDescent="0.2">
      <c r="A276" s="3" t="s">
        <v>347</v>
      </c>
      <c r="B276" s="13" t="s">
        <v>348</v>
      </c>
      <c r="C276" s="56"/>
      <c r="D276" s="56"/>
      <c r="E276" s="56"/>
      <c r="F276" s="57"/>
      <c r="G276" s="58"/>
      <c r="H276" s="55"/>
      <c r="I276" s="55"/>
      <c r="J276" s="55"/>
      <c r="K276" s="55"/>
    </row>
    <row r="277" spans="1:11" x14ac:dyDescent="0.2">
      <c r="A277" s="3" t="s">
        <v>349</v>
      </c>
      <c r="B277" s="13" t="s">
        <v>350</v>
      </c>
      <c r="C277" s="56"/>
      <c r="D277" s="56"/>
      <c r="E277" s="56"/>
      <c r="F277" s="57"/>
      <c r="G277" s="58"/>
      <c r="H277" s="55"/>
      <c r="I277" s="55"/>
      <c r="J277" s="55"/>
      <c r="K277" s="55"/>
    </row>
    <row r="278" spans="1:11" x14ac:dyDescent="0.2">
      <c r="A278" s="3" t="s">
        <v>351</v>
      </c>
      <c r="B278" s="13" t="s">
        <v>352</v>
      </c>
      <c r="C278" s="56"/>
      <c r="D278" s="56"/>
      <c r="E278" s="56"/>
      <c r="F278" s="57"/>
      <c r="G278" s="58"/>
      <c r="H278" s="55"/>
      <c r="I278" s="55"/>
      <c r="J278" s="55"/>
      <c r="K278" s="55"/>
    </row>
    <row r="279" spans="1:11" x14ac:dyDescent="0.2">
      <c r="A279" s="3" t="s">
        <v>353</v>
      </c>
      <c r="B279" s="13" t="s">
        <v>354</v>
      </c>
      <c r="C279" s="56"/>
      <c r="D279" s="56"/>
      <c r="E279" s="56"/>
      <c r="F279" s="57"/>
      <c r="G279" s="58"/>
      <c r="H279" s="55"/>
      <c r="I279" s="55"/>
      <c r="J279" s="55"/>
      <c r="K279" s="55"/>
    </row>
    <row r="280" spans="1:11" x14ac:dyDescent="0.2">
      <c r="A280" s="3" t="s">
        <v>355</v>
      </c>
      <c r="B280" s="13" t="s">
        <v>356</v>
      </c>
      <c r="C280" s="45"/>
      <c r="D280" s="45"/>
      <c r="E280" s="45"/>
      <c r="F280" s="47"/>
      <c r="G280" s="49"/>
      <c r="H280" s="51"/>
      <c r="I280" s="51"/>
      <c r="J280" s="51"/>
      <c r="K280" s="51"/>
    </row>
    <row r="281" spans="1:11" ht="89.25" x14ac:dyDescent="0.2">
      <c r="A281" s="1" t="s">
        <v>357</v>
      </c>
      <c r="B281" s="1" t="s">
        <v>358</v>
      </c>
      <c r="C281" s="1"/>
      <c r="D281" s="6"/>
      <c r="E281" s="21" t="s">
        <v>471</v>
      </c>
      <c r="F281" s="31" t="s">
        <v>636</v>
      </c>
      <c r="G281" s="10"/>
      <c r="H281" s="10"/>
      <c r="I281" s="10"/>
      <c r="J281" s="10"/>
      <c r="K281" s="1"/>
    </row>
    <row r="282" spans="1:11" x14ac:dyDescent="0.2">
      <c r="A282" s="1" t="s">
        <v>359</v>
      </c>
      <c r="B282" s="1">
        <v>4</v>
      </c>
      <c r="C282" s="44" t="s">
        <v>3</v>
      </c>
      <c r="D282" s="44">
        <v>2</v>
      </c>
      <c r="E282" s="44"/>
      <c r="F282" s="46" t="s">
        <v>637</v>
      </c>
      <c r="G282" s="48">
        <v>166</v>
      </c>
      <c r="H282" s="50">
        <f t="shared" ref="H282" si="146">G282*1.05</f>
        <v>174.3</v>
      </c>
      <c r="I282" s="50">
        <f t="shared" ref="I282" si="147">G282*D282</f>
        <v>332</v>
      </c>
      <c r="J282" s="50">
        <f t="shared" ref="J282" si="148">I282*0.05</f>
        <v>16.600000000000001</v>
      </c>
      <c r="K282" s="50">
        <f t="shared" ref="K282" si="149">H282*D282</f>
        <v>348.6</v>
      </c>
    </row>
    <row r="283" spans="1:11" x14ac:dyDescent="0.2">
      <c r="A283" s="1" t="s">
        <v>360</v>
      </c>
      <c r="B283" s="1">
        <v>5</v>
      </c>
      <c r="C283" s="56"/>
      <c r="D283" s="56"/>
      <c r="E283" s="56"/>
      <c r="F283" s="57"/>
      <c r="G283" s="58"/>
      <c r="H283" s="55"/>
      <c r="I283" s="55"/>
      <c r="J283" s="55"/>
      <c r="K283" s="55"/>
    </row>
    <row r="284" spans="1:11" x14ac:dyDescent="0.2">
      <c r="A284" s="1" t="s">
        <v>361</v>
      </c>
      <c r="B284" s="1">
        <v>6</v>
      </c>
      <c r="C284" s="56"/>
      <c r="D284" s="56"/>
      <c r="E284" s="56"/>
      <c r="F284" s="57"/>
      <c r="G284" s="58"/>
      <c r="H284" s="55"/>
      <c r="I284" s="55"/>
      <c r="J284" s="55"/>
      <c r="K284" s="55"/>
    </row>
    <row r="285" spans="1:11" x14ac:dyDescent="0.2">
      <c r="A285" s="1" t="s">
        <v>362</v>
      </c>
      <c r="B285" s="1">
        <v>7</v>
      </c>
      <c r="C285" s="45"/>
      <c r="D285" s="45"/>
      <c r="E285" s="45"/>
      <c r="F285" s="47"/>
      <c r="G285" s="49"/>
      <c r="H285" s="51"/>
      <c r="I285" s="51"/>
      <c r="J285" s="51"/>
      <c r="K285" s="51"/>
    </row>
    <row r="286" spans="1:11" ht="102" x14ac:dyDescent="0.2">
      <c r="A286" s="3" t="s">
        <v>363</v>
      </c>
      <c r="B286" s="1" t="s">
        <v>364</v>
      </c>
      <c r="C286" s="1"/>
      <c r="D286" s="6"/>
      <c r="E286" s="21" t="s">
        <v>471</v>
      </c>
      <c r="F286" s="31" t="s">
        <v>638</v>
      </c>
      <c r="G286" s="10"/>
      <c r="H286" s="10"/>
      <c r="I286" s="10"/>
      <c r="J286" s="10"/>
      <c r="K286" s="1"/>
    </row>
    <row r="287" spans="1:11" x14ac:dyDescent="0.2">
      <c r="A287" s="3" t="s">
        <v>365</v>
      </c>
      <c r="B287" s="13" t="s">
        <v>366</v>
      </c>
      <c r="C287" s="44" t="s">
        <v>3</v>
      </c>
      <c r="D287" s="44">
        <v>5</v>
      </c>
      <c r="E287" s="44"/>
      <c r="F287" s="46" t="s">
        <v>639</v>
      </c>
      <c r="G287" s="48">
        <v>245</v>
      </c>
      <c r="H287" s="50">
        <f t="shared" ref="H287" si="150">G287*1.05</f>
        <v>257.25</v>
      </c>
      <c r="I287" s="50">
        <f t="shared" ref="I287" si="151">G287*D287</f>
        <v>1225</v>
      </c>
      <c r="J287" s="50">
        <f t="shared" ref="J287" si="152">I287*0.05</f>
        <v>61.25</v>
      </c>
      <c r="K287" s="50">
        <f t="shared" ref="K287" si="153">H287*D287</f>
        <v>1286.25</v>
      </c>
    </row>
    <row r="288" spans="1:11" x14ac:dyDescent="0.2">
      <c r="A288" s="3" t="s">
        <v>367</v>
      </c>
      <c r="B288" s="13" t="s">
        <v>368</v>
      </c>
      <c r="C288" s="56"/>
      <c r="D288" s="56"/>
      <c r="E288" s="56"/>
      <c r="F288" s="57"/>
      <c r="G288" s="58"/>
      <c r="H288" s="55"/>
      <c r="I288" s="55"/>
      <c r="J288" s="55"/>
      <c r="K288" s="55"/>
    </row>
    <row r="289" spans="1:11" x14ac:dyDescent="0.2">
      <c r="A289" s="3" t="s">
        <v>369</v>
      </c>
      <c r="B289" s="13" t="s">
        <v>370</v>
      </c>
      <c r="C289" s="45"/>
      <c r="D289" s="45"/>
      <c r="E289" s="45"/>
      <c r="F289" s="47"/>
      <c r="G289" s="49"/>
      <c r="H289" s="51"/>
      <c r="I289" s="51"/>
      <c r="J289" s="51"/>
      <c r="K289" s="51"/>
    </row>
    <row r="290" spans="1:11" ht="178.5" x14ac:dyDescent="0.2">
      <c r="A290" s="1" t="s">
        <v>371</v>
      </c>
      <c r="B290" s="1" t="s">
        <v>372</v>
      </c>
      <c r="C290" s="1"/>
      <c r="D290" s="6"/>
      <c r="E290" s="21" t="s">
        <v>471</v>
      </c>
      <c r="F290" s="31" t="s">
        <v>640</v>
      </c>
      <c r="G290" s="10"/>
      <c r="H290" s="10"/>
      <c r="I290" s="10"/>
      <c r="J290" s="10"/>
      <c r="K290" s="1"/>
    </row>
    <row r="291" spans="1:11" x14ac:dyDescent="0.2">
      <c r="A291" s="1" t="s">
        <v>373</v>
      </c>
      <c r="B291" s="13" t="s">
        <v>374</v>
      </c>
      <c r="C291" s="44" t="s">
        <v>3</v>
      </c>
      <c r="D291" s="44">
        <v>2</v>
      </c>
      <c r="E291" s="44"/>
      <c r="F291" s="46" t="s">
        <v>641</v>
      </c>
      <c r="G291" s="48">
        <v>385</v>
      </c>
      <c r="H291" s="50">
        <f t="shared" ref="H291" si="154">G291*1.05</f>
        <v>404.25</v>
      </c>
      <c r="I291" s="50">
        <f t="shared" ref="I291" si="155">G291*D291</f>
        <v>770</v>
      </c>
      <c r="J291" s="50">
        <f t="shared" ref="J291" si="156">I291*0.05</f>
        <v>38.5</v>
      </c>
      <c r="K291" s="50">
        <f t="shared" ref="K291" si="157">H291*D291</f>
        <v>808.5</v>
      </c>
    </row>
    <row r="292" spans="1:11" x14ac:dyDescent="0.2">
      <c r="A292" s="1" t="s">
        <v>375</v>
      </c>
      <c r="B292" s="13" t="s">
        <v>376</v>
      </c>
      <c r="C292" s="56"/>
      <c r="D292" s="56"/>
      <c r="E292" s="56"/>
      <c r="F292" s="57"/>
      <c r="G292" s="58"/>
      <c r="H292" s="55"/>
      <c r="I292" s="55"/>
      <c r="J292" s="55"/>
      <c r="K292" s="55"/>
    </row>
    <row r="293" spans="1:11" x14ac:dyDescent="0.2">
      <c r="A293" s="1" t="s">
        <v>377</v>
      </c>
      <c r="B293" s="13" t="s">
        <v>378</v>
      </c>
      <c r="C293" s="56"/>
      <c r="D293" s="56"/>
      <c r="E293" s="56"/>
      <c r="F293" s="57"/>
      <c r="G293" s="58"/>
      <c r="H293" s="55"/>
      <c r="I293" s="55"/>
      <c r="J293" s="55"/>
      <c r="K293" s="55"/>
    </row>
    <row r="294" spans="1:11" x14ac:dyDescent="0.2">
      <c r="A294" s="1" t="s">
        <v>379</v>
      </c>
      <c r="B294" s="13" t="s">
        <v>380</v>
      </c>
      <c r="C294" s="56"/>
      <c r="D294" s="56"/>
      <c r="E294" s="56"/>
      <c r="F294" s="57"/>
      <c r="G294" s="58"/>
      <c r="H294" s="55"/>
      <c r="I294" s="55"/>
      <c r="J294" s="55"/>
      <c r="K294" s="55"/>
    </row>
    <row r="295" spans="1:11" x14ac:dyDescent="0.2">
      <c r="A295" s="1" t="s">
        <v>381</v>
      </c>
      <c r="B295" s="13" t="s">
        <v>382</v>
      </c>
      <c r="C295" s="56"/>
      <c r="D295" s="56"/>
      <c r="E295" s="56"/>
      <c r="F295" s="57"/>
      <c r="G295" s="58"/>
      <c r="H295" s="55"/>
      <c r="I295" s="55"/>
      <c r="J295" s="55"/>
      <c r="K295" s="55"/>
    </row>
    <row r="296" spans="1:11" x14ac:dyDescent="0.2">
      <c r="A296" s="1" t="s">
        <v>383</v>
      </c>
      <c r="B296" s="13" t="s">
        <v>384</v>
      </c>
      <c r="C296" s="56"/>
      <c r="D296" s="56"/>
      <c r="E296" s="56"/>
      <c r="F296" s="57"/>
      <c r="G296" s="58"/>
      <c r="H296" s="55"/>
      <c r="I296" s="55"/>
      <c r="J296" s="55"/>
      <c r="K296" s="55"/>
    </row>
    <row r="297" spans="1:11" x14ac:dyDescent="0.2">
      <c r="A297" s="1" t="s">
        <v>385</v>
      </c>
      <c r="B297" s="13" t="s">
        <v>386</v>
      </c>
      <c r="C297" s="56"/>
      <c r="D297" s="56"/>
      <c r="E297" s="56"/>
      <c r="F297" s="57"/>
      <c r="G297" s="58"/>
      <c r="H297" s="55"/>
      <c r="I297" s="55"/>
      <c r="J297" s="55"/>
      <c r="K297" s="55"/>
    </row>
    <row r="298" spans="1:11" x14ac:dyDescent="0.2">
      <c r="A298" s="1" t="s">
        <v>387</v>
      </c>
      <c r="B298" s="13" t="s">
        <v>388</v>
      </c>
      <c r="C298" s="45"/>
      <c r="D298" s="45"/>
      <c r="E298" s="45"/>
      <c r="F298" s="47"/>
      <c r="G298" s="49"/>
      <c r="H298" s="51"/>
      <c r="I298" s="51"/>
      <c r="J298" s="51"/>
      <c r="K298" s="51"/>
    </row>
    <row r="299" spans="1:11" ht="178.5" x14ac:dyDescent="0.2">
      <c r="A299" s="1" t="s">
        <v>389</v>
      </c>
      <c r="B299" s="1" t="s">
        <v>390</v>
      </c>
      <c r="C299" s="1"/>
      <c r="D299" s="6"/>
      <c r="E299" s="21" t="s">
        <v>471</v>
      </c>
      <c r="F299" s="31" t="s">
        <v>642</v>
      </c>
      <c r="G299" s="10"/>
      <c r="H299" s="10"/>
      <c r="I299" s="10"/>
      <c r="J299" s="10"/>
      <c r="K299" s="1"/>
    </row>
    <row r="300" spans="1:11" x14ac:dyDescent="0.2">
      <c r="A300" s="1" t="s">
        <v>391</v>
      </c>
      <c r="B300" s="13" t="s">
        <v>392</v>
      </c>
      <c r="C300" s="44" t="s">
        <v>3</v>
      </c>
      <c r="D300" s="44">
        <v>3</v>
      </c>
      <c r="E300" s="44"/>
      <c r="F300" s="46" t="s">
        <v>643</v>
      </c>
      <c r="G300" s="48">
        <v>367</v>
      </c>
      <c r="H300" s="50">
        <f t="shared" ref="H300" si="158">G300*1.05</f>
        <v>385.35</v>
      </c>
      <c r="I300" s="50">
        <f t="shared" ref="I300" si="159">G300*D300</f>
        <v>1101</v>
      </c>
      <c r="J300" s="50">
        <f t="shared" ref="J300" si="160">I300*0.05</f>
        <v>55.050000000000004</v>
      </c>
      <c r="K300" s="50">
        <f t="shared" ref="K300" si="161">H300*D300</f>
        <v>1156.0500000000002</v>
      </c>
    </row>
    <row r="301" spans="1:11" x14ac:dyDescent="0.2">
      <c r="A301" s="1" t="s">
        <v>393</v>
      </c>
      <c r="B301" s="13" t="s">
        <v>394</v>
      </c>
      <c r="C301" s="56"/>
      <c r="D301" s="56"/>
      <c r="E301" s="56"/>
      <c r="F301" s="57"/>
      <c r="G301" s="58"/>
      <c r="H301" s="55"/>
      <c r="I301" s="55"/>
      <c r="J301" s="55"/>
      <c r="K301" s="55"/>
    </row>
    <row r="302" spans="1:11" x14ac:dyDescent="0.2">
      <c r="A302" s="1" t="s">
        <v>395</v>
      </c>
      <c r="B302" s="13" t="s">
        <v>396</v>
      </c>
      <c r="C302" s="56"/>
      <c r="D302" s="56"/>
      <c r="E302" s="56"/>
      <c r="F302" s="57"/>
      <c r="G302" s="58"/>
      <c r="H302" s="55"/>
      <c r="I302" s="55"/>
      <c r="J302" s="55"/>
      <c r="K302" s="55"/>
    </row>
    <row r="303" spans="1:11" x14ac:dyDescent="0.2">
      <c r="A303" s="1" t="s">
        <v>397</v>
      </c>
      <c r="B303" s="13" t="s">
        <v>398</v>
      </c>
      <c r="C303" s="56"/>
      <c r="D303" s="56"/>
      <c r="E303" s="56"/>
      <c r="F303" s="57"/>
      <c r="G303" s="58"/>
      <c r="H303" s="55"/>
      <c r="I303" s="55"/>
      <c r="J303" s="55"/>
      <c r="K303" s="55"/>
    </row>
    <row r="304" spans="1:11" x14ac:dyDescent="0.2">
      <c r="A304" s="1" t="s">
        <v>399</v>
      </c>
      <c r="B304" s="13" t="s">
        <v>400</v>
      </c>
      <c r="C304" s="45"/>
      <c r="D304" s="45"/>
      <c r="E304" s="45"/>
      <c r="F304" s="47"/>
      <c r="G304" s="49"/>
      <c r="H304" s="51"/>
      <c r="I304" s="51"/>
      <c r="J304" s="51"/>
      <c r="K304" s="51"/>
    </row>
    <row r="305" spans="1:11" ht="153" x14ac:dyDescent="0.2">
      <c r="A305" s="3" t="s">
        <v>401</v>
      </c>
      <c r="B305" s="6" t="s">
        <v>402</v>
      </c>
      <c r="C305" s="6"/>
      <c r="D305" s="6"/>
      <c r="E305" s="21" t="s">
        <v>471</v>
      </c>
      <c r="F305" s="31" t="s">
        <v>644</v>
      </c>
      <c r="G305" s="10"/>
      <c r="H305" s="10"/>
      <c r="I305" s="10"/>
      <c r="J305" s="10"/>
      <c r="K305" s="1"/>
    </row>
    <row r="306" spans="1:11" x14ac:dyDescent="0.2">
      <c r="A306" s="3" t="s">
        <v>403</v>
      </c>
      <c r="B306" s="13" t="s">
        <v>404</v>
      </c>
      <c r="C306" s="44" t="s">
        <v>3</v>
      </c>
      <c r="D306" s="44">
        <v>3</v>
      </c>
      <c r="E306" s="44"/>
      <c r="F306" s="46" t="s">
        <v>645</v>
      </c>
      <c r="G306" s="48">
        <v>247</v>
      </c>
      <c r="H306" s="50">
        <f t="shared" ref="H306" si="162">G306*1.05</f>
        <v>259.35000000000002</v>
      </c>
      <c r="I306" s="50">
        <f t="shared" ref="I306" si="163">G306*D306</f>
        <v>741</v>
      </c>
      <c r="J306" s="50">
        <f t="shared" ref="J306" si="164">I306*0.05</f>
        <v>37.050000000000004</v>
      </c>
      <c r="K306" s="50">
        <f t="shared" ref="K306" si="165">H306*D306</f>
        <v>778.05000000000007</v>
      </c>
    </row>
    <row r="307" spans="1:11" x14ac:dyDescent="0.2">
      <c r="A307" s="3" t="s">
        <v>405</v>
      </c>
      <c r="B307" s="13" t="s">
        <v>406</v>
      </c>
      <c r="C307" s="56"/>
      <c r="D307" s="56"/>
      <c r="E307" s="56"/>
      <c r="F307" s="57"/>
      <c r="G307" s="58"/>
      <c r="H307" s="55"/>
      <c r="I307" s="55"/>
      <c r="J307" s="55"/>
      <c r="K307" s="55"/>
    </row>
    <row r="308" spans="1:11" x14ac:dyDescent="0.2">
      <c r="A308" s="3" t="s">
        <v>407</v>
      </c>
      <c r="B308" s="13" t="s">
        <v>408</v>
      </c>
      <c r="C308" s="56"/>
      <c r="D308" s="56"/>
      <c r="E308" s="56"/>
      <c r="F308" s="57"/>
      <c r="G308" s="58"/>
      <c r="H308" s="55"/>
      <c r="I308" s="55"/>
      <c r="J308" s="55"/>
      <c r="K308" s="55"/>
    </row>
    <row r="309" spans="1:11" x14ac:dyDescent="0.2">
      <c r="A309" s="3" t="s">
        <v>409</v>
      </c>
      <c r="B309" s="13" t="s">
        <v>410</v>
      </c>
      <c r="C309" s="56"/>
      <c r="D309" s="56"/>
      <c r="E309" s="56"/>
      <c r="F309" s="57"/>
      <c r="G309" s="58"/>
      <c r="H309" s="55"/>
      <c r="I309" s="55"/>
      <c r="J309" s="55"/>
      <c r="K309" s="55"/>
    </row>
    <row r="310" spans="1:11" x14ac:dyDescent="0.2">
      <c r="A310" s="3" t="s">
        <v>411</v>
      </c>
      <c r="B310" s="13" t="s">
        <v>412</v>
      </c>
      <c r="C310" s="45"/>
      <c r="D310" s="45"/>
      <c r="E310" s="45"/>
      <c r="F310" s="47"/>
      <c r="G310" s="49"/>
      <c r="H310" s="51"/>
      <c r="I310" s="51"/>
      <c r="J310" s="51"/>
      <c r="K310" s="51"/>
    </row>
    <row r="311" spans="1:11" ht="127.5" x14ac:dyDescent="0.2">
      <c r="A311" s="3" t="s">
        <v>413</v>
      </c>
      <c r="B311" s="1" t="s">
        <v>414</v>
      </c>
      <c r="C311" s="1"/>
      <c r="D311" s="6"/>
      <c r="E311" s="21" t="s">
        <v>471</v>
      </c>
      <c r="F311" s="31" t="s">
        <v>646</v>
      </c>
      <c r="G311" s="10"/>
      <c r="H311" s="10"/>
      <c r="I311" s="10"/>
      <c r="J311" s="10"/>
      <c r="K311" s="1"/>
    </row>
    <row r="312" spans="1:11" x14ac:dyDescent="0.2">
      <c r="A312" s="3" t="s">
        <v>415</v>
      </c>
      <c r="B312" s="13" t="s">
        <v>416</v>
      </c>
      <c r="C312" s="44" t="s">
        <v>3</v>
      </c>
      <c r="D312" s="44">
        <v>5</v>
      </c>
      <c r="E312" s="44"/>
      <c r="F312" s="46" t="s">
        <v>647</v>
      </c>
      <c r="G312" s="48">
        <v>255</v>
      </c>
      <c r="H312" s="50">
        <f t="shared" ref="H312" si="166">G312*1.05</f>
        <v>267.75</v>
      </c>
      <c r="I312" s="50">
        <f t="shared" ref="I312" si="167">G312*D312</f>
        <v>1275</v>
      </c>
      <c r="J312" s="50">
        <f t="shared" ref="J312" si="168">I312*0.05</f>
        <v>63.75</v>
      </c>
      <c r="K312" s="50">
        <f t="shared" ref="K312" si="169">H312*D312</f>
        <v>1338.75</v>
      </c>
    </row>
    <row r="313" spans="1:11" x14ac:dyDescent="0.2">
      <c r="A313" s="3" t="s">
        <v>417</v>
      </c>
      <c r="B313" s="13" t="s">
        <v>418</v>
      </c>
      <c r="C313" s="56"/>
      <c r="D313" s="56"/>
      <c r="E313" s="56"/>
      <c r="F313" s="57"/>
      <c r="G313" s="58"/>
      <c r="H313" s="55"/>
      <c r="I313" s="55"/>
      <c r="J313" s="55"/>
      <c r="K313" s="55"/>
    </row>
    <row r="314" spans="1:11" x14ac:dyDescent="0.2">
      <c r="A314" s="3" t="s">
        <v>419</v>
      </c>
      <c r="B314" s="13" t="s">
        <v>420</v>
      </c>
      <c r="C314" s="56"/>
      <c r="D314" s="56"/>
      <c r="E314" s="56"/>
      <c r="F314" s="57"/>
      <c r="G314" s="58"/>
      <c r="H314" s="55"/>
      <c r="I314" s="55"/>
      <c r="J314" s="55"/>
      <c r="K314" s="55"/>
    </row>
    <row r="315" spans="1:11" x14ac:dyDescent="0.2">
      <c r="A315" s="3" t="s">
        <v>421</v>
      </c>
      <c r="B315" s="13" t="s">
        <v>422</v>
      </c>
      <c r="C315" s="56"/>
      <c r="D315" s="56"/>
      <c r="E315" s="56"/>
      <c r="F315" s="57"/>
      <c r="G315" s="58"/>
      <c r="H315" s="55"/>
      <c r="I315" s="55"/>
      <c r="J315" s="55"/>
      <c r="K315" s="55"/>
    </row>
    <row r="316" spans="1:11" x14ac:dyDescent="0.2">
      <c r="A316" s="3" t="s">
        <v>423</v>
      </c>
      <c r="B316" s="13" t="s">
        <v>424</v>
      </c>
      <c r="C316" s="45"/>
      <c r="D316" s="45"/>
      <c r="E316" s="45"/>
      <c r="F316" s="47"/>
      <c r="G316" s="49"/>
      <c r="H316" s="51"/>
      <c r="I316" s="51"/>
      <c r="J316" s="51"/>
      <c r="K316" s="51"/>
    </row>
    <row r="317" spans="1:11" ht="165.75" x14ac:dyDescent="0.2">
      <c r="A317" s="3" t="s">
        <v>425</v>
      </c>
      <c r="B317" s="1" t="s">
        <v>426</v>
      </c>
      <c r="C317" s="1"/>
      <c r="D317" s="6"/>
      <c r="E317" s="21" t="s">
        <v>471</v>
      </c>
      <c r="F317" s="31" t="s">
        <v>648</v>
      </c>
      <c r="G317" s="10"/>
      <c r="H317" s="10"/>
      <c r="I317" s="10"/>
      <c r="J317" s="10"/>
      <c r="K317" s="1"/>
    </row>
    <row r="318" spans="1:11" x14ac:dyDescent="0.2">
      <c r="A318" s="3" t="s">
        <v>427</v>
      </c>
      <c r="B318" s="13" t="s">
        <v>428</v>
      </c>
      <c r="C318" s="44" t="s">
        <v>3</v>
      </c>
      <c r="D318" s="44">
        <v>2</v>
      </c>
      <c r="E318" s="44"/>
      <c r="F318" s="46" t="s">
        <v>649</v>
      </c>
      <c r="G318" s="48">
        <v>318</v>
      </c>
      <c r="H318" s="50">
        <f t="shared" ref="H318" si="170">G318*1.05</f>
        <v>333.90000000000003</v>
      </c>
      <c r="I318" s="50">
        <f t="shared" ref="I318" si="171">G318*D318</f>
        <v>636</v>
      </c>
      <c r="J318" s="50">
        <f t="shared" ref="J318" si="172">I318*0.05</f>
        <v>31.8</v>
      </c>
      <c r="K318" s="50">
        <f t="shared" ref="K318" si="173">H318*D318</f>
        <v>667.80000000000007</v>
      </c>
    </row>
    <row r="319" spans="1:11" x14ac:dyDescent="0.2">
      <c r="A319" s="3" t="s">
        <v>429</v>
      </c>
      <c r="B319" s="13" t="s">
        <v>430</v>
      </c>
      <c r="C319" s="56"/>
      <c r="D319" s="56"/>
      <c r="E319" s="56"/>
      <c r="F319" s="57"/>
      <c r="G319" s="58"/>
      <c r="H319" s="55"/>
      <c r="I319" s="55"/>
      <c r="J319" s="55"/>
      <c r="K319" s="55"/>
    </row>
    <row r="320" spans="1:11" x14ac:dyDescent="0.2">
      <c r="A320" s="3" t="s">
        <v>431</v>
      </c>
      <c r="B320" s="13" t="s">
        <v>432</v>
      </c>
      <c r="C320" s="56"/>
      <c r="D320" s="56"/>
      <c r="E320" s="56"/>
      <c r="F320" s="57"/>
      <c r="G320" s="58"/>
      <c r="H320" s="55"/>
      <c r="I320" s="55"/>
      <c r="J320" s="55"/>
      <c r="K320" s="55"/>
    </row>
    <row r="321" spans="1:11" x14ac:dyDescent="0.2">
      <c r="A321" s="3" t="s">
        <v>433</v>
      </c>
      <c r="B321" s="13" t="s">
        <v>434</v>
      </c>
      <c r="C321" s="56"/>
      <c r="D321" s="56"/>
      <c r="E321" s="56"/>
      <c r="F321" s="57"/>
      <c r="G321" s="58"/>
      <c r="H321" s="55"/>
      <c r="I321" s="55"/>
      <c r="J321" s="55"/>
      <c r="K321" s="55"/>
    </row>
    <row r="322" spans="1:11" x14ac:dyDescent="0.2">
      <c r="A322" s="3" t="s">
        <v>435</v>
      </c>
      <c r="B322" s="13" t="s">
        <v>436</v>
      </c>
      <c r="C322" s="56"/>
      <c r="D322" s="56"/>
      <c r="E322" s="56"/>
      <c r="F322" s="57"/>
      <c r="G322" s="58"/>
      <c r="H322" s="55"/>
      <c r="I322" s="55"/>
      <c r="J322" s="55"/>
      <c r="K322" s="55"/>
    </row>
    <row r="323" spans="1:11" x14ac:dyDescent="0.2">
      <c r="A323" s="3" t="s">
        <v>437</v>
      </c>
      <c r="B323" s="13" t="s">
        <v>438</v>
      </c>
      <c r="C323" s="56"/>
      <c r="D323" s="56"/>
      <c r="E323" s="56"/>
      <c r="F323" s="57"/>
      <c r="G323" s="58"/>
      <c r="H323" s="55"/>
      <c r="I323" s="55"/>
      <c r="J323" s="55"/>
      <c r="K323" s="55"/>
    </row>
    <row r="324" spans="1:11" x14ac:dyDescent="0.2">
      <c r="A324" s="3" t="s">
        <v>439</v>
      </c>
      <c r="B324" s="13" t="s">
        <v>440</v>
      </c>
      <c r="C324" s="56"/>
      <c r="D324" s="56"/>
      <c r="E324" s="56"/>
      <c r="F324" s="57"/>
      <c r="G324" s="58"/>
      <c r="H324" s="55"/>
      <c r="I324" s="55"/>
      <c r="J324" s="55"/>
      <c r="K324" s="55"/>
    </row>
    <row r="325" spans="1:11" x14ac:dyDescent="0.2">
      <c r="A325" s="3" t="s">
        <v>441</v>
      </c>
      <c r="B325" s="13" t="s">
        <v>442</v>
      </c>
      <c r="C325" s="56"/>
      <c r="D325" s="56"/>
      <c r="E325" s="56"/>
      <c r="F325" s="57"/>
      <c r="G325" s="58"/>
      <c r="H325" s="55"/>
      <c r="I325" s="55"/>
      <c r="J325" s="55"/>
      <c r="K325" s="55"/>
    </row>
    <row r="326" spans="1:11" x14ac:dyDescent="0.2">
      <c r="A326" s="3" t="s">
        <v>443</v>
      </c>
      <c r="B326" s="13" t="s">
        <v>444</v>
      </c>
      <c r="C326" s="45"/>
      <c r="D326" s="45"/>
      <c r="E326" s="45"/>
      <c r="F326" s="47"/>
      <c r="G326" s="49"/>
      <c r="H326" s="51"/>
      <c r="I326" s="51"/>
      <c r="J326" s="51"/>
      <c r="K326" s="51"/>
    </row>
    <row r="327" spans="1:11" x14ac:dyDescent="0.2">
      <c r="A327" s="40" t="s">
        <v>445</v>
      </c>
      <c r="B327" s="41"/>
      <c r="C327" s="4"/>
      <c r="D327" s="4">
        <f>SUM(D246:D318)</f>
        <v>659</v>
      </c>
      <c r="E327" s="4">
        <f>SUM(E246:E318)</f>
        <v>0</v>
      </c>
      <c r="F327" s="4"/>
      <c r="G327" s="4"/>
      <c r="H327" s="4"/>
      <c r="I327" s="32">
        <f>SUM(I246:I326)</f>
        <v>24274</v>
      </c>
      <c r="J327" s="32">
        <f>SUM(J246:J326)</f>
        <v>1213.7</v>
      </c>
      <c r="K327" s="32">
        <f>SUM(K246:K326)</f>
        <v>25487.699999999997</v>
      </c>
    </row>
    <row r="328" spans="1:11" x14ac:dyDescent="0.2">
      <c r="A328" s="59" t="s">
        <v>446</v>
      </c>
      <c r="B328" s="60"/>
      <c r="C328" s="60"/>
      <c r="D328" s="60"/>
      <c r="E328" s="60"/>
      <c r="F328" s="60"/>
      <c r="G328" s="60"/>
      <c r="H328" s="60"/>
      <c r="I328" s="60"/>
      <c r="J328" s="60"/>
      <c r="K328" s="61"/>
    </row>
    <row r="329" spans="1:11" ht="25.5" x14ac:dyDescent="0.2">
      <c r="A329" s="14" t="s">
        <v>447</v>
      </c>
      <c r="B329" s="15" t="s">
        <v>448</v>
      </c>
      <c r="C329" s="14"/>
      <c r="D329" s="14"/>
      <c r="E329" s="14"/>
      <c r="F329" s="14"/>
      <c r="G329" s="14"/>
      <c r="H329" s="14"/>
      <c r="I329" s="14"/>
      <c r="J329" s="14"/>
      <c r="K329" s="14"/>
    </row>
    <row r="330" spans="1:11" ht="242.25" x14ac:dyDescent="0.2">
      <c r="A330" s="16" t="s">
        <v>449</v>
      </c>
      <c r="B330" s="7" t="s">
        <v>657</v>
      </c>
      <c r="C330" s="16" t="s">
        <v>450</v>
      </c>
      <c r="D330" s="16">
        <v>12</v>
      </c>
      <c r="E330" s="16" t="s">
        <v>606</v>
      </c>
      <c r="F330" s="14" t="s">
        <v>660</v>
      </c>
      <c r="G330" s="33">
        <v>116</v>
      </c>
      <c r="H330" s="33">
        <v>121.8</v>
      </c>
      <c r="I330" s="33">
        <v>1392</v>
      </c>
      <c r="J330" s="33">
        <v>69.599999999999994</v>
      </c>
      <c r="K330" s="33">
        <v>1461.6</v>
      </c>
    </row>
    <row r="331" spans="1:11" x14ac:dyDescent="0.2">
      <c r="A331" s="14" t="s">
        <v>451</v>
      </c>
      <c r="B331" s="15" t="s">
        <v>452</v>
      </c>
      <c r="C331" s="16"/>
      <c r="D331" s="16"/>
      <c r="E331" s="16"/>
      <c r="F331" s="14"/>
      <c r="G331" s="14"/>
      <c r="H331" s="14"/>
      <c r="I331" s="14"/>
      <c r="J331" s="14"/>
      <c r="K331" s="14"/>
    </row>
    <row r="332" spans="1:11" ht="216.75" x14ac:dyDescent="0.2">
      <c r="A332" s="16" t="s">
        <v>453</v>
      </c>
      <c r="B332" s="16" t="s">
        <v>658</v>
      </c>
      <c r="C332" s="16" t="s">
        <v>450</v>
      </c>
      <c r="D332" s="16">
        <v>12</v>
      </c>
      <c r="E332" s="16" t="s">
        <v>606</v>
      </c>
      <c r="F332" s="14" t="s">
        <v>659</v>
      </c>
      <c r="G332" s="33">
        <v>160</v>
      </c>
      <c r="H332" s="33">
        <v>168</v>
      </c>
      <c r="I332" s="33">
        <v>1920</v>
      </c>
      <c r="J332" s="33">
        <v>96</v>
      </c>
      <c r="K332" s="33">
        <v>2016</v>
      </c>
    </row>
    <row r="333" spans="1:11" x14ac:dyDescent="0.2">
      <c r="A333" s="14" t="s">
        <v>454</v>
      </c>
      <c r="B333" s="14" t="s">
        <v>455</v>
      </c>
      <c r="C333" s="14"/>
      <c r="D333" s="14"/>
      <c r="E333" s="14"/>
      <c r="F333" s="14"/>
      <c r="G333" s="14"/>
      <c r="H333" s="14"/>
      <c r="I333" s="14"/>
      <c r="J333" s="14"/>
      <c r="K333" s="14"/>
    </row>
    <row r="334" spans="1:11" ht="153" x14ac:dyDescent="0.2">
      <c r="A334" s="17" t="s">
        <v>456</v>
      </c>
      <c r="B334" s="17" t="s">
        <v>662</v>
      </c>
      <c r="C334" s="17" t="s">
        <v>450</v>
      </c>
      <c r="D334" s="17">
        <v>12</v>
      </c>
      <c r="E334" s="16" t="s">
        <v>606</v>
      </c>
      <c r="F334" s="14" t="s">
        <v>661</v>
      </c>
      <c r="G334" s="34">
        <v>130</v>
      </c>
      <c r="H334" s="34">
        <v>136.5</v>
      </c>
      <c r="I334" s="34">
        <v>1560</v>
      </c>
      <c r="J334" s="34">
        <v>78</v>
      </c>
      <c r="K334" s="34">
        <v>1638</v>
      </c>
    </row>
    <row r="335" spans="1:11" x14ac:dyDescent="0.2">
      <c r="A335" s="40" t="s">
        <v>457</v>
      </c>
      <c r="B335" s="41"/>
      <c r="C335" s="4"/>
      <c r="D335" s="4">
        <f>SUM(D329:D334)</f>
        <v>36</v>
      </c>
      <c r="E335" s="4"/>
      <c r="F335" s="4"/>
      <c r="G335" s="4"/>
      <c r="H335" s="4"/>
      <c r="I335" s="32">
        <v>4872</v>
      </c>
      <c r="J335" s="32">
        <v>243.6</v>
      </c>
      <c r="K335" s="32">
        <v>5115.6000000000004</v>
      </c>
    </row>
  </sheetData>
  <mergeCells count="133">
    <mergeCell ref="A327:B327"/>
    <mergeCell ref="A328:K328"/>
    <mergeCell ref="A335:B335"/>
    <mergeCell ref="K312:K316"/>
    <mergeCell ref="C318:C326"/>
    <mergeCell ref="D318:D326"/>
    <mergeCell ref="F318:F326"/>
    <mergeCell ref="G318:G326"/>
    <mergeCell ref="H318:H326"/>
    <mergeCell ref="I318:I326"/>
    <mergeCell ref="J318:J326"/>
    <mergeCell ref="K318:K326"/>
    <mergeCell ref="C312:C316"/>
    <mergeCell ref="D312:D316"/>
    <mergeCell ref="F312:F316"/>
    <mergeCell ref="G312:G316"/>
    <mergeCell ref="H312:H316"/>
    <mergeCell ref="J312:J316"/>
    <mergeCell ref="E312:E316"/>
    <mergeCell ref="I312:I316"/>
    <mergeCell ref="E318:E326"/>
    <mergeCell ref="K300:K304"/>
    <mergeCell ref="C306:C310"/>
    <mergeCell ref="D306:D310"/>
    <mergeCell ref="F306:F310"/>
    <mergeCell ref="G306:G310"/>
    <mergeCell ref="H306:H310"/>
    <mergeCell ref="J306:J310"/>
    <mergeCell ref="K306:K310"/>
    <mergeCell ref="C300:C304"/>
    <mergeCell ref="D300:D304"/>
    <mergeCell ref="F300:F304"/>
    <mergeCell ref="G300:G304"/>
    <mergeCell ref="H300:H304"/>
    <mergeCell ref="J300:J304"/>
    <mergeCell ref="I300:I304"/>
    <mergeCell ref="I306:I310"/>
    <mergeCell ref="E300:E304"/>
    <mergeCell ref="E306:E310"/>
    <mergeCell ref="C291:C298"/>
    <mergeCell ref="D291:D298"/>
    <mergeCell ref="E291:E298"/>
    <mergeCell ref="F291:F298"/>
    <mergeCell ref="G291:G298"/>
    <mergeCell ref="H291:H298"/>
    <mergeCell ref="J291:J298"/>
    <mergeCell ref="K291:K298"/>
    <mergeCell ref="I291:I298"/>
    <mergeCell ref="I282:I285"/>
    <mergeCell ref="J282:J285"/>
    <mergeCell ref="K282:K285"/>
    <mergeCell ref="C287:C289"/>
    <mergeCell ref="D287:D289"/>
    <mergeCell ref="E287:E289"/>
    <mergeCell ref="F287:F289"/>
    <mergeCell ref="G287:G289"/>
    <mergeCell ref="H287:H289"/>
    <mergeCell ref="I287:I289"/>
    <mergeCell ref="C282:C285"/>
    <mergeCell ref="D282:D285"/>
    <mergeCell ref="E282:E285"/>
    <mergeCell ref="F282:F285"/>
    <mergeCell ref="G282:G285"/>
    <mergeCell ref="H282:H285"/>
    <mergeCell ref="J287:J289"/>
    <mergeCell ref="K287:K289"/>
    <mergeCell ref="C274:C280"/>
    <mergeCell ref="D274:D280"/>
    <mergeCell ref="E274:E280"/>
    <mergeCell ref="F274:F280"/>
    <mergeCell ref="G274:G280"/>
    <mergeCell ref="H274:H280"/>
    <mergeCell ref="I274:I280"/>
    <mergeCell ref="J274:J280"/>
    <mergeCell ref="K274:K280"/>
    <mergeCell ref="C271:C272"/>
    <mergeCell ref="D271:D272"/>
    <mergeCell ref="E271:E272"/>
    <mergeCell ref="F271:F272"/>
    <mergeCell ref="G271:G272"/>
    <mergeCell ref="H271:H272"/>
    <mergeCell ref="I271:I272"/>
    <mergeCell ref="J271:J272"/>
    <mergeCell ref="K271:K272"/>
    <mergeCell ref="I260:I262"/>
    <mergeCell ref="J260:J262"/>
    <mergeCell ref="K260:K262"/>
    <mergeCell ref="C264:C267"/>
    <mergeCell ref="D264:D267"/>
    <mergeCell ref="E264:E267"/>
    <mergeCell ref="F264:F267"/>
    <mergeCell ref="G264:G267"/>
    <mergeCell ref="H264:H267"/>
    <mergeCell ref="I264:I267"/>
    <mergeCell ref="C260:C262"/>
    <mergeCell ref="D260:D262"/>
    <mergeCell ref="E260:E262"/>
    <mergeCell ref="F260:F262"/>
    <mergeCell ref="G260:G262"/>
    <mergeCell ref="H260:H262"/>
    <mergeCell ref="J264:J267"/>
    <mergeCell ref="K264:K267"/>
    <mergeCell ref="C257:C258"/>
    <mergeCell ref="D257:D258"/>
    <mergeCell ref="E257:E258"/>
    <mergeCell ref="F257:F258"/>
    <mergeCell ref="G257:G258"/>
    <mergeCell ref="H257:H258"/>
    <mergeCell ref="I257:I258"/>
    <mergeCell ref="J257:J258"/>
    <mergeCell ref="K257:K258"/>
    <mergeCell ref="C254:C255"/>
    <mergeCell ref="D254:D255"/>
    <mergeCell ref="E254:E255"/>
    <mergeCell ref="F254:F255"/>
    <mergeCell ref="G254:G255"/>
    <mergeCell ref="H254:H255"/>
    <mergeCell ref="I254:I255"/>
    <mergeCell ref="J254:J255"/>
    <mergeCell ref="K254:K255"/>
    <mergeCell ref="A3:K3"/>
    <mergeCell ref="A244:B244"/>
    <mergeCell ref="A245:K245"/>
    <mergeCell ref="C251:C252"/>
    <mergeCell ref="D251:D252"/>
    <mergeCell ref="E251:E252"/>
    <mergeCell ref="F251:F252"/>
    <mergeCell ref="G251:G252"/>
    <mergeCell ref="H251:H252"/>
    <mergeCell ref="I251:I252"/>
    <mergeCell ref="A4:K4"/>
    <mergeCell ref="J251:J252"/>
    <mergeCell ref="K251:K252"/>
  </mergeCells>
  <phoneticPr fontId="8" type="noConversion"/>
  <pageMargins left="0.75" right="0.75" top="1" bottom="1" header="0.5" footer="0.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Ortopediniai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dc:creator>
  <cp:lastModifiedBy>Regina</cp:lastModifiedBy>
  <dcterms:created xsi:type="dcterms:W3CDTF">2024-07-03T09:04:19Z</dcterms:created>
  <dcterms:modified xsi:type="dcterms:W3CDTF">2024-07-10T04:37:55Z</dcterms:modified>
</cp:coreProperties>
</file>