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imonaviciene\Desktop\Apšvietimo tinklų 3 gatvių darbų pirkimas\"/>
    </mc:Choice>
  </mc:AlternateContent>
  <xr:revisionPtr revIDLastSave="0" documentId="8_{F1AAA293-1BC8-49A9-B12B-18A03D01CD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atvių E dalies pirkim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2" i="2"/>
  <c r="I133" i="2"/>
  <c r="I134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6" i="2"/>
  <c r="I157" i="2"/>
  <c r="I158" i="2"/>
  <c r="I1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1" i="2"/>
  <c r="I102" i="2"/>
  <c r="I103" i="2"/>
  <c r="I104" i="2"/>
  <c r="I111" i="2"/>
  <c r="I46" i="2"/>
  <c r="I59" i="2"/>
  <c r="I24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2" i="2"/>
  <c r="I33" i="2"/>
  <c r="I35" i="2"/>
  <c r="I36" i="2"/>
  <c r="I38" i="2"/>
  <c r="I39" i="2"/>
  <c r="I40" i="2"/>
  <c r="I41" i="2"/>
  <c r="I42" i="2"/>
  <c r="I43" i="2"/>
  <c r="I44" i="2"/>
  <c r="I45" i="2"/>
  <c r="I47" i="2"/>
  <c r="I49" i="2"/>
  <c r="I50" i="2"/>
  <c r="I51" i="2"/>
  <c r="I15" i="2"/>
  <c r="J160" i="2" l="1"/>
  <c r="J161" i="2" s="1"/>
  <c r="J162" i="2" s="1"/>
  <c r="J105" i="2"/>
  <c r="J53" i="2"/>
  <c r="J54" i="2" l="1"/>
  <c r="J55" i="2" s="1"/>
  <c r="B9" i="2"/>
  <c r="J106" i="2"/>
  <c r="J107" i="2" s="1"/>
  <c r="F9" i="2" l="1"/>
</calcChain>
</file>

<file path=xl/sharedStrings.xml><?xml version="1.0" encoding="utf-8"?>
<sst xmlns="http://schemas.openxmlformats.org/spreadsheetml/2006/main" count="333" uniqueCount="151">
  <si>
    <r>
      <rPr>
        <b/>
        <sz val="12"/>
        <rFont val="Arial Narrow"/>
        <family val="2"/>
        <charset val="186"/>
      </rPr>
      <t>Pavadinimas ir techninės charakteristikos</t>
    </r>
  </si>
  <si>
    <r>
      <rPr>
        <b/>
        <sz val="12"/>
        <rFont val="Arial Narrow"/>
        <family val="2"/>
        <charset val="186"/>
      </rPr>
      <t>Mato vnt.</t>
    </r>
  </si>
  <si>
    <r>
      <rPr>
        <b/>
        <sz val="12"/>
        <rFont val="Arial Narrow"/>
        <family val="2"/>
        <charset val="186"/>
      </rPr>
      <t>Kiekis</t>
    </r>
  </si>
  <si>
    <t>Bendra vertė Eur be PVM</t>
  </si>
  <si>
    <t>PVM</t>
  </si>
  <si>
    <t>Bendra vertė Eur su PVM</t>
  </si>
  <si>
    <t>Gatvės šviestuvas LED 50W, 4000K, IP66</t>
  </si>
  <si>
    <t>TS-2.1.3</t>
  </si>
  <si>
    <t>vnt.</t>
  </si>
  <si>
    <t>Gembė 0,5x0,5m su tvirtinimo detalėmis ant g/b atramos</t>
  </si>
  <si>
    <t>TS-2.1.4</t>
  </si>
  <si>
    <t>0.23/0.4kV oro linijos kabelis Al-1x16+25</t>
  </si>
  <si>
    <t>TS-2.1.2</t>
  </si>
  <si>
    <t>m</t>
  </si>
  <si>
    <t>0.6/1kV izoliuotas laidas Al-1x16 lauko sąlygoms ore</t>
  </si>
  <si>
    <t>TS-2.1.1</t>
  </si>
  <si>
    <t>0.6/1kV izoliuotas laidas Al-1x2,5 lauko sąlygoms ore</t>
  </si>
  <si>
    <t>Atsišakojimo gnybtas</t>
  </si>
  <si>
    <t>Traversa</t>
  </si>
  <si>
    <t>Tk-2</t>
  </si>
  <si>
    <t>Apkaba</t>
  </si>
  <si>
    <t>AP16-2,7</t>
  </si>
  <si>
    <t>Įžeminimo laidininkas</t>
  </si>
  <si>
    <t>ŽL-3</t>
  </si>
  <si>
    <t>Laikantysis gnybtas</t>
  </si>
  <si>
    <t>Jungiamasis įžeminimo gnybtas</t>
  </si>
  <si>
    <t>Jungiamasis įžeminimo gnytas su gaubtu</t>
  </si>
  <si>
    <t>Tempiamasis gnybtas</t>
  </si>
  <si>
    <t>Jungiamasis gnybtas</t>
  </si>
  <si>
    <t>Užtraukiamasis nailoninis dirželis</t>
  </si>
  <si>
    <t>Šviestuvo montavimas ant gembės</t>
  </si>
  <si>
    <t>Gembės montavimas ant g/b atramos</t>
  </si>
  <si>
    <t>Gnybtų montavimas</t>
  </si>
  <si>
    <t>Oro kabelinės linijos montavimas</t>
  </si>
  <si>
    <t>Kabelio iki 1kg/m montavimas ant g/b atramos</t>
  </si>
  <si>
    <t>Traversos montavimas</t>
  </si>
  <si>
    <t>Apkabų montavimas</t>
  </si>
  <si>
    <t>Įžeminimo laidininko montavimas</t>
  </si>
  <si>
    <t>Nailoninis dirželio montavimas</t>
  </si>
  <si>
    <t>Šviestuvų demontavimas</t>
  </si>
  <si>
    <t>Gembės demontaviams</t>
  </si>
  <si>
    <t>Demontuotų įrenginių pristatytmas Griškabūdžio seniūnijai</t>
  </si>
  <si>
    <r>
      <rPr>
        <sz val="10"/>
        <rFont val="Arial Narrow"/>
        <family val="2"/>
        <charset val="186"/>
      </rPr>
      <t>Al 35mm</t>
    </r>
    <r>
      <rPr>
        <vertAlign val="superscript"/>
        <sz val="10"/>
        <rFont val="Arial Narrow"/>
        <family val="2"/>
        <charset val="186"/>
      </rPr>
      <t>2</t>
    </r>
  </si>
  <si>
    <t>Vieneto kaina Eur be PVM</t>
  </si>
  <si>
    <t>Viso Eur be PVM</t>
  </si>
  <si>
    <t>t</t>
  </si>
  <si>
    <t>2. Montavimo darbai</t>
  </si>
  <si>
    <t>3. Demontavimo darbai</t>
  </si>
  <si>
    <t>Atsišakojimo gnybtas SLIV</t>
  </si>
  <si>
    <t>Užsakovas: Šakių rajono savivaldybės administracija</t>
  </si>
  <si>
    <t>Žymuo projekte</t>
  </si>
  <si>
    <t>Mokyklos g., Griškabūdžio mstl.</t>
  </si>
  <si>
    <t xml:space="preserve">Viso </t>
  </si>
  <si>
    <t>Objektai:
Mokyklos g. Griškabūdžio mstl., apšvietimo tinklai;
Lauko g., Gelgaudiškio mstl., apšvietimo tinklai;
Kranto g., Kudirkos Naumiesčio m., apšvietimo tinklai.</t>
  </si>
  <si>
    <t>Techniniai darbo projektai E dalies pridedami.</t>
  </si>
  <si>
    <t>1.Gaminiai ir medžiagos</t>
  </si>
  <si>
    <t>Karštai cinkuota apšvietimo atrama, montuojama į pamatą, h=8m virš žemės paviršiaus</t>
  </si>
  <si>
    <t>TS-3.2.1</t>
  </si>
  <si>
    <t>Pamatas 6-10m atramai, h=1,2m, komplekte su guma</t>
  </si>
  <si>
    <t>TS-3.2.2</t>
  </si>
  <si>
    <t>kompl.</t>
  </si>
  <si>
    <t>Gatvės šviestuvas, LED 30W, 4980lm, 4000K, IP66</t>
  </si>
  <si>
    <t>TS-3.2.3</t>
  </si>
  <si>
    <t>1kV kabelis Al-4x16 XLPE izoliacija</t>
  </si>
  <si>
    <t>TS-3.2.4</t>
  </si>
  <si>
    <t>1kV kabelis Cu-3x1,5 PVC izoliacija</t>
  </si>
  <si>
    <t>TS-3.2.5</t>
  </si>
  <si>
    <t>Signalinė juosta</t>
  </si>
  <si>
    <t>TS-3.2.6</t>
  </si>
  <si>
    <t>Vamzdis PEØ50 skirtas kloti atviru būdu</t>
  </si>
  <si>
    <t>TS-3.2.7</t>
  </si>
  <si>
    <t>Vamzdis PEØ75 skirtas kloti uždaru būdu</t>
  </si>
  <si>
    <t>TS-3.2.8</t>
  </si>
  <si>
    <t>1kV galinė lauko mova Al-4x16 kabeliui</t>
  </si>
  <si>
    <t>TS-3.2.9</t>
  </si>
  <si>
    <t>1kV galinė vidaus mova Al-4x16 kabeliui</t>
  </si>
  <si>
    <t>Atsišakojimo gnybtų komplektas su 6A saugikliu</t>
  </si>
  <si>
    <t>TS-3.2.10</t>
  </si>
  <si>
    <t>Cinkuotas įžeminimo strypas 20mm L=1,5m</t>
  </si>
  <si>
    <t>TS-3.2.11</t>
  </si>
  <si>
    <t>Antgalis</t>
  </si>
  <si>
    <t>TS-3.2.12</t>
  </si>
  <si>
    <t>Įkalimo galvutė</t>
  </si>
  <si>
    <t>TS-3.2.13</t>
  </si>
  <si>
    <t>Kryžminė jungtis</t>
  </si>
  <si>
    <t>TS-3.2.14</t>
  </si>
  <si>
    <t>Cinkuota plieninė juosta 30x4mm</t>
  </si>
  <si>
    <t>TS-3.2.15</t>
  </si>
  <si>
    <t>Šviestuvo tvirtinimo kronšteino demontavimas</t>
  </si>
  <si>
    <t>Šviestuvo demontavimas</t>
  </si>
  <si>
    <t>Oro linijos laidų 2A-25 nukabinimas nuo atramų</t>
  </si>
  <si>
    <t>Demontuotų elementų išvežimas</t>
  </si>
  <si>
    <t>3.Statybos montavimo darbai</t>
  </si>
  <si>
    <t>Duobės apšvietimo pamatui kasimas/užpylimas mechanizuotai</t>
  </si>
  <si>
    <t>m3</t>
  </si>
  <si>
    <t>Pamato apšvietimo atramai montavimas</t>
  </si>
  <si>
    <t>Apšvietimo atramos montavimas</t>
  </si>
  <si>
    <t>Šviestuvo montavimas ant atramos</t>
  </si>
  <si>
    <t>Tranšėjos kasimas/užpylimas 1-2 kab. rankiniu būdu</t>
  </si>
  <si>
    <t>Tranšėjos kasimas/užpylimas 1-2 kab. mechanizuotai</t>
  </si>
  <si>
    <t>Kabelio iki 1kg/m montavimas vamzdyje</t>
  </si>
  <si>
    <r>
      <t>Kabelio iki 1kg/m montavimas atramoje</t>
    </r>
    <r>
      <rPr>
        <sz val="10"/>
        <color rgb="FFFF0000"/>
        <rFont val="Arial Narrow"/>
        <family val="2"/>
        <charset val="186"/>
      </rPr>
      <t xml:space="preserve"> (kabelio montavimas ir prijungimas esamoje g/b atramoje)</t>
    </r>
  </si>
  <si>
    <r>
      <t>m</t>
    </r>
    <r>
      <rPr>
        <sz val="10"/>
        <color rgb="FFFF0000"/>
        <rFont val="Arial Narrow"/>
        <family val="2"/>
        <charset val="186"/>
      </rPr>
      <t>(1kompl.)</t>
    </r>
  </si>
  <si>
    <t>Kabelio Cu-3x1,5 montavimas atramoje</t>
  </si>
  <si>
    <t>Signalinės juostos paklojimas tranšėjoje</t>
  </si>
  <si>
    <t>Vamzdžio PEØ50 paklojimas tranšėjoje</t>
  </si>
  <si>
    <t>Vamzdžio PEØ75 paklojimas tranšėjoje uždaru būdu</t>
  </si>
  <si>
    <t>1kV galinės lauko movos Al-4x16 kabeliui montavimas</t>
  </si>
  <si>
    <t>1kV galinės vidaus movos Al-4x16 kabeliui montavimas</t>
  </si>
  <si>
    <t>Atsišakojimo gnybtų komplekto montavimas</t>
  </si>
  <si>
    <t>Įžeminimo įrenginio R≤10Ω montavimas</t>
  </si>
  <si>
    <t>Prijungimas prie įžeminimo įrenginio</t>
  </si>
  <si>
    <t>Įžeminimo įrenginio varžos matavimas</t>
  </si>
  <si>
    <t>Kabelio izoliacijos varžos matavimas</t>
  </si>
  <si>
    <t>4.Kitos išlaidos</t>
  </si>
  <si>
    <t>Leidimas kasinėjimo darbams</t>
  </si>
  <si>
    <t>Kitų organizacijų atstovų iškvietimas</t>
  </si>
  <si>
    <t>eur.</t>
  </si>
  <si>
    <t>Geodezinis trasos nužymėjimas</t>
  </si>
  <si>
    <t>Išpildomosios nuotraukos atlikimas</t>
  </si>
  <si>
    <t>Bendra vertė, Eur be PVM</t>
  </si>
  <si>
    <t>Bendra vertė, Eur su PVM</t>
  </si>
  <si>
    <t>Lauko g. Gelgaudiškio m.</t>
  </si>
  <si>
    <t>2. Demontavimo darbai</t>
  </si>
  <si>
    <t>Kranto g. Kudirkos Naumiestis Šakių r.sav.</t>
  </si>
  <si>
    <t>1. Gaminiai ir medžiagos</t>
  </si>
  <si>
    <t>Karštai cinkuota apšvietimo atrama, montuojama į pamatą, h=6m  virš žemės paviršiaus</t>
  </si>
  <si>
    <t>Aliuminė anoduota apšvietimo atrama, montuojama į pamatą, h=6m virš žemės paviršiaus</t>
  </si>
  <si>
    <t>Pamatas 6-10m dekoratyvinei atramai</t>
  </si>
  <si>
    <t>Kompl.</t>
  </si>
  <si>
    <t>Dekoratyvinė gembė aliuminei atramai</t>
  </si>
  <si>
    <t>vnt</t>
  </si>
  <si>
    <t>Gatvės šviestuvas, LED 23W, 3300lm, 4000K, IP66</t>
  </si>
  <si>
    <t>Gatvės šviestuvas, LED 28W, 3200lm, 3500K, IP66</t>
  </si>
  <si>
    <t>Vamzdis PEØ75 skirtas kloti atviru būdu</t>
  </si>
  <si>
    <t>TS-3.2.16</t>
  </si>
  <si>
    <t>TS-3.2.17</t>
  </si>
  <si>
    <t>TS-3.2.18</t>
  </si>
  <si>
    <t>TS-3.2.19</t>
  </si>
  <si>
    <t>Apšvietimo laidų ant atramų demontavimas</t>
  </si>
  <si>
    <t>Kabelio iki 1kg/m montavimas atramoje</t>
  </si>
  <si>
    <r>
      <t xml:space="preserve">m </t>
    </r>
    <r>
      <rPr>
        <sz val="10"/>
        <color rgb="FFFF0000"/>
        <rFont val="Arial Narrow"/>
        <family val="2"/>
        <charset val="186"/>
      </rPr>
      <t>1 kompl.</t>
    </r>
  </si>
  <si>
    <t>Vamzdžio PEØ75 paklojimas tranšėjoje</t>
  </si>
  <si>
    <t>kompl</t>
  </si>
  <si>
    <t>4. Kitos išlaidos</t>
  </si>
  <si>
    <t>eur</t>
  </si>
  <si>
    <t xml:space="preserve">m </t>
  </si>
  <si>
    <t>APŠVIETIMO TINKLŲ SĄNAUDŲ KIEKIŲ ŽINIARAŠTIS</t>
  </si>
  <si>
    <t>Pirkimo pavadinimas: Apšvietimo tinklų Lauko g., Gelgaudiškyje, Mokyklos g., Griškabūdyje ir Kranto g. Kudirkos Naumiestyje darbų pirkimas</t>
  </si>
  <si>
    <t>Viso be PVM</t>
  </si>
  <si>
    <t>Viso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</si>
</sst>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Times New Roman"/>
      <charset val="204"/>
    </font>
    <font>
      <b/>
      <sz val="12"/>
      <name val="Arial Narrow"/>
      <family val="2"/>
      <charset val="186"/>
    </font>
    <font>
      <sz val="10"/>
      <color rgb="FF000000"/>
      <name val="Times New Roman"/>
      <family val="1"/>
      <charset val="186"/>
    </font>
    <font>
      <sz val="10"/>
      <name val="Arial Narrow"/>
      <family val="2"/>
      <charset val="186"/>
    </font>
    <font>
      <sz val="10"/>
      <color rgb="FF000000"/>
      <name val="Arial Narrow"/>
      <family val="2"/>
    </font>
    <font>
      <vertAlign val="superscript"/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2"/>
      <name val="Arial Narrow"/>
      <family val="2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1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sz val="10"/>
      <color rgb="FFFF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1"/>
      <color theme="1"/>
      <name val="Arial"/>
      <family val="2"/>
      <charset val="186"/>
    </font>
    <font>
      <sz val="9.5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Arial Narrow"/>
      <family val="2"/>
      <charset val="186"/>
    </font>
    <font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horizontal="left" vertical="top"/>
    </xf>
    <xf numFmtId="2" fontId="4" fillId="0" borderId="11" xfId="0" applyNumberFormat="1" applyFont="1" applyBorder="1" applyAlignment="1" applyProtection="1">
      <alignment horizontal="center" vertical="top" shrinkToFit="1"/>
      <protection locked="0"/>
    </xf>
    <xf numFmtId="2" fontId="4" fillId="0" borderId="15" xfId="0" applyNumberFormat="1" applyFont="1" applyBorder="1" applyAlignment="1" applyProtection="1">
      <alignment horizontal="center" vertical="top" shrinkToFi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 applyProtection="1">
      <alignment horizontal="center" vertical="top" shrinkToFit="1"/>
      <protection locked="0"/>
    </xf>
    <xf numFmtId="2" fontId="3" fillId="0" borderId="5" xfId="0" applyNumberFormat="1" applyFont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1" fontId="4" fillId="0" borderId="11" xfId="0" applyNumberFormat="1" applyFont="1" applyBorder="1" applyAlignment="1" applyProtection="1">
      <alignment horizontal="center" vertical="top" shrinkToFit="1"/>
    </xf>
    <xf numFmtId="2" fontId="4" fillId="0" borderId="11" xfId="0" applyNumberFormat="1" applyFont="1" applyBorder="1" applyAlignment="1" applyProtection="1">
      <alignment horizontal="center" vertical="top" shrinkToFi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top" wrapText="1"/>
    </xf>
    <xf numFmtId="1" fontId="4" fillId="0" borderId="15" xfId="0" applyNumberFormat="1" applyFont="1" applyBorder="1" applyAlignment="1" applyProtection="1">
      <alignment horizontal="center" vertical="top" shrinkToFit="1"/>
    </xf>
    <xf numFmtId="0" fontId="6" fillId="0" borderId="12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center" vertical="top" shrinkToFit="1"/>
    </xf>
    <xf numFmtId="0" fontId="2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 indent="1"/>
    </xf>
    <xf numFmtId="2" fontId="4" fillId="0" borderId="14" xfId="0" applyNumberFormat="1" applyFont="1" applyBorder="1" applyAlignment="1" applyProtection="1">
      <alignment horizontal="center" vertical="top" shrinkToFit="1"/>
    </xf>
    <xf numFmtId="0" fontId="2" fillId="0" borderId="0" xfId="0" applyFont="1" applyAlignment="1" applyProtection="1">
      <alignment horizontal="left" vertical="top"/>
    </xf>
    <xf numFmtId="2" fontId="0" fillId="0" borderId="11" xfId="0" applyNumberFormat="1" applyBorder="1" applyAlignment="1" applyProtection="1">
      <alignment horizontal="center" vertical="top"/>
    </xf>
    <xf numFmtId="0" fontId="13" fillId="0" borderId="20" xfId="0" applyFon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10" fillId="0" borderId="11" xfId="0" applyFont="1" applyBorder="1" applyProtection="1"/>
    <xf numFmtId="0" fontId="12" fillId="0" borderId="11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/>
    <xf numFmtId="2" fontId="12" fillId="0" borderId="19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2" fontId="12" fillId="0" borderId="14" xfId="0" applyNumberFormat="1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2" fontId="0" fillId="0" borderId="14" xfId="0" applyNumberForma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2" xfId="0" applyFont="1" applyBorder="1" applyAlignment="1" applyProtection="1"/>
    <xf numFmtId="0" fontId="12" fillId="0" borderId="14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8" fillId="0" borderId="0" xfId="0" applyFont="1" applyProtection="1"/>
    <xf numFmtId="0" fontId="8" fillId="0" borderId="0" xfId="0" applyFont="1" applyAlignment="1" applyProtection="1">
      <alignment horizontal="left" vertical="top"/>
    </xf>
    <xf numFmtId="2" fontId="12" fillId="0" borderId="11" xfId="0" applyNumberFormat="1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vertical="center" wrapText="1"/>
    </xf>
    <xf numFmtId="0" fontId="18" fillId="0" borderId="11" xfId="0" applyFont="1" applyBorder="1" applyAlignment="1" applyProtection="1">
      <alignment vertical="center" wrapText="1"/>
    </xf>
    <xf numFmtId="0" fontId="19" fillId="0" borderId="11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11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14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center" vertical="top"/>
    </xf>
    <xf numFmtId="0" fontId="9" fillId="0" borderId="0" xfId="0" applyFont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 indent="4"/>
    </xf>
    <xf numFmtId="0" fontId="1" fillId="0" borderId="3" xfId="0" applyFont="1" applyBorder="1" applyAlignment="1" applyProtection="1">
      <alignment horizontal="left" vertical="top" wrapText="1" indent="4"/>
    </xf>
    <xf numFmtId="0" fontId="1" fillId="0" borderId="4" xfId="0" applyFont="1" applyBorder="1" applyAlignment="1" applyProtection="1">
      <alignment horizontal="left" vertical="top" wrapText="1" indent="4"/>
    </xf>
    <xf numFmtId="0" fontId="13" fillId="0" borderId="11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4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left" vertical="top" wrapText="1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3" fillId="0" borderId="11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left" vertical="top" wrapText="1"/>
    </xf>
    <xf numFmtId="0" fontId="10" fillId="0" borderId="12" xfId="0" applyFont="1" applyBorder="1" applyAlignment="1" applyProtection="1">
      <alignment horizontal="center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3" fillId="0" borderId="12" xfId="0" applyFont="1" applyBorder="1" applyAlignment="1" applyProtection="1">
      <alignment horizontal="left" vertical="top" wrapText="1"/>
    </xf>
    <xf numFmtId="0" fontId="13" fillId="0" borderId="14" xfId="0" applyFont="1" applyBorder="1" applyAlignment="1" applyProtection="1">
      <alignment horizontal="left" vertical="top" wrapText="1"/>
    </xf>
    <xf numFmtId="0" fontId="0" fillId="0" borderId="0" xfId="0" applyProtection="1"/>
    <xf numFmtId="0" fontId="8" fillId="0" borderId="11" xfId="0" applyFont="1" applyBorder="1" applyAlignment="1" applyProtection="1">
      <alignment horizontal="right"/>
    </xf>
    <xf numFmtId="0" fontId="20" fillId="0" borderId="11" xfId="0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 wrapText="1"/>
    </xf>
    <xf numFmtId="2" fontId="21" fillId="0" borderId="22" xfId="0" applyNumberFormat="1" applyFont="1" applyBorder="1" applyAlignment="1" applyProtection="1">
      <alignment horizontal="center" vertical="top"/>
    </xf>
    <xf numFmtId="0" fontId="21" fillId="0" borderId="23" xfId="0" applyFont="1" applyBorder="1" applyAlignment="1" applyProtection="1">
      <alignment horizontal="center" vertical="top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vertical="top" wrapText="1"/>
    </xf>
    <xf numFmtId="0" fontId="13" fillId="0" borderId="21" xfId="0" applyFont="1" applyBorder="1" applyAlignment="1" applyProtection="1">
      <alignment horizontal="left" vertical="top" wrapText="1"/>
    </xf>
    <xf numFmtId="0" fontId="13" fillId="0" borderId="19" xfId="0" applyFont="1" applyBorder="1" applyAlignment="1" applyProtection="1">
      <alignment horizontal="left" vertical="top" wrapText="1"/>
    </xf>
    <xf numFmtId="0" fontId="14" fillId="0" borderId="13" xfId="0" applyFont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4"/>
  <sheetViews>
    <sheetView tabSelected="1" zoomScaleNormal="100" workbookViewId="0">
      <selection activeCell="A52" sqref="A52:I52"/>
    </sheetView>
  </sheetViews>
  <sheetFormatPr defaultRowHeight="12.75" x14ac:dyDescent="0.2"/>
  <cols>
    <col min="1" max="1" width="12.5" style="7" customWidth="1"/>
    <col min="2" max="4" width="9.33203125" style="7"/>
    <col min="5" max="5" width="12.6640625" style="7" customWidth="1"/>
    <col min="6" max="16384" width="9.33203125" style="7"/>
  </cols>
  <sheetData>
    <row r="1" spans="1:14" x14ac:dyDescent="0.2">
      <c r="A1" s="66"/>
      <c r="B1" s="66"/>
      <c r="C1" s="66"/>
      <c r="D1" s="66"/>
      <c r="E1" s="66"/>
      <c r="F1" s="66"/>
      <c r="G1" s="66"/>
    </row>
    <row r="2" spans="1:14" ht="15.75" x14ac:dyDescent="0.2">
      <c r="A2" s="103" t="s">
        <v>147</v>
      </c>
      <c r="B2" s="103"/>
      <c r="C2" s="103"/>
      <c r="D2" s="103"/>
      <c r="E2" s="103"/>
      <c r="F2" s="103"/>
      <c r="G2" s="103"/>
      <c r="H2" s="103"/>
      <c r="I2" s="103"/>
    </row>
    <row r="3" spans="1:14" ht="15.75" x14ac:dyDescent="0.2">
      <c r="A3" s="8"/>
      <c r="B3" s="8"/>
      <c r="C3" s="8"/>
      <c r="D3" s="8"/>
      <c r="E3" s="8"/>
      <c r="F3" s="8"/>
      <c r="G3" s="8"/>
    </row>
    <row r="4" spans="1:14" ht="79.5" customHeight="1" x14ac:dyDescent="0.2">
      <c r="A4" s="67" t="s">
        <v>53</v>
      </c>
      <c r="B4" s="67"/>
      <c r="C4" s="67"/>
      <c r="D4" s="67"/>
      <c r="E4" s="67"/>
      <c r="F4" s="67"/>
      <c r="G4" s="67"/>
    </row>
    <row r="5" spans="1:14" ht="15.75" x14ac:dyDescent="0.2">
      <c r="A5" s="9" t="s">
        <v>49</v>
      </c>
    </row>
    <row r="7" spans="1:14" ht="27.75" customHeight="1" x14ac:dyDescent="0.2">
      <c r="A7" s="104" t="s">
        <v>148</v>
      </c>
      <c r="B7" s="104"/>
      <c r="C7" s="104"/>
      <c r="D7" s="104"/>
      <c r="E7" s="104"/>
      <c r="F7" s="104"/>
      <c r="G7" s="104"/>
      <c r="H7" s="104"/>
      <c r="I7" s="104"/>
      <c r="N7" s="10"/>
    </row>
    <row r="8" spans="1:14" ht="13.5" thickBot="1" x14ac:dyDescent="0.25"/>
    <row r="9" spans="1:14" ht="27.75" customHeight="1" thickTop="1" thickBot="1" x14ac:dyDescent="0.25">
      <c r="A9" s="52" t="s">
        <v>149</v>
      </c>
      <c r="B9" s="105">
        <f>J53+J105+J160</f>
        <v>48207.76</v>
      </c>
      <c r="C9" s="106"/>
      <c r="E9" s="52" t="s">
        <v>150</v>
      </c>
      <c r="F9" s="105">
        <f>J55+J107+J162</f>
        <v>58331.389600000002</v>
      </c>
      <c r="G9" s="106"/>
    </row>
    <row r="10" spans="1:14" ht="13.5" thickTop="1" x14ac:dyDescent="0.2"/>
    <row r="11" spans="1:14" ht="15.75" x14ac:dyDescent="0.2">
      <c r="A11" s="9" t="s">
        <v>54</v>
      </c>
    </row>
    <row r="13" spans="1:14" ht="62.25" customHeight="1" x14ac:dyDescent="0.2">
      <c r="A13" s="68" t="s">
        <v>0</v>
      </c>
      <c r="B13" s="69"/>
      <c r="C13" s="69"/>
      <c r="D13" s="70"/>
      <c r="E13" s="11" t="s">
        <v>50</v>
      </c>
      <c r="F13" s="11" t="s">
        <v>1</v>
      </c>
      <c r="G13" s="12" t="s">
        <v>2</v>
      </c>
      <c r="H13" s="13" t="s">
        <v>43</v>
      </c>
      <c r="I13" s="13" t="s">
        <v>44</v>
      </c>
    </row>
    <row r="14" spans="1:14" ht="15.75" customHeight="1" x14ac:dyDescent="0.2">
      <c r="A14" s="72" t="s">
        <v>51</v>
      </c>
      <c r="B14" s="72"/>
      <c r="C14" s="72"/>
      <c r="D14" s="72"/>
      <c r="E14" s="72"/>
      <c r="F14" s="72"/>
      <c r="G14" s="72"/>
      <c r="H14" s="72"/>
      <c r="I14" s="73"/>
    </row>
    <row r="15" spans="1:14" x14ac:dyDescent="0.2">
      <c r="A15" s="63" t="s">
        <v>6</v>
      </c>
      <c r="B15" s="64"/>
      <c r="C15" s="64"/>
      <c r="D15" s="65"/>
      <c r="E15" s="14" t="s">
        <v>7</v>
      </c>
      <c r="F15" s="14" t="s">
        <v>8</v>
      </c>
      <c r="G15" s="15">
        <v>7</v>
      </c>
      <c r="H15" s="1">
        <v>115</v>
      </c>
      <c r="I15" s="16">
        <f>ROUND(G15*H15,2)</f>
        <v>805</v>
      </c>
    </row>
    <row r="16" spans="1:14" x14ac:dyDescent="0.2">
      <c r="A16" s="63" t="s">
        <v>9</v>
      </c>
      <c r="B16" s="64"/>
      <c r="C16" s="64"/>
      <c r="D16" s="65"/>
      <c r="E16" s="14" t="s">
        <v>10</v>
      </c>
      <c r="F16" s="14" t="s">
        <v>8</v>
      </c>
      <c r="G16" s="15">
        <v>7</v>
      </c>
      <c r="H16" s="1">
        <v>31.6</v>
      </c>
      <c r="I16" s="16">
        <f t="shared" ref="I16:I51" si="0">ROUND(G16*H16,2)</f>
        <v>221.2</v>
      </c>
    </row>
    <row r="17" spans="1:9" x14ac:dyDescent="0.2">
      <c r="A17" s="63" t="s">
        <v>11</v>
      </c>
      <c r="B17" s="64"/>
      <c r="C17" s="64"/>
      <c r="D17" s="65"/>
      <c r="E17" s="14" t="s">
        <v>12</v>
      </c>
      <c r="F17" s="14" t="s">
        <v>13</v>
      </c>
      <c r="G17" s="15">
        <v>85</v>
      </c>
      <c r="H17" s="1">
        <v>1.79</v>
      </c>
      <c r="I17" s="16">
        <f t="shared" si="0"/>
        <v>152.15</v>
      </c>
    </row>
    <row r="18" spans="1:9" x14ac:dyDescent="0.2">
      <c r="A18" s="63" t="s">
        <v>14</v>
      </c>
      <c r="B18" s="64"/>
      <c r="C18" s="64"/>
      <c r="D18" s="65"/>
      <c r="E18" s="14" t="s">
        <v>15</v>
      </c>
      <c r="F18" s="14" t="s">
        <v>13</v>
      </c>
      <c r="G18" s="15">
        <v>2</v>
      </c>
      <c r="H18" s="1">
        <v>0.66</v>
      </c>
      <c r="I18" s="16">
        <f t="shared" si="0"/>
        <v>1.32</v>
      </c>
    </row>
    <row r="19" spans="1:9" x14ac:dyDescent="0.2">
      <c r="A19" s="63" t="s">
        <v>16</v>
      </c>
      <c r="B19" s="64"/>
      <c r="C19" s="64"/>
      <c r="D19" s="65"/>
      <c r="E19" s="14" t="s">
        <v>15</v>
      </c>
      <c r="F19" s="14" t="s">
        <v>13</v>
      </c>
      <c r="G19" s="15">
        <v>28</v>
      </c>
      <c r="H19" s="1">
        <v>0.51</v>
      </c>
      <c r="I19" s="16">
        <f t="shared" si="0"/>
        <v>14.28</v>
      </c>
    </row>
    <row r="20" spans="1:9" x14ac:dyDescent="0.2">
      <c r="A20" s="63" t="s">
        <v>48</v>
      </c>
      <c r="B20" s="64"/>
      <c r="C20" s="64"/>
      <c r="D20" s="65"/>
      <c r="E20" s="17"/>
      <c r="F20" s="14" t="s">
        <v>8</v>
      </c>
      <c r="G20" s="15">
        <v>14</v>
      </c>
      <c r="H20" s="1">
        <v>5.13</v>
      </c>
      <c r="I20" s="16">
        <f t="shared" si="0"/>
        <v>71.819999999999993</v>
      </c>
    </row>
    <row r="21" spans="1:9" x14ac:dyDescent="0.2">
      <c r="A21" s="63" t="s">
        <v>17</v>
      </c>
      <c r="B21" s="64"/>
      <c r="C21" s="64"/>
      <c r="D21" s="65"/>
      <c r="E21" s="18"/>
      <c r="F21" s="14" t="s">
        <v>8</v>
      </c>
      <c r="G21" s="15">
        <v>2</v>
      </c>
      <c r="H21" s="1">
        <v>4.22</v>
      </c>
      <c r="I21" s="16">
        <f t="shared" si="0"/>
        <v>8.44</v>
      </c>
    </row>
    <row r="22" spans="1:9" x14ac:dyDescent="0.2">
      <c r="A22" s="63" t="s">
        <v>18</v>
      </c>
      <c r="B22" s="64"/>
      <c r="C22" s="64"/>
      <c r="D22" s="65"/>
      <c r="E22" s="14" t="s">
        <v>19</v>
      </c>
      <c r="F22" s="14" t="s">
        <v>8</v>
      </c>
      <c r="G22" s="15">
        <v>1</v>
      </c>
      <c r="H22" s="1">
        <v>17.12</v>
      </c>
      <c r="I22" s="16">
        <f t="shared" si="0"/>
        <v>17.12</v>
      </c>
    </row>
    <row r="23" spans="1:9" x14ac:dyDescent="0.2">
      <c r="A23" s="63" t="s">
        <v>20</v>
      </c>
      <c r="B23" s="64"/>
      <c r="C23" s="64"/>
      <c r="D23" s="65"/>
      <c r="E23" s="14" t="s">
        <v>21</v>
      </c>
      <c r="F23" s="14" t="s">
        <v>8</v>
      </c>
      <c r="G23" s="15">
        <v>1</v>
      </c>
      <c r="H23" s="1">
        <v>4.16</v>
      </c>
      <c r="I23" s="16">
        <f t="shared" si="0"/>
        <v>4.16</v>
      </c>
    </row>
    <row r="24" spans="1:9" x14ac:dyDescent="0.2">
      <c r="A24" s="63" t="s">
        <v>22</v>
      </c>
      <c r="B24" s="64"/>
      <c r="C24" s="64"/>
      <c r="D24" s="65"/>
      <c r="E24" s="14" t="s">
        <v>23</v>
      </c>
      <c r="F24" s="14" t="s">
        <v>8</v>
      </c>
      <c r="G24" s="15">
        <v>1</v>
      </c>
      <c r="H24" s="1">
        <v>1.1599999999999999</v>
      </c>
      <c r="I24" s="16">
        <f>ROUND(G24*H24,2)</f>
        <v>1.1599999999999999</v>
      </c>
    </row>
    <row r="25" spans="1:9" ht="15" x14ac:dyDescent="0.2">
      <c r="A25" s="63" t="s">
        <v>22</v>
      </c>
      <c r="B25" s="64"/>
      <c r="C25" s="64"/>
      <c r="D25" s="65"/>
      <c r="E25" s="19" t="s">
        <v>42</v>
      </c>
      <c r="F25" s="14" t="s">
        <v>8</v>
      </c>
      <c r="G25" s="15">
        <v>1</v>
      </c>
      <c r="H25" s="1">
        <v>3.26</v>
      </c>
      <c r="I25" s="16">
        <f t="shared" si="0"/>
        <v>3.26</v>
      </c>
    </row>
    <row r="26" spans="1:9" x14ac:dyDescent="0.2">
      <c r="A26" s="63" t="s">
        <v>24</v>
      </c>
      <c r="B26" s="64"/>
      <c r="C26" s="64"/>
      <c r="D26" s="65"/>
      <c r="E26" s="17"/>
      <c r="F26" s="14" t="s">
        <v>8</v>
      </c>
      <c r="G26" s="15">
        <v>1</v>
      </c>
      <c r="H26" s="1">
        <v>8.2200000000000006</v>
      </c>
      <c r="I26" s="16">
        <f t="shared" si="0"/>
        <v>8.2200000000000006</v>
      </c>
    </row>
    <row r="27" spans="1:9" x14ac:dyDescent="0.2">
      <c r="A27" s="63" t="s">
        <v>25</v>
      </c>
      <c r="B27" s="64"/>
      <c r="C27" s="64"/>
      <c r="D27" s="65"/>
      <c r="E27" s="17"/>
      <c r="F27" s="14" t="s">
        <v>8</v>
      </c>
      <c r="G27" s="15">
        <v>1</v>
      </c>
      <c r="H27" s="1">
        <v>5.5</v>
      </c>
      <c r="I27" s="16">
        <f t="shared" si="0"/>
        <v>5.5</v>
      </c>
    </row>
    <row r="28" spans="1:9" x14ac:dyDescent="0.2">
      <c r="A28" s="63" t="s">
        <v>26</v>
      </c>
      <c r="B28" s="64"/>
      <c r="C28" s="64"/>
      <c r="D28" s="65"/>
      <c r="E28" s="17"/>
      <c r="F28" s="14" t="s">
        <v>8</v>
      </c>
      <c r="G28" s="15">
        <v>1</v>
      </c>
      <c r="H28" s="1">
        <v>6.14</v>
      </c>
      <c r="I28" s="16">
        <f t="shared" si="0"/>
        <v>6.14</v>
      </c>
    </row>
    <row r="29" spans="1:9" x14ac:dyDescent="0.2">
      <c r="A29" s="63" t="s">
        <v>18</v>
      </c>
      <c r="B29" s="64"/>
      <c r="C29" s="64"/>
      <c r="D29" s="65"/>
      <c r="E29" s="14" t="s">
        <v>19</v>
      </c>
      <c r="F29" s="14" t="s">
        <v>8</v>
      </c>
      <c r="G29" s="15">
        <v>2</v>
      </c>
      <c r="H29" s="1">
        <v>17.12</v>
      </c>
      <c r="I29" s="16">
        <f t="shared" si="0"/>
        <v>34.24</v>
      </c>
    </row>
    <row r="30" spans="1:9" x14ac:dyDescent="0.2">
      <c r="A30" s="63" t="s">
        <v>20</v>
      </c>
      <c r="B30" s="64"/>
      <c r="C30" s="64"/>
      <c r="D30" s="65"/>
      <c r="E30" s="14" t="s">
        <v>21</v>
      </c>
      <c r="F30" s="14" t="s">
        <v>8</v>
      </c>
      <c r="G30" s="15">
        <v>2</v>
      </c>
      <c r="H30" s="1">
        <v>4.16</v>
      </c>
      <c r="I30" s="16">
        <f t="shared" si="0"/>
        <v>8.32</v>
      </c>
    </row>
    <row r="31" spans="1:9" x14ac:dyDescent="0.2">
      <c r="A31" s="63" t="s">
        <v>22</v>
      </c>
      <c r="B31" s="64"/>
      <c r="C31" s="64"/>
      <c r="D31" s="65"/>
      <c r="E31" s="14" t="s">
        <v>23</v>
      </c>
      <c r="F31" s="14" t="s">
        <v>8</v>
      </c>
      <c r="G31" s="15">
        <v>2</v>
      </c>
      <c r="H31" s="1">
        <v>1.1599999999999999</v>
      </c>
      <c r="I31" s="16">
        <f t="shared" si="0"/>
        <v>2.3199999999999998</v>
      </c>
    </row>
    <row r="32" spans="1:9" ht="15" x14ac:dyDescent="0.2">
      <c r="A32" s="63" t="s">
        <v>22</v>
      </c>
      <c r="B32" s="64"/>
      <c r="C32" s="64"/>
      <c r="D32" s="65"/>
      <c r="E32" s="19" t="s">
        <v>42</v>
      </c>
      <c r="F32" s="14" t="s">
        <v>8</v>
      </c>
      <c r="G32" s="15">
        <v>2</v>
      </c>
      <c r="H32" s="1">
        <v>3.26</v>
      </c>
      <c r="I32" s="16">
        <f t="shared" si="0"/>
        <v>6.52</v>
      </c>
    </row>
    <row r="33" spans="1:9" x14ac:dyDescent="0.2">
      <c r="A33" s="63" t="s">
        <v>27</v>
      </c>
      <c r="B33" s="64"/>
      <c r="C33" s="64"/>
      <c r="D33" s="65"/>
      <c r="E33" s="17"/>
      <c r="F33" s="14" t="s">
        <v>8</v>
      </c>
      <c r="G33" s="15">
        <v>4</v>
      </c>
      <c r="H33" s="1">
        <v>8</v>
      </c>
      <c r="I33" s="16">
        <f t="shared" si="0"/>
        <v>32</v>
      </c>
    </row>
    <row r="34" spans="1:9" x14ac:dyDescent="0.2">
      <c r="A34" s="63" t="s">
        <v>28</v>
      </c>
      <c r="B34" s="64"/>
      <c r="C34" s="64"/>
      <c r="D34" s="65"/>
      <c r="E34" s="17"/>
      <c r="F34" s="14" t="s">
        <v>8</v>
      </c>
      <c r="G34" s="15">
        <v>6</v>
      </c>
      <c r="H34" s="1">
        <v>5.5</v>
      </c>
      <c r="I34" s="16">
        <f t="shared" si="0"/>
        <v>33</v>
      </c>
    </row>
    <row r="35" spans="1:9" x14ac:dyDescent="0.2">
      <c r="A35" s="63" t="s">
        <v>25</v>
      </c>
      <c r="B35" s="64"/>
      <c r="C35" s="64"/>
      <c r="D35" s="65"/>
      <c r="E35" s="17"/>
      <c r="F35" s="14" t="s">
        <v>8</v>
      </c>
      <c r="G35" s="15">
        <v>7</v>
      </c>
      <c r="H35" s="1">
        <v>5.5</v>
      </c>
      <c r="I35" s="16">
        <f t="shared" si="0"/>
        <v>38.5</v>
      </c>
    </row>
    <row r="36" spans="1:9" x14ac:dyDescent="0.2">
      <c r="A36" s="63" t="s">
        <v>29</v>
      </c>
      <c r="B36" s="64"/>
      <c r="C36" s="64"/>
      <c r="D36" s="65"/>
      <c r="E36" s="20"/>
      <c r="F36" s="21" t="s">
        <v>8</v>
      </c>
      <c r="G36" s="22">
        <v>4</v>
      </c>
      <c r="H36" s="2">
        <v>2.79</v>
      </c>
      <c r="I36" s="16">
        <f t="shared" si="0"/>
        <v>11.16</v>
      </c>
    </row>
    <row r="37" spans="1:9" x14ac:dyDescent="0.2">
      <c r="A37" s="23" t="s">
        <v>46</v>
      </c>
      <c r="B37" s="23"/>
      <c r="C37" s="23"/>
      <c r="D37" s="23"/>
      <c r="E37" s="23"/>
      <c r="F37" s="23"/>
      <c r="G37" s="23"/>
      <c r="H37" s="3"/>
      <c r="I37" s="16"/>
    </row>
    <row r="38" spans="1:9" x14ac:dyDescent="0.2">
      <c r="A38" s="87" t="s">
        <v>30</v>
      </c>
      <c r="B38" s="87"/>
      <c r="C38" s="87"/>
      <c r="D38" s="87"/>
      <c r="E38" s="17"/>
      <c r="F38" s="14" t="s">
        <v>8</v>
      </c>
      <c r="G38" s="15">
        <v>7</v>
      </c>
      <c r="H38" s="1">
        <v>20</v>
      </c>
      <c r="I38" s="16">
        <f t="shared" si="0"/>
        <v>140</v>
      </c>
    </row>
    <row r="39" spans="1:9" x14ac:dyDescent="0.2">
      <c r="A39" s="87" t="s">
        <v>31</v>
      </c>
      <c r="B39" s="87"/>
      <c r="C39" s="87"/>
      <c r="D39" s="87"/>
      <c r="E39" s="17"/>
      <c r="F39" s="14" t="s">
        <v>8</v>
      </c>
      <c r="G39" s="15">
        <v>7</v>
      </c>
      <c r="H39" s="1">
        <v>10</v>
      </c>
      <c r="I39" s="16">
        <f t="shared" si="0"/>
        <v>70</v>
      </c>
    </row>
    <row r="40" spans="1:9" x14ac:dyDescent="0.2">
      <c r="A40" s="87" t="s">
        <v>32</v>
      </c>
      <c r="B40" s="87"/>
      <c r="C40" s="87"/>
      <c r="D40" s="87"/>
      <c r="E40" s="17"/>
      <c r="F40" s="14" t="s">
        <v>8</v>
      </c>
      <c r="G40" s="15">
        <v>20</v>
      </c>
      <c r="H40" s="1">
        <v>2</v>
      </c>
      <c r="I40" s="16">
        <f t="shared" si="0"/>
        <v>40</v>
      </c>
    </row>
    <row r="41" spans="1:9" x14ac:dyDescent="0.2">
      <c r="A41" s="87" t="s">
        <v>33</v>
      </c>
      <c r="B41" s="87"/>
      <c r="C41" s="87"/>
      <c r="D41" s="87"/>
      <c r="E41" s="17"/>
      <c r="F41" s="14" t="s">
        <v>13</v>
      </c>
      <c r="G41" s="15">
        <v>85</v>
      </c>
      <c r="H41" s="1">
        <v>1.78</v>
      </c>
      <c r="I41" s="16">
        <f t="shared" si="0"/>
        <v>151.30000000000001</v>
      </c>
    </row>
    <row r="42" spans="1:9" x14ac:dyDescent="0.2">
      <c r="A42" s="87" t="s">
        <v>34</v>
      </c>
      <c r="B42" s="87"/>
      <c r="C42" s="87"/>
      <c r="D42" s="87"/>
      <c r="E42" s="17"/>
      <c r="F42" s="14" t="s">
        <v>13</v>
      </c>
      <c r="G42" s="15">
        <v>30</v>
      </c>
      <c r="H42" s="1">
        <v>3</v>
      </c>
      <c r="I42" s="16">
        <f t="shared" si="0"/>
        <v>90</v>
      </c>
    </row>
    <row r="43" spans="1:9" x14ac:dyDescent="0.2">
      <c r="A43" s="87" t="s">
        <v>35</v>
      </c>
      <c r="B43" s="87"/>
      <c r="C43" s="87"/>
      <c r="D43" s="87"/>
      <c r="E43" s="17"/>
      <c r="F43" s="14" t="s">
        <v>8</v>
      </c>
      <c r="G43" s="15">
        <v>3</v>
      </c>
      <c r="H43" s="1">
        <v>10</v>
      </c>
      <c r="I43" s="16">
        <f t="shared" si="0"/>
        <v>30</v>
      </c>
    </row>
    <row r="44" spans="1:9" x14ac:dyDescent="0.2">
      <c r="A44" s="87" t="s">
        <v>36</v>
      </c>
      <c r="B44" s="87"/>
      <c r="C44" s="87"/>
      <c r="D44" s="87"/>
      <c r="E44" s="17"/>
      <c r="F44" s="14" t="s">
        <v>8</v>
      </c>
      <c r="G44" s="15">
        <v>3</v>
      </c>
      <c r="H44" s="1">
        <v>3.71</v>
      </c>
      <c r="I44" s="16">
        <f t="shared" si="0"/>
        <v>11.13</v>
      </c>
    </row>
    <row r="45" spans="1:9" x14ac:dyDescent="0.2">
      <c r="A45" s="87" t="s">
        <v>37</v>
      </c>
      <c r="B45" s="87"/>
      <c r="C45" s="87"/>
      <c r="D45" s="87"/>
      <c r="E45" s="17"/>
      <c r="F45" s="14" t="s">
        <v>8</v>
      </c>
      <c r="G45" s="15">
        <v>19</v>
      </c>
      <c r="H45" s="1">
        <v>2.52</v>
      </c>
      <c r="I45" s="16">
        <f t="shared" si="0"/>
        <v>47.88</v>
      </c>
    </row>
    <row r="46" spans="1:9" x14ac:dyDescent="0.2">
      <c r="A46" s="87" t="s">
        <v>32</v>
      </c>
      <c r="B46" s="87"/>
      <c r="C46" s="87"/>
      <c r="D46" s="87"/>
      <c r="E46" s="17"/>
      <c r="F46" s="14" t="s">
        <v>8</v>
      </c>
      <c r="G46" s="15">
        <v>5</v>
      </c>
      <c r="H46" s="1">
        <v>3</v>
      </c>
      <c r="I46" s="16">
        <f t="shared" si="0"/>
        <v>15</v>
      </c>
    </row>
    <row r="47" spans="1:9" x14ac:dyDescent="0.2">
      <c r="A47" s="87" t="s">
        <v>38</v>
      </c>
      <c r="B47" s="87"/>
      <c r="C47" s="87"/>
      <c r="D47" s="87"/>
      <c r="E47" s="17"/>
      <c r="F47" s="14" t="s">
        <v>8</v>
      </c>
      <c r="G47" s="15">
        <v>4</v>
      </c>
      <c r="H47" s="1">
        <v>2</v>
      </c>
      <c r="I47" s="16">
        <f t="shared" si="0"/>
        <v>8</v>
      </c>
    </row>
    <row r="48" spans="1:9" ht="12.75" customHeight="1" x14ac:dyDescent="0.2">
      <c r="A48" s="74" t="s">
        <v>47</v>
      </c>
      <c r="B48" s="75"/>
      <c r="C48" s="75"/>
      <c r="D48" s="24"/>
      <c r="H48" s="4"/>
      <c r="I48" s="16"/>
    </row>
    <row r="49" spans="1:10" x14ac:dyDescent="0.2">
      <c r="A49" s="76" t="s">
        <v>39</v>
      </c>
      <c r="B49" s="77"/>
      <c r="C49" s="77"/>
      <c r="D49" s="78"/>
      <c r="E49" s="25"/>
      <c r="F49" s="26" t="s">
        <v>8</v>
      </c>
      <c r="G49" s="27">
        <v>3</v>
      </c>
      <c r="H49" s="5">
        <v>5.31</v>
      </c>
      <c r="I49" s="16">
        <f t="shared" si="0"/>
        <v>15.93</v>
      </c>
    </row>
    <row r="50" spans="1:10" x14ac:dyDescent="0.2">
      <c r="A50" s="76" t="s">
        <v>40</v>
      </c>
      <c r="B50" s="77"/>
      <c r="C50" s="77"/>
      <c r="D50" s="78"/>
      <c r="E50" s="25"/>
      <c r="F50" s="26" t="s">
        <v>8</v>
      </c>
      <c r="G50" s="27">
        <v>3</v>
      </c>
      <c r="H50" s="5">
        <v>5.7</v>
      </c>
      <c r="I50" s="16">
        <f t="shared" si="0"/>
        <v>17.100000000000001</v>
      </c>
    </row>
    <row r="51" spans="1:10" x14ac:dyDescent="0.2">
      <c r="A51" s="79" t="s">
        <v>41</v>
      </c>
      <c r="B51" s="80"/>
      <c r="C51" s="80"/>
      <c r="D51" s="81"/>
      <c r="E51" s="28"/>
      <c r="F51" s="29" t="s">
        <v>45</v>
      </c>
      <c r="G51" s="30">
        <v>0.06</v>
      </c>
      <c r="H51" s="6">
        <v>400</v>
      </c>
      <c r="I51" s="16">
        <f t="shared" si="0"/>
        <v>24</v>
      </c>
    </row>
    <row r="52" spans="1:10" x14ac:dyDescent="0.2">
      <c r="A52" s="82" t="s">
        <v>52</v>
      </c>
      <c r="B52" s="83"/>
      <c r="C52" s="83"/>
      <c r="D52" s="83"/>
      <c r="E52" s="83"/>
      <c r="F52" s="83"/>
      <c r="G52" s="83"/>
      <c r="H52" s="83"/>
      <c r="I52" s="84"/>
      <c r="J52" s="31"/>
    </row>
    <row r="53" spans="1:10" x14ac:dyDescent="0.2">
      <c r="E53" s="32"/>
      <c r="H53" s="85" t="s">
        <v>3</v>
      </c>
      <c r="I53" s="85"/>
      <c r="J53" s="33">
        <f>SUM(I15:I51)</f>
        <v>2146.17</v>
      </c>
    </row>
    <row r="54" spans="1:10" x14ac:dyDescent="0.2">
      <c r="H54" s="86" t="s">
        <v>4</v>
      </c>
      <c r="I54" s="86"/>
      <c r="J54" s="33">
        <f>J53*0.21</f>
        <v>450.69569999999999</v>
      </c>
    </row>
    <row r="55" spans="1:10" x14ac:dyDescent="0.2">
      <c r="H55" s="85" t="s">
        <v>5</v>
      </c>
      <c r="I55" s="85"/>
      <c r="J55" s="33">
        <f>SUM(J53:J54)</f>
        <v>2596.8657000000003</v>
      </c>
    </row>
    <row r="57" spans="1:10" ht="16.5" customHeight="1" x14ac:dyDescent="0.2">
      <c r="A57" s="89" t="s">
        <v>122</v>
      </c>
      <c r="B57" s="89"/>
      <c r="C57" s="89"/>
      <c r="D57" s="89"/>
      <c r="E57" s="89"/>
      <c r="F57" s="89"/>
      <c r="G57" s="89"/>
      <c r="H57" s="89"/>
      <c r="I57" s="89"/>
    </row>
    <row r="58" spans="1:10" ht="12.75" customHeight="1" x14ac:dyDescent="0.2">
      <c r="A58" s="88" t="s">
        <v>55</v>
      </c>
      <c r="B58" s="88"/>
      <c r="C58" s="88"/>
      <c r="D58" s="88"/>
      <c r="E58" s="88"/>
      <c r="F58" s="88"/>
      <c r="G58" s="88"/>
      <c r="H58" s="88"/>
      <c r="I58" s="88"/>
    </row>
    <row r="59" spans="1:10" ht="38.25" customHeight="1" x14ac:dyDescent="0.2">
      <c r="A59" s="90" t="s">
        <v>56</v>
      </c>
      <c r="B59" s="90"/>
      <c r="C59" s="90"/>
      <c r="D59" s="90"/>
      <c r="E59" s="34" t="s">
        <v>57</v>
      </c>
      <c r="F59" s="34" t="s">
        <v>8</v>
      </c>
      <c r="G59" s="34">
        <v>16</v>
      </c>
      <c r="H59" s="60">
        <v>140</v>
      </c>
      <c r="I59" s="35">
        <f>ROUND(G59*H59,2)</f>
        <v>2240</v>
      </c>
    </row>
    <row r="60" spans="1:10" ht="27.75" customHeight="1" x14ac:dyDescent="0.2">
      <c r="A60" s="71" t="s">
        <v>58</v>
      </c>
      <c r="B60" s="71"/>
      <c r="C60" s="71"/>
      <c r="D60" s="71"/>
      <c r="E60" s="36" t="s">
        <v>59</v>
      </c>
      <c r="F60" s="36" t="s">
        <v>60</v>
      </c>
      <c r="G60" s="36">
        <v>16</v>
      </c>
      <c r="H60" s="60">
        <v>55</v>
      </c>
      <c r="I60" s="35">
        <f t="shared" ref="I60:I104" si="1">ROUND(G60*H60,2)</f>
        <v>880</v>
      </c>
    </row>
    <row r="61" spans="1:10" ht="30" customHeight="1" x14ac:dyDescent="0.2">
      <c r="A61" s="71" t="s">
        <v>61</v>
      </c>
      <c r="B61" s="71"/>
      <c r="C61" s="71"/>
      <c r="D61" s="71"/>
      <c r="E61" s="36" t="s">
        <v>62</v>
      </c>
      <c r="F61" s="36" t="s">
        <v>8</v>
      </c>
      <c r="G61" s="36">
        <v>16</v>
      </c>
      <c r="H61" s="60">
        <v>134</v>
      </c>
      <c r="I61" s="35">
        <f t="shared" si="1"/>
        <v>2144</v>
      </c>
    </row>
    <row r="62" spans="1:10" ht="18" customHeight="1" x14ac:dyDescent="0.2">
      <c r="A62" s="71" t="s">
        <v>63</v>
      </c>
      <c r="B62" s="71"/>
      <c r="C62" s="71"/>
      <c r="D62" s="71"/>
      <c r="E62" s="36" t="s">
        <v>64</v>
      </c>
      <c r="F62" s="36" t="s">
        <v>13</v>
      </c>
      <c r="G62" s="36">
        <v>714</v>
      </c>
      <c r="H62" s="60">
        <v>1.46</v>
      </c>
      <c r="I62" s="35">
        <f t="shared" si="1"/>
        <v>1042.44</v>
      </c>
    </row>
    <row r="63" spans="1:10" ht="20.25" customHeight="1" x14ac:dyDescent="0.2">
      <c r="A63" s="71" t="s">
        <v>65</v>
      </c>
      <c r="B63" s="71"/>
      <c r="C63" s="71"/>
      <c r="D63" s="71"/>
      <c r="E63" s="36" t="s">
        <v>66</v>
      </c>
      <c r="F63" s="36" t="s">
        <v>13</v>
      </c>
      <c r="G63" s="36">
        <v>120</v>
      </c>
      <c r="H63" s="60">
        <v>0.82</v>
      </c>
      <c r="I63" s="35">
        <f t="shared" si="1"/>
        <v>98.4</v>
      </c>
    </row>
    <row r="64" spans="1:10" ht="16.5" customHeight="1" x14ac:dyDescent="0.2">
      <c r="A64" s="71" t="s">
        <v>67</v>
      </c>
      <c r="B64" s="71"/>
      <c r="C64" s="71"/>
      <c r="D64" s="71"/>
      <c r="E64" s="36" t="s">
        <v>68</v>
      </c>
      <c r="F64" s="36" t="s">
        <v>13</v>
      </c>
      <c r="G64" s="36">
        <v>382</v>
      </c>
      <c r="H64" s="60">
        <v>0.11</v>
      </c>
      <c r="I64" s="35">
        <f t="shared" si="1"/>
        <v>42.02</v>
      </c>
    </row>
    <row r="65" spans="1:9" ht="19.5" customHeight="1" x14ac:dyDescent="0.2">
      <c r="A65" s="71" t="s">
        <v>69</v>
      </c>
      <c r="B65" s="71"/>
      <c r="C65" s="71"/>
      <c r="D65" s="71"/>
      <c r="E65" s="36" t="s">
        <v>70</v>
      </c>
      <c r="F65" s="36" t="s">
        <v>13</v>
      </c>
      <c r="G65" s="36">
        <v>382</v>
      </c>
      <c r="H65" s="60">
        <v>0.74</v>
      </c>
      <c r="I65" s="35">
        <f t="shared" si="1"/>
        <v>282.68</v>
      </c>
    </row>
    <row r="66" spans="1:9" ht="18.75" customHeight="1" x14ac:dyDescent="0.2">
      <c r="A66" s="71" t="s">
        <v>71</v>
      </c>
      <c r="B66" s="71"/>
      <c r="C66" s="71"/>
      <c r="D66" s="71"/>
      <c r="E66" s="36" t="s">
        <v>72</v>
      </c>
      <c r="F66" s="36" t="s">
        <v>13</v>
      </c>
      <c r="G66" s="36">
        <v>230</v>
      </c>
      <c r="H66" s="60">
        <v>3.1</v>
      </c>
      <c r="I66" s="35">
        <f t="shared" si="1"/>
        <v>713</v>
      </c>
    </row>
    <row r="67" spans="1:9" ht="21.75" customHeight="1" x14ac:dyDescent="0.2">
      <c r="A67" s="71" t="s">
        <v>73</v>
      </c>
      <c r="B67" s="71"/>
      <c r="C67" s="71"/>
      <c r="D67" s="71"/>
      <c r="E67" s="36" t="s">
        <v>74</v>
      </c>
      <c r="F67" s="36" t="s">
        <v>60</v>
      </c>
      <c r="G67" s="36">
        <v>1</v>
      </c>
      <c r="H67" s="60">
        <v>8.1199999999999992</v>
      </c>
      <c r="I67" s="35">
        <f t="shared" si="1"/>
        <v>8.1199999999999992</v>
      </c>
    </row>
    <row r="68" spans="1:9" ht="17.25" customHeight="1" x14ac:dyDescent="0.2">
      <c r="A68" s="71" t="s">
        <v>75</v>
      </c>
      <c r="B68" s="71"/>
      <c r="C68" s="71"/>
      <c r="D68" s="71"/>
      <c r="E68" s="36" t="s">
        <v>74</v>
      </c>
      <c r="F68" s="36" t="s">
        <v>60</v>
      </c>
      <c r="G68" s="36">
        <v>31</v>
      </c>
      <c r="H68" s="60">
        <v>2.2000000000000002</v>
      </c>
      <c r="I68" s="35">
        <f t="shared" si="1"/>
        <v>68.2</v>
      </c>
    </row>
    <row r="69" spans="1:9" ht="24.75" customHeight="1" x14ac:dyDescent="0.2">
      <c r="A69" s="71" t="s">
        <v>76</v>
      </c>
      <c r="B69" s="71"/>
      <c r="C69" s="71"/>
      <c r="D69" s="71"/>
      <c r="E69" s="36" t="s">
        <v>77</v>
      </c>
      <c r="F69" s="36" t="s">
        <v>60</v>
      </c>
      <c r="G69" s="36">
        <v>16</v>
      </c>
      <c r="H69" s="60">
        <v>18.66</v>
      </c>
      <c r="I69" s="35">
        <f t="shared" si="1"/>
        <v>298.56</v>
      </c>
    </row>
    <row r="70" spans="1:9" ht="21.75" customHeight="1" x14ac:dyDescent="0.2">
      <c r="A70" s="71" t="s">
        <v>78</v>
      </c>
      <c r="B70" s="71"/>
      <c r="C70" s="71"/>
      <c r="D70" s="71"/>
      <c r="E70" s="36" t="s">
        <v>79</v>
      </c>
      <c r="F70" s="36" t="s">
        <v>8</v>
      </c>
      <c r="G70" s="36">
        <v>64</v>
      </c>
      <c r="H70" s="60">
        <v>4.22</v>
      </c>
      <c r="I70" s="35">
        <f t="shared" si="1"/>
        <v>270.08</v>
      </c>
    </row>
    <row r="71" spans="1:9" x14ac:dyDescent="0.2">
      <c r="A71" s="71" t="s">
        <v>80</v>
      </c>
      <c r="B71" s="71"/>
      <c r="C71" s="71"/>
      <c r="D71" s="71"/>
      <c r="E71" s="36" t="s">
        <v>81</v>
      </c>
      <c r="F71" s="36" t="s">
        <v>8</v>
      </c>
      <c r="G71" s="36">
        <v>16</v>
      </c>
      <c r="H71" s="60">
        <v>1</v>
      </c>
      <c r="I71" s="35">
        <f t="shared" si="1"/>
        <v>16</v>
      </c>
    </row>
    <row r="72" spans="1:9" ht="17.25" customHeight="1" x14ac:dyDescent="0.2">
      <c r="A72" s="71" t="s">
        <v>82</v>
      </c>
      <c r="B72" s="71"/>
      <c r="C72" s="71"/>
      <c r="D72" s="71"/>
      <c r="E72" s="36" t="s">
        <v>83</v>
      </c>
      <c r="F72" s="36" t="s">
        <v>8</v>
      </c>
      <c r="G72" s="36">
        <v>16</v>
      </c>
      <c r="H72" s="60">
        <v>1</v>
      </c>
      <c r="I72" s="35">
        <f t="shared" si="1"/>
        <v>16</v>
      </c>
    </row>
    <row r="73" spans="1:9" ht="18" customHeight="1" x14ac:dyDescent="0.2">
      <c r="A73" s="71" t="s">
        <v>84</v>
      </c>
      <c r="B73" s="71"/>
      <c r="C73" s="71"/>
      <c r="D73" s="71"/>
      <c r="E73" s="36" t="s">
        <v>85</v>
      </c>
      <c r="F73" s="36" t="s">
        <v>8</v>
      </c>
      <c r="G73" s="36">
        <v>16</v>
      </c>
      <c r="H73" s="60">
        <v>1.77</v>
      </c>
      <c r="I73" s="35">
        <f t="shared" si="1"/>
        <v>28.32</v>
      </c>
    </row>
    <row r="74" spans="1:9" ht="15.75" customHeight="1" x14ac:dyDescent="0.2">
      <c r="A74" s="71" t="s">
        <v>86</v>
      </c>
      <c r="B74" s="71"/>
      <c r="C74" s="71"/>
      <c r="D74" s="71"/>
      <c r="E74" s="36" t="s">
        <v>87</v>
      </c>
      <c r="F74" s="36" t="s">
        <v>13</v>
      </c>
      <c r="G74" s="36">
        <v>32</v>
      </c>
      <c r="H74" s="60">
        <v>3.5</v>
      </c>
      <c r="I74" s="35">
        <f t="shared" si="1"/>
        <v>112</v>
      </c>
    </row>
    <row r="75" spans="1:9" ht="18.75" customHeight="1" x14ac:dyDescent="0.25">
      <c r="A75" s="37" t="s">
        <v>123</v>
      </c>
      <c r="B75" s="37"/>
      <c r="C75" s="37"/>
      <c r="D75" s="37"/>
      <c r="E75" s="37"/>
      <c r="F75" s="37"/>
      <c r="G75" s="37"/>
      <c r="H75" s="61"/>
      <c r="I75" s="35"/>
    </row>
    <row r="76" spans="1:9" ht="18.75" customHeight="1" x14ac:dyDescent="0.25">
      <c r="A76" s="90" t="s">
        <v>88</v>
      </c>
      <c r="B76" s="90"/>
      <c r="C76" s="90"/>
      <c r="D76" s="90"/>
      <c r="E76" s="38"/>
      <c r="F76" s="36" t="s">
        <v>8</v>
      </c>
      <c r="G76" s="36">
        <v>2</v>
      </c>
      <c r="H76" s="62">
        <v>5.31</v>
      </c>
      <c r="I76" s="35">
        <f t="shared" si="1"/>
        <v>10.62</v>
      </c>
    </row>
    <row r="77" spans="1:9" ht="18.75" customHeight="1" x14ac:dyDescent="0.25">
      <c r="A77" s="71" t="s">
        <v>89</v>
      </c>
      <c r="B77" s="71"/>
      <c r="C77" s="71"/>
      <c r="D77" s="71"/>
      <c r="E77" s="38"/>
      <c r="F77" s="36" t="s">
        <v>8</v>
      </c>
      <c r="G77" s="36">
        <v>2</v>
      </c>
      <c r="H77" s="62">
        <v>5.73</v>
      </c>
      <c r="I77" s="35">
        <f t="shared" si="1"/>
        <v>11.46</v>
      </c>
    </row>
    <row r="78" spans="1:9" ht="21" customHeight="1" x14ac:dyDescent="0.2">
      <c r="A78" s="90" t="s">
        <v>90</v>
      </c>
      <c r="B78" s="90"/>
      <c r="C78" s="90"/>
      <c r="D78" s="90"/>
      <c r="E78" s="39"/>
      <c r="F78" s="36" t="s">
        <v>13</v>
      </c>
      <c r="G78" s="36">
        <v>138</v>
      </c>
      <c r="H78" s="60">
        <v>0.16</v>
      </c>
      <c r="I78" s="35">
        <f t="shared" si="1"/>
        <v>22.08</v>
      </c>
    </row>
    <row r="79" spans="1:9" ht="23.25" customHeight="1" x14ac:dyDescent="0.2">
      <c r="A79" s="71" t="s">
        <v>91</v>
      </c>
      <c r="B79" s="71"/>
      <c r="C79" s="71"/>
      <c r="D79" s="71"/>
      <c r="E79" s="39"/>
      <c r="F79" s="36" t="s">
        <v>45</v>
      </c>
      <c r="G79" s="36">
        <v>1</v>
      </c>
      <c r="H79" s="60">
        <v>20</v>
      </c>
      <c r="I79" s="35">
        <f t="shared" si="1"/>
        <v>20</v>
      </c>
    </row>
    <row r="80" spans="1:9" ht="23.25" customHeight="1" x14ac:dyDescent="0.25">
      <c r="A80" s="40" t="s">
        <v>92</v>
      </c>
      <c r="B80" s="40"/>
      <c r="C80" s="40"/>
      <c r="D80" s="40"/>
      <c r="E80" s="40"/>
      <c r="F80" s="40"/>
      <c r="G80" s="40"/>
      <c r="H80" s="62"/>
      <c r="I80" s="35"/>
    </row>
    <row r="81" spans="1:9" ht="30.75" customHeight="1" x14ac:dyDescent="0.2">
      <c r="A81" s="91" t="s">
        <v>93</v>
      </c>
      <c r="B81" s="91"/>
      <c r="C81" s="91"/>
      <c r="D81" s="91"/>
      <c r="E81" s="41"/>
      <c r="F81" s="36" t="s">
        <v>94</v>
      </c>
      <c r="G81" s="36">
        <v>24</v>
      </c>
      <c r="H81" s="60">
        <v>6.6</v>
      </c>
      <c r="I81" s="35">
        <f t="shared" si="1"/>
        <v>158.4</v>
      </c>
    </row>
    <row r="82" spans="1:9" ht="21.75" customHeight="1" x14ac:dyDescent="0.2">
      <c r="A82" s="71" t="s">
        <v>95</v>
      </c>
      <c r="B82" s="71"/>
      <c r="C82" s="71"/>
      <c r="D82" s="71"/>
      <c r="E82" s="42"/>
      <c r="F82" s="36" t="s">
        <v>60</v>
      </c>
      <c r="G82" s="36">
        <v>16</v>
      </c>
      <c r="H82" s="60">
        <v>15.5</v>
      </c>
      <c r="I82" s="35">
        <f t="shared" si="1"/>
        <v>248</v>
      </c>
    </row>
    <row r="83" spans="1:9" ht="23.25" customHeight="1" x14ac:dyDescent="0.2">
      <c r="A83" s="71" t="s">
        <v>96</v>
      </c>
      <c r="B83" s="71"/>
      <c r="C83" s="71"/>
      <c r="D83" s="71"/>
      <c r="E83" s="43"/>
      <c r="F83" s="36" t="s">
        <v>8</v>
      </c>
      <c r="G83" s="36">
        <v>16</v>
      </c>
      <c r="H83" s="60">
        <v>30</v>
      </c>
      <c r="I83" s="35">
        <f t="shared" si="1"/>
        <v>480</v>
      </c>
    </row>
    <row r="84" spans="1:9" ht="20.25" customHeight="1" x14ac:dyDescent="0.2">
      <c r="A84" s="71" t="s">
        <v>97</v>
      </c>
      <c r="B84" s="71"/>
      <c r="C84" s="71"/>
      <c r="D84" s="71"/>
      <c r="E84" s="43"/>
      <c r="F84" s="36" t="s">
        <v>8</v>
      </c>
      <c r="G84" s="36">
        <v>16</v>
      </c>
      <c r="H84" s="60">
        <v>46</v>
      </c>
      <c r="I84" s="35">
        <f t="shared" si="1"/>
        <v>736</v>
      </c>
    </row>
    <row r="85" spans="1:9" ht="28.5" customHeight="1" x14ac:dyDescent="0.2">
      <c r="A85" s="71" t="s">
        <v>98</v>
      </c>
      <c r="B85" s="71"/>
      <c r="C85" s="71"/>
      <c r="D85" s="71"/>
      <c r="E85" s="43"/>
      <c r="F85" s="36" t="s">
        <v>13</v>
      </c>
      <c r="G85" s="36">
        <v>113</v>
      </c>
      <c r="H85" s="60">
        <v>8.6300000000000008</v>
      </c>
      <c r="I85" s="35">
        <f t="shared" si="1"/>
        <v>975.19</v>
      </c>
    </row>
    <row r="86" spans="1:9" ht="30" customHeight="1" x14ac:dyDescent="0.2">
      <c r="A86" s="71" t="s">
        <v>99</v>
      </c>
      <c r="B86" s="71"/>
      <c r="C86" s="71"/>
      <c r="D86" s="71"/>
      <c r="E86" s="43"/>
      <c r="F86" s="36" t="s">
        <v>13</v>
      </c>
      <c r="G86" s="36">
        <v>265</v>
      </c>
      <c r="H86" s="60">
        <v>1.2</v>
      </c>
      <c r="I86" s="35">
        <f t="shared" si="1"/>
        <v>318</v>
      </c>
    </row>
    <row r="87" spans="1:9" ht="20.25" customHeight="1" x14ac:dyDescent="0.2">
      <c r="A87" s="71" t="s">
        <v>100</v>
      </c>
      <c r="B87" s="71"/>
      <c r="C87" s="71"/>
      <c r="D87" s="71"/>
      <c r="E87" s="43"/>
      <c r="F87" s="36" t="s">
        <v>13</v>
      </c>
      <c r="G87" s="36">
        <v>612</v>
      </c>
      <c r="H87" s="60">
        <v>1.3</v>
      </c>
      <c r="I87" s="35">
        <f t="shared" si="1"/>
        <v>795.6</v>
      </c>
    </row>
    <row r="88" spans="1:9" ht="42.75" customHeight="1" x14ac:dyDescent="0.2">
      <c r="A88" s="71" t="s">
        <v>101</v>
      </c>
      <c r="B88" s="71"/>
      <c r="C88" s="71"/>
      <c r="D88" s="71"/>
      <c r="E88" s="43"/>
      <c r="F88" s="36" t="s">
        <v>102</v>
      </c>
      <c r="G88" s="36">
        <v>102</v>
      </c>
      <c r="H88" s="60">
        <v>0.6</v>
      </c>
      <c r="I88" s="35">
        <f t="shared" si="1"/>
        <v>61.2</v>
      </c>
    </row>
    <row r="89" spans="1:9" ht="19.5" customHeight="1" x14ac:dyDescent="0.2">
      <c r="A89" s="71" t="s">
        <v>103</v>
      </c>
      <c r="B89" s="71"/>
      <c r="C89" s="71"/>
      <c r="D89" s="71"/>
      <c r="E89" s="43"/>
      <c r="F89" s="36" t="s">
        <v>13</v>
      </c>
      <c r="G89" s="36">
        <v>120</v>
      </c>
      <c r="H89" s="60">
        <v>0.9</v>
      </c>
      <c r="I89" s="35">
        <f t="shared" si="1"/>
        <v>108</v>
      </c>
    </row>
    <row r="90" spans="1:9" ht="18.75" customHeight="1" x14ac:dyDescent="0.2">
      <c r="A90" s="71" t="s">
        <v>104</v>
      </c>
      <c r="B90" s="71"/>
      <c r="C90" s="71"/>
      <c r="D90" s="71"/>
      <c r="E90" s="43"/>
      <c r="F90" s="36" t="s">
        <v>13</v>
      </c>
      <c r="G90" s="36">
        <v>382</v>
      </c>
      <c r="H90" s="60">
        <v>0.2</v>
      </c>
      <c r="I90" s="35">
        <f t="shared" si="1"/>
        <v>76.400000000000006</v>
      </c>
    </row>
    <row r="91" spans="1:9" ht="19.5" customHeight="1" x14ac:dyDescent="0.2">
      <c r="A91" s="71" t="s">
        <v>105</v>
      </c>
      <c r="B91" s="71"/>
      <c r="C91" s="71"/>
      <c r="D91" s="71"/>
      <c r="E91" s="43"/>
      <c r="F91" s="36" t="s">
        <v>13</v>
      </c>
      <c r="G91" s="36">
        <v>382</v>
      </c>
      <c r="H91" s="60">
        <v>1.68</v>
      </c>
      <c r="I91" s="35">
        <f t="shared" si="1"/>
        <v>641.76</v>
      </c>
    </row>
    <row r="92" spans="1:9" ht="31.5" customHeight="1" x14ac:dyDescent="0.2">
      <c r="A92" s="71" t="s">
        <v>106</v>
      </c>
      <c r="B92" s="71"/>
      <c r="C92" s="71"/>
      <c r="D92" s="71"/>
      <c r="E92" s="43"/>
      <c r="F92" s="36" t="s">
        <v>13</v>
      </c>
      <c r="G92" s="36">
        <v>230</v>
      </c>
      <c r="H92" s="60">
        <v>12</v>
      </c>
      <c r="I92" s="35">
        <f t="shared" si="1"/>
        <v>2760</v>
      </c>
    </row>
    <row r="93" spans="1:9" ht="33" customHeight="1" x14ac:dyDescent="0.2">
      <c r="A93" s="71" t="s">
        <v>107</v>
      </c>
      <c r="B93" s="71"/>
      <c r="C93" s="71"/>
      <c r="D93" s="71"/>
      <c r="E93" s="43"/>
      <c r="F93" s="44" t="s">
        <v>60</v>
      </c>
      <c r="G93" s="44">
        <v>1</v>
      </c>
      <c r="H93" s="60">
        <v>16</v>
      </c>
      <c r="I93" s="35">
        <f t="shared" si="1"/>
        <v>16</v>
      </c>
    </row>
    <row r="94" spans="1:9" ht="29.25" customHeight="1" x14ac:dyDescent="0.2">
      <c r="A94" s="71" t="s">
        <v>108</v>
      </c>
      <c r="B94" s="71"/>
      <c r="C94" s="71"/>
      <c r="D94" s="71"/>
      <c r="E94" s="43"/>
      <c r="F94" s="36" t="s">
        <v>60</v>
      </c>
      <c r="G94" s="36">
        <v>31</v>
      </c>
      <c r="H94" s="60">
        <v>15</v>
      </c>
      <c r="I94" s="35">
        <f t="shared" si="1"/>
        <v>465</v>
      </c>
    </row>
    <row r="95" spans="1:9" ht="18" customHeight="1" x14ac:dyDescent="0.2">
      <c r="A95" s="71" t="s">
        <v>109</v>
      </c>
      <c r="B95" s="71"/>
      <c r="C95" s="71"/>
      <c r="D95" s="71"/>
      <c r="E95" s="43"/>
      <c r="F95" s="36" t="s">
        <v>60</v>
      </c>
      <c r="G95" s="36">
        <v>16</v>
      </c>
      <c r="H95" s="60">
        <v>17</v>
      </c>
      <c r="I95" s="35">
        <f t="shared" si="1"/>
        <v>272</v>
      </c>
    </row>
    <row r="96" spans="1:9" ht="20.25" customHeight="1" x14ac:dyDescent="0.2">
      <c r="A96" s="71" t="s">
        <v>110</v>
      </c>
      <c r="B96" s="71"/>
      <c r="C96" s="71"/>
      <c r="D96" s="71"/>
      <c r="E96" s="43"/>
      <c r="F96" s="36" t="s">
        <v>60</v>
      </c>
      <c r="G96" s="36">
        <v>16</v>
      </c>
      <c r="H96" s="60">
        <v>48</v>
      </c>
      <c r="I96" s="35">
        <f t="shared" si="1"/>
        <v>768</v>
      </c>
    </row>
    <row r="97" spans="1:10" ht="17.25" customHeight="1" x14ac:dyDescent="0.2">
      <c r="A97" s="71" t="s">
        <v>111</v>
      </c>
      <c r="B97" s="71"/>
      <c r="C97" s="71"/>
      <c r="D97" s="71"/>
      <c r="E97" s="43"/>
      <c r="F97" s="36" t="s">
        <v>8</v>
      </c>
      <c r="G97" s="36">
        <v>16</v>
      </c>
      <c r="H97" s="60">
        <v>11</v>
      </c>
      <c r="I97" s="35">
        <f t="shared" si="1"/>
        <v>176</v>
      </c>
    </row>
    <row r="98" spans="1:10" ht="17.25" customHeight="1" x14ac:dyDescent="0.2">
      <c r="A98" s="71" t="s">
        <v>112</v>
      </c>
      <c r="B98" s="71"/>
      <c r="C98" s="71"/>
      <c r="D98" s="71"/>
      <c r="E98" s="45"/>
      <c r="F98" s="36" t="s">
        <v>8</v>
      </c>
      <c r="G98" s="36">
        <v>16</v>
      </c>
      <c r="H98" s="60">
        <v>6</v>
      </c>
      <c r="I98" s="35">
        <f t="shared" si="1"/>
        <v>96</v>
      </c>
    </row>
    <row r="99" spans="1:10" ht="17.25" customHeight="1" x14ac:dyDescent="0.2">
      <c r="A99" s="71" t="s">
        <v>113</v>
      </c>
      <c r="B99" s="71"/>
      <c r="C99" s="71"/>
      <c r="D99" s="71"/>
      <c r="E99" s="43"/>
      <c r="F99" s="36" t="s">
        <v>8</v>
      </c>
      <c r="G99" s="36">
        <v>16</v>
      </c>
      <c r="H99" s="60">
        <v>3</v>
      </c>
      <c r="I99" s="35">
        <f t="shared" si="1"/>
        <v>48</v>
      </c>
    </row>
    <row r="100" spans="1:10" ht="18.75" customHeight="1" x14ac:dyDescent="0.25">
      <c r="A100" s="40" t="s">
        <v>114</v>
      </c>
      <c r="B100" s="46"/>
      <c r="C100" s="47"/>
      <c r="D100" s="92"/>
      <c r="E100" s="92"/>
      <c r="F100" s="92"/>
      <c r="G100" s="92"/>
      <c r="H100" s="61"/>
      <c r="I100" s="35"/>
    </row>
    <row r="101" spans="1:10" ht="18" customHeight="1" x14ac:dyDescent="0.2">
      <c r="A101" s="71" t="s">
        <v>115</v>
      </c>
      <c r="B101" s="71"/>
      <c r="C101" s="71"/>
      <c r="D101" s="71"/>
      <c r="E101" s="43"/>
      <c r="F101" s="36" t="s">
        <v>8</v>
      </c>
      <c r="G101" s="36">
        <v>1</v>
      </c>
      <c r="H101" s="60">
        <v>200</v>
      </c>
      <c r="I101" s="35">
        <f t="shared" si="1"/>
        <v>200</v>
      </c>
    </row>
    <row r="102" spans="1:10" ht="19.5" customHeight="1" x14ac:dyDescent="0.2">
      <c r="A102" s="71" t="s">
        <v>116</v>
      </c>
      <c r="B102" s="71"/>
      <c r="C102" s="71"/>
      <c r="D102" s="71"/>
      <c r="E102" s="42"/>
      <c r="F102" s="36" t="s">
        <v>117</v>
      </c>
      <c r="G102" s="36">
        <v>150</v>
      </c>
      <c r="H102" s="60">
        <v>1</v>
      </c>
      <c r="I102" s="35">
        <f t="shared" si="1"/>
        <v>150</v>
      </c>
    </row>
    <row r="103" spans="1:10" ht="18.75" customHeight="1" x14ac:dyDescent="0.2">
      <c r="A103" s="71" t="s">
        <v>118</v>
      </c>
      <c r="B103" s="71"/>
      <c r="C103" s="71"/>
      <c r="D103" s="71"/>
      <c r="E103" s="48"/>
      <c r="F103" s="36" t="s">
        <v>8</v>
      </c>
      <c r="G103" s="36">
        <v>47</v>
      </c>
      <c r="H103" s="60">
        <v>3.2</v>
      </c>
      <c r="I103" s="35">
        <f t="shared" si="1"/>
        <v>150.4</v>
      </c>
    </row>
    <row r="104" spans="1:10" ht="18" customHeight="1" x14ac:dyDescent="0.2">
      <c r="A104" s="71" t="s">
        <v>119</v>
      </c>
      <c r="B104" s="71"/>
      <c r="C104" s="71"/>
      <c r="D104" s="71"/>
      <c r="E104" s="48"/>
      <c r="F104" s="36" t="s">
        <v>13</v>
      </c>
      <c r="G104" s="36">
        <v>612</v>
      </c>
      <c r="H104" s="60">
        <v>0.5</v>
      </c>
      <c r="I104" s="35">
        <f t="shared" si="1"/>
        <v>306</v>
      </c>
    </row>
    <row r="105" spans="1:10" ht="21" customHeight="1" x14ac:dyDescent="0.2">
      <c r="A105" s="42"/>
      <c r="B105" s="42"/>
      <c r="C105" s="42"/>
      <c r="D105" s="42"/>
      <c r="E105" s="42"/>
      <c r="F105" s="42"/>
      <c r="G105" s="93" t="s">
        <v>120</v>
      </c>
      <c r="H105" s="93"/>
      <c r="I105" s="93"/>
      <c r="J105" s="49">
        <f>SUM(I59:I104)</f>
        <v>18329.93</v>
      </c>
    </row>
    <row r="106" spans="1:10" x14ac:dyDescent="0.2">
      <c r="A106" s="42"/>
      <c r="B106" s="42"/>
      <c r="C106" s="42"/>
      <c r="D106" s="42"/>
      <c r="E106" s="42"/>
      <c r="F106" s="42"/>
      <c r="G106" s="94" t="s">
        <v>4</v>
      </c>
      <c r="H106" s="94"/>
      <c r="I106" s="94"/>
      <c r="J106" s="49">
        <f>J105*0.21</f>
        <v>3849.2853</v>
      </c>
    </row>
    <row r="107" spans="1:10" ht="17.25" customHeight="1" x14ac:dyDescent="0.2">
      <c r="A107" s="42"/>
      <c r="B107" s="42"/>
      <c r="C107" s="42"/>
      <c r="D107" s="42"/>
      <c r="E107" s="42"/>
      <c r="F107" s="42"/>
      <c r="G107" s="95" t="s">
        <v>121</v>
      </c>
      <c r="H107" s="95"/>
      <c r="I107" s="95"/>
      <c r="J107" s="49">
        <f>J105+J106</f>
        <v>22179.2153</v>
      </c>
    </row>
    <row r="108" spans="1:10" ht="12.75" customHeight="1" x14ac:dyDescent="0.2">
      <c r="A108" s="42"/>
      <c r="B108" s="42"/>
      <c r="C108" s="42"/>
      <c r="D108" s="42"/>
      <c r="E108" s="42"/>
      <c r="F108" s="42"/>
      <c r="G108" s="42"/>
      <c r="H108" s="50"/>
      <c r="I108" s="50"/>
    </row>
    <row r="109" spans="1:10" ht="12.75" customHeight="1" x14ac:dyDescent="0.2">
      <c r="A109" s="96" t="s">
        <v>124</v>
      </c>
      <c r="B109" s="96"/>
      <c r="C109" s="96"/>
      <c r="D109" s="96"/>
      <c r="E109" s="96"/>
      <c r="F109" s="96"/>
      <c r="G109" s="42"/>
      <c r="H109" s="50"/>
      <c r="I109" s="50"/>
    </row>
    <row r="110" spans="1:10" x14ac:dyDescent="0.2">
      <c r="A110" s="51" t="s">
        <v>125</v>
      </c>
      <c r="B110" s="42"/>
      <c r="C110" s="42"/>
      <c r="D110" s="42"/>
      <c r="E110" s="42"/>
      <c r="F110" s="42"/>
      <c r="H110" s="50"/>
      <c r="I110" s="50"/>
    </row>
    <row r="111" spans="1:10" ht="33" customHeight="1" x14ac:dyDescent="0.2">
      <c r="A111" s="71" t="s">
        <v>126</v>
      </c>
      <c r="B111" s="71"/>
      <c r="C111" s="71"/>
      <c r="D111" s="71"/>
      <c r="E111" s="36" t="s">
        <v>57</v>
      </c>
      <c r="F111" s="36" t="s">
        <v>8</v>
      </c>
      <c r="G111" s="36">
        <v>8</v>
      </c>
      <c r="H111" s="60">
        <v>116</v>
      </c>
      <c r="I111" s="35">
        <f>ROUND(G111*H111,2)</f>
        <v>928</v>
      </c>
    </row>
    <row r="112" spans="1:10" ht="44.25" customHeight="1" x14ac:dyDescent="0.2">
      <c r="A112" s="97" t="s">
        <v>127</v>
      </c>
      <c r="B112" s="98"/>
      <c r="C112" s="98"/>
      <c r="D112" s="98"/>
      <c r="E112" s="36" t="s">
        <v>62</v>
      </c>
      <c r="F112" s="36" t="s">
        <v>8</v>
      </c>
      <c r="G112" s="36">
        <v>8</v>
      </c>
      <c r="H112" s="60">
        <v>304</v>
      </c>
      <c r="I112" s="35">
        <f t="shared" ref="I112:I159" si="2">ROUND(G112*H112,2)</f>
        <v>2432</v>
      </c>
    </row>
    <row r="113" spans="1:9" ht="24" customHeight="1" x14ac:dyDescent="0.2">
      <c r="A113" s="97" t="s">
        <v>58</v>
      </c>
      <c r="B113" s="98"/>
      <c r="C113" s="98"/>
      <c r="D113" s="98"/>
      <c r="E113" s="36" t="s">
        <v>59</v>
      </c>
      <c r="F113" s="36" t="s">
        <v>60</v>
      </c>
      <c r="G113" s="36">
        <v>8</v>
      </c>
      <c r="H113" s="60">
        <v>48</v>
      </c>
      <c r="I113" s="35">
        <f t="shared" si="2"/>
        <v>384</v>
      </c>
    </row>
    <row r="114" spans="1:9" ht="20.25" customHeight="1" x14ac:dyDescent="0.2">
      <c r="A114" s="97" t="s">
        <v>128</v>
      </c>
      <c r="B114" s="98"/>
      <c r="C114" s="98"/>
      <c r="D114" s="98"/>
      <c r="E114" s="36" t="s">
        <v>66</v>
      </c>
      <c r="F114" s="36" t="s">
        <v>129</v>
      </c>
      <c r="G114" s="36">
        <v>8</v>
      </c>
      <c r="H114" s="60">
        <v>236</v>
      </c>
      <c r="I114" s="35">
        <f t="shared" si="2"/>
        <v>1888</v>
      </c>
    </row>
    <row r="115" spans="1:9" ht="21" customHeight="1" x14ac:dyDescent="0.2">
      <c r="A115" s="97" t="s">
        <v>130</v>
      </c>
      <c r="B115" s="98"/>
      <c r="C115" s="98"/>
      <c r="D115" s="98"/>
      <c r="E115" s="36" t="s">
        <v>64</v>
      </c>
      <c r="F115" s="36" t="s">
        <v>131</v>
      </c>
      <c r="G115" s="36">
        <v>8</v>
      </c>
      <c r="H115" s="60">
        <v>143</v>
      </c>
      <c r="I115" s="35">
        <f t="shared" si="2"/>
        <v>1144</v>
      </c>
    </row>
    <row r="116" spans="1:9" ht="27.75" customHeight="1" x14ac:dyDescent="0.2">
      <c r="A116" s="97" t="s">
        <v>132</v>
      </c>
      <c r="B116" s="98"/>
      <c r="C116" s="98"/>
      <c r="D116" s="98"/>
      <c r="E116" s="36" t="s">
        <v>68</v>
      </c>
      <c r="F116" s="36" t="s">
        <v>8</v>
      </c>
      <c r="G116" s="36">
        <v>8</v>
      </c>
      <c r="H116" s="60">
        <v>134</v>
      </c>
      <c r="I116" s="35">
        <f t="shared" si="2"/>
        <v>1072</v>
      </c>
    </row>
    <row r="117" spans="1:9" ht="31.5" customHeight="1" x14ac:dyDescent="0.2">
      <c r="A117" s="97" t="s">
        <v>133</v>
      </c>
      <c r="B117" s="98"/>
      <c r="C117" s="98"/>
      <c r="D117" s="98"/>
      <c r="E117" s="36" t="s">
        <v>70</v>
      </c>
      <c r="F117" s="36" t="s">
        <v>8</v>
      </c>
      <c r="G117" s="36">
        <v>8</v>
      </c>
      <c r="H117" s="60">
        <v>287</v>
      </c>
      <c r="I117" s="35">
        <f t="shared" si="2"/>
        <v>2296</v>
      </c>
    </row>
    <row r="118" spans="1:9" ht="18" customHeight="1" x14ac:dyDescent="0.2">
      <c r="A118" s="97" t="s">
        <v>63</v>
      </c>
      <c r="B118" s="98"/>
      <c r="C118" s="98"/>
      <c r="D118" s="98"/>
      <c r="E118" s="36" t="s">
        <v>72</v>
      </c>
      <c r="F118" s="36" t="s">
        <v>13</v>
      </c>
      <c r="G118" s="36">
        <v>831</v>
      </c>
      <c r="H118" s="60">
        <v>1.46</v>
      </c>
      <c r="I118" s="35">
        <f t="shared" si="2"/>
        <v>1213.26</v>
      </c>
    </row>
    <row r="119" spans="1:9" ht="19.5" customHeight="1" x14ac:dyDescent="0.2">
      <c r="A119" s="97" t="s">
        <v>65</v>
      </c>
      <c r="B119" s="98"/>
      <c r="C119" s="98"/>
      <c r="D119" s="98"/>
      <c r="E119" s="36" t="s">
        <v>74</v>
      </c>
      <c r="F119" s="36" t="s">
        <v>13</v>
      </c>
      <c r="G119" s="36">
        <v>120</v>
      </c>
      <c r="H119" s="60">
        <v>0.82</v>
      </c>
      <c r="I119" s="35">
        <f t="shared" si="2"/>
        <v>98.4</v>
      </c>
    </row>
    <row r="120" spans="1:9" ht="18" customHeight="1" x14ac:dyDescent="0.2">
      <c r="A120" s="97" t="s">
        <v>67</v>
      </c>
      <c r="B120" s="98"/>
      <c r="C120" s="98"/>
      <c r="D120" s="98"/>
      <c r="E120" s="36" t="s">
        <v>77</v>
      </c>
      <c r="F120" s="36" t="s">
        <v>13</v>
      </c>
      <c r="G120" s="36">
        <v>297</v>
      </c>
      <c r="H120" s="60">
        <v>0.11</v>
      </c>
      <c r="I120" s="35">
        <f t="shared" si="2"/>
        <v>32.67</v>
      </c>
    </row>
    <row r="121" spans="1:9" ht="18.75" customHeight="1" x14ac:dyDescent="0.2">
      <c r="A121" s="97" t="s">
        <v>134</v>
      </c>
      <c r="B121" s="98"/>
      <c r="C121" s="98"/>
      <c r="D121" s="98"/>
      <c r="E121" s="36" t="s">
        <v>79</v>
      </c>
      <c r="F121" s="36" t="s">
        <v>13</v>
      </c>
      <c r="G121" s="36">
        <v>297</v>
      </c>
      <c r="H121" s="60">
        <v>1.3</v>
      </c>
      <c r="I121" s="35">
        <f t="shared" si="2"/>
        <v>386.1</v>
      </c>
    </row>
    <row r="122" spans="1:9" ht="17.25" customHeight="1" x14ac:dyDescent="0.2">
      <c r="A122" s="97" t="s">
        <v>71</v>
      </c>
      <c r="B122" s="98"/>
      <c r="C122" s="98"/>
      <c r="D122" s="98"/>
      <c r="E122" s="36" t="s">
        <v>81</v>
      </c>
      <c r="F122" s="36" t="s">
        <v>13</v>
      </c>
      <c r="G122" s="36">
        <v>420</v>
      </c>
      <c r="H122" s="60">
        <v>3.1</v>
      </c>
      <c r="I122" s="35">
        <f t="shared" si="2"/>
        <v>1302</v>
      </c>
    </row>
    <row r="123" spans="1:9" ht="20.25" customHeight="1" x14ac:dyDescent="0.2">
      <c r="A123" s="97" t="s">
        <v>75</v>
      </c>
      <c r="B123" s="98"/>
      <c r="C123" s="98"/>
      <c r="D123" s="98"/>
      <c r="E123" s="36" t="s">
        <v>83</v>
      </c>
      <c r="F123" s="36" t="s">
        <v>60</v>
      </c>
      <c r="G123" s="36">
        <v>31</v>
      </c>
      <c r="H123" s="60">
        <v>2.2000000000000002</v>
      </c>
      <c r="I123" s="35">
        <f t="shared" si="2"/>
        <v>68.2</v>
      </c>
    </row>
    <row r="124" spans="1:9" ht="21" customHeight="1" x14ac:dyDescent="0.2">
      <c r="A124" s="97" t="s">
        <v>73</v>
      </c>
      <c r="B124" s="98"/>
      <c r="C124" s="98"/>
      <c r="D124" s="98"/>
      <c r="E124" s="36" t="s">
        <v>83</v>
      </c>
      <c r="F124" s="36" t="s">
        <v>60</v>
      </c>
      <c r="G124" s="36">
        <v>1</v>
      </c>
      <c r="H124" s="60">
        <v>8.1199999999999992</v>
      </c>
      <c r="I124" s="35">
        <f t="shared" si="2"/>
        <v>8.1199999999999992</v>
      </c>
    </row>
    <row r="125" spans="1:9" ht="18" customHeight="1" x14ac:dyDescent="0.2">
      <c r="A125" s="97" t="s">
        <v>76</v>
      </c>
      <c r="B125" s="98"/>
      <c r="C125" s="98"/>
      <c r="D125" s="99"/>
      <c r="E125" s="36" t="s">
        <v>85</v>
      </c>
      <c r="F125" s="36" t="s">
        <v>60</v>
      </c>
      <c r="G125" s="36">
        <v>16</v>
      </c>
      <c r="H125" s="60">
        <v>18.66</v>
      </c>
      <c r="I125" s="35">
        <f t="shared" si="2"/>
        <v>298.56</v>
      </c>
    </row>
    <row r="126" spans="1:9" ht="16.5" customHeight="1" x14ac:dyDescent="0.2">
      <c r="A126" s="97" t="s">
        <v>78</v>
      </c>
      <c r="B126" s="98"/>
      <c r="C126" s="98"/>
      <c r="D126" s="98"/>
      <c r="E126" s="36" t="s">
        <v>87</v>
      </c>
      <c r="F126" s="36" t="s">
        <v>8</v>
      </c>
      <c r="G126" s="36">
        <v>16</v>
      </c>
      <c r="H126" s="60">
        <v>8.86</v>
      </c>
      <c r="I126" s="35">
        <f t="shared" si="2"/>
        <v>141.76</v>
      </c>
    </row>
    <row r="127" spans="1:9" x14ac:dyDescent="0.2">
      <c r="A127" s="97" t="s">
        <v>80</v>
      </c>
      <c r="B127" s="98"/>
      <c r="C127" s="98"/>
      <c r="D127" s="98"/>
      <c r="E127" s="36" t="s">
        <v>135</v>
      </c>
      <c r="F127" s="36" t="s">
        <v>8</v>
      </c>
      <c r="G127" s="36">
        <v>16</v>
      </c>
      <c r="H127" s="60">
        <v>1</v>
      </c>
      <c r="I127" s="35">
        <f t="shared" si="2"/>
        <v>16</v>
      </c>
    </row>
    <row r="128" spans="1:9" ht="18.75" customHeight="1" x14ac:dyDescent="0.2">
      <c r="A128" s="97" t="s">
        <v>82</v>
      </c>
      <c r="B128" s="98"/>
      <c r="C128" s="98"/>
      <c r="D128" s="98"/>
      <c r="E128" s="36" t="s">
        <v>136</v>
      </c>
      <c r="F128" s="36" t="s">
        <v>8</v>
      </c>
      <c r="G128" s="36">
        <v>16</v>
      </c>
      <c r="H128" s="60">
        <v>1</v>
      </c>
      <c r="I128" s="35">
        <f t="shared" si="2"/>
        <v>16</v>
      </c>
    </row>
    <row r="129" spans="1:9" ht="18.75" customHeight="1" x14ac:dyDescent="0.2">
      <c r="A129" s="97" t="s">
        <v>84</v>
      </c>
      <c r="B129" s="98"/>
      <c r="C129" s="98"/>
      <c r="D129" s="98"/>
      <c r="E129" s="36" t="s">
        <v>137</v>
      </c>
      <c r="F129" s="36" t="s">
        <v>8</v>
      </c>
      <c r="G129" s="36">
        <v>16</v>
      </c>
      <c r="H129" s="60">
        <v>1.77</v>
      </c>
      <c r="I129" s="35">
        <f t="shared" si="2"/>
        <v>28.32</v>
      </c>
    </row>
    <row r="130" spans="1:9" ht="19.5" customHeight="1" x14ac:dyDescent="0.2">
      <c r="A130" s="97" t="s">
        <v>86</v>
      </c>
      <c r="B130" s="98"/>
      <c r="C130" s="98"/>
      <c r="D130" s="98"/>
      <c r="E130" s="36" t="s">
        <v>138</v>
      </c>
      <c r="F130" s="36" t="s">
        <v>13</v>
      </c>
      <c r="G130" s="36">
        <v>32</v>
      </c>
      <c r="H130" s="60">
        <v>3.5</v>
      </c>
      <c r="I130" s="35">
        <f t="shared" si="2"/>
        <v>112</v>
      </c>
    </row>
    <row r="131" spans="1:9" ht="16.5" x14ac:dyDescent="0.2">
      <c r="A131" s="52" t="s">
        <v>123</v>
      </c>
      <c r="E131" s="53"/>
      <c r="F131" s="43"/>
      <c r="G131" s="49"/>
      <c r="H131" s="60"/>
      <c r="I131" s="35"/>
    </row>
    <row r="132" spans="1:9" ht="18" customHeight="1" x14ac:dyDescent="0.2">
      <c r="A132" s="97" t="s">
        <v>89</v>
      </c>
      <c r="B132" s="98"/>
      <c r="C132" s="98"/>
      <c r="D132" s="98"/>
      <c r="E132" s="39"/>
      <c r="F132" s="36" t="s">
        <v>8</v>
      </c>
      <c r="G132" s="36">
        <v>10</v>
      </c>
      <c r="H132" s="60">
        <v>5.31</v>
      </c>
      <c r="I132" s="35">
        <f t="shared" si="2"/>
        <v>53.1</v>
      </c>
    </row>
    <row r="133" spans="1:9" ht="21.75" customHeight="1" x14ac:dyDescent="0.2">
      <c r="A133" s="97" t="s">
        <v>139</v>
      </c>
      <c r="B133" s="98"/>
      <c r="C133" s="98"/>
      <c r="D133" s="98"/>
      <c r="E133" s="39"/>
      <c r="F133" s="36" t="s">
        <v>13</v>
      </c>
      <c r="G133" s="36">
        <v>500</v>
      </c>
      <c r="H133" s="60">
        <v>0.16</v>
      </c>
      <c r="I133" s="35">
        <f t="shared" si="2"/>
        <v>80</v>
      </c>
    </row>
    <row r="134" spans="1:9" ht="19.5" customHeight="1" x14ac:dyDescent="0.2">
      <c r="A134" s="97" t="s">
        <v>91</v>
      </c>
      <c r="B134" s="98"/>
      <c r="C134" s="98"/>
      <c r="D134" s="98"/>
      <c r="E134" s="39"/>
      <c r="F134" s="36" t="s">
        <v>45</v>
      </c>
      <c r="G134" s="36">
        <v>0.1</v>
      </c>
      <c r="H134" s="60">
        <v>200</v>
      </c>
      <c r="I134" s="35">
        <f t="shared" si="2"/>
        <v>20</v>
      </c>
    </row>
    <row r="135" spans="1:9" ht="16.5" x14ac:dyDescent="0.2">
      <c r="A135" s="52" t="s">
        <v>92</v>
      </c>
      <c r="E135" s="39"/>
      <c r="F135" s="53"/>
      <c r="G135" s="49"/>
      <c r="H135" s="60"/>
      <c r="I135" s="35"/>
    </row>
    <row r="136" spans="1:9" ht="30.75" customHeight="1" x14ac:dyDescent="0.2">
      <c r="A136" s="113" t="s">
        <v>93</v>
      </c>
      <c r="B136" s="114"/>
      <c r="C136" s="114"/>
      <c r="D136" s="114"/>
      <c r="E136" s="54"/>
      <c r="F136" s="36" t="s">
        <v>94</v>
      </c>
      <c r="G136" s="36">
        <v>24</v>
      </c>
      <c r="H136" s="60">
        <v>6.6</v>
      </c>
      <c r="I136" s="35">
        <f t="shared" si="2"/>
        <v>158.4</v>
      </c>
    </row>
    <row r="137" spans="1:9" ht="19.5" customHeight="1" x14ac:dyDescent="0.2">
      <c r="A137" s="97" t="s">
        <v>95</v>
      </c>
      <c r="B137" s="98"/>
      <c r="C137" s="98"/>
      <c r="D137" s="98"/>
      <c r="E137" s="55"/>
      <c r="F137" s="36" t="s">
        <v>60</v>
      </c>
      <c r="G137" s="36">
        <v>16</v>
      </c>
      <c r="H137" s="60">
        <v>15.5</v>
      </c>
      <c r="I137" s="35">
        <f t="shared" si="2"/>
        <v>248</v>
      </c>
    </row>
    <row r="138" spans="1:9" ht="20.25" customHeight="1" x14ac:dyDescent="0.2">
      <c r="A138" s="97" t="s">
        <v>96</v>
      </c>
      <c r="B138" s="98"/>
      <c r="C138" s="98"/>
      <c r="D138" s="98"/>
      <c r="E138" s="55"/>
      <c r="F138" s="36" t="s">
        <v>8</v>
      </c>
      <c r="G138" s="36">
        <v>16</v>
      </c>
      <c r="H138" s="60">
        <v>30</v>
      </c>
      <c r="I138" s="35">
        <f t="shared" si="2"/>
        <v>480</v>
      </c>
    </row>
    <row r="139" spans="1:9" ht="22.5" customHeight="1" x14ac:dyDescent="0.2">
      <c r="A139" s="97" t="s">
        <v>97</v>
      </c>
      <c r="B139" s="98"/>
      <c r="C139" s="98"/>
      <c r="D139" s="98"/>
      <c r="E139" s="55"/>
      <c r="F139" s="36" t="s">
        <v>8</v>
      </c>
      <c r="G139" s="36">
        <v>16</v>
      </c>
      <c r="H139" s="60">
        <v>47</v>
      </c>
      <c r="I139" s="35">
        <f t="shared" si="2"/>
        <v>752</v>
      </c>
    </row>
    <row r="140" spans="1:9" ht="32.25" customHeight="1" x14ac:dyDescent="0.2">
      <c r="A140" s="97" t="s">
        <v>98</v>
      </c>
      <c r="B140" s="98"/>
      <c r="C140" s="98"/>
      <c r="D140" s="98"/>
      <c r="E140" s="56"/>
      <c r="F140" s="36" t="s">
        <v>13</v>
      </c>
      <c r="G140" s="36">
        <v>88</v>
      </c>
      <c r="H140" s="60">
        <v>8.6300000000000008</v>
      </c>
      <c r="I140" s="35">
        <f t="shared" si="2"/>
        <v>759.44</v>
      </c>
    </row>
    <row r="141" spans="1:9" ht="31.5" customHeight="1" x14ac:dyDescent="0.2">
      <c r="A141" s="97" t="s">
        <v>99</v>
      </c>
      <c r="B141" s="98"/>
      <c r="C141" s="98"/>
      <c r="D141" s="98"/>
      <c r="E141" s="55"/>
      <c r="F141" s="36" t="s">
        <v>13</v>
      </c>
      <c r="G141" s="36">
        <v>205</v>
      </c>
      <c r="H141" s="60">
        <v>1.2</v>
      </c>
      <c r="I141" s="35">
        <f t="shared" si="2"/>
        <v>246</v>
      </c>
    </row>
    <row r="142" spans="1:9" ht="18" customHeight="1" x14ac:dyDescent="0.2">
      <c r="A142" s="97" t="s">
        <v>100</v>
      </c>
      <c r="B142" s="98"/>
      <c r="C142" s="98"/>
      <c r="D142" s="98"/>
      <c r="E142" s="55"/>
      <c r="F142" s="36" t="s">
        <v>13</v>
      </c>
      <c r="G142" s="36">
        <v>717</v>
      </c>
      <c r="H142" s="60">
        <v>1.3</v>
      </c>
      <c r="I142" s="35">
        <f t="shared" si="2"/>
        <v>932.1</v>
      </c>
    </row>
    <row r="143" spans="1:9" ht="20.25" customHeight="1" x14ac:dyDescent="0.2">
      <c r="A143" s="97" t="s">
        <v>140</v>
      </c>
      <c r="B143" s="98"/>
      <c r="C143" s="98"/>
      <c r="D143" s="98"/>
      <c r="E143" s="55"/>
      <c r="F143" s="36" t="s">
        <v>141</v>
      </c>
      <c r="G143" s="36">
        <v>114</v>
      </c>
      <c r="H143" s="60">
        <v>0.6</v>
      </c>
      <c r="I143" s="35">
        <f t="shared" si="2"/>
        <v>68.400000000000006</v>
      </c>
    </row>
    <row r="144" spans="1:9" ht="18.75" customHeight="1" x14ac:dyDescent="0.2">
      <c r="A144" s="97" t="s">
        <v>103</v>
      </c>
      <c r="B144" s="98"/>
      <c r="C144" s="98"/>
      <c r="D144" s="98"/>
      <c r="E144" s="55"/>
      <c r="F144" s="36" t="s">
        <v>13</v>
      </c>
      <c r="G144" s="36">
        <v>120</v>
      </c>
      <c r="H144" s="60">
        <v>0.9</v>
      </c>
      <c r="I144" s="35">
        <f t="shared" si="2"/>
        <v>108</v>
      </c>
    </row>
    <row r="145" spans="1:10" ht="18.75" customHeight="1" x14ac:dyDescent="0.2">
      <c r="A145" s="71" t="s">
        <v>104</v>
      </c>
      <c r="B145" s="71"/>
      <c r="C145" s="71"/>
      <c r="D145" s="71"/>
      <c r="E145" s="57"/>
      <c r="F145" s="36" t="s">
        <v>13</v>
      </c>
      <c r="G145" s="36">
        <v>297</v>
      </c>
      <c r="H145" s="60">
        <v>0.2</v>
      </c>
      <c r="I145" s="35">
        <f t="shared" si="2"/>
        <v>59.4</v>
      </c>
    </row>
    <row r="146" spans="1:10" ht="18.75" customHeight="1" x14ac:dyDescent="0.2">
      <c r="A146" s="110" t="s">
        <v>142</v>
      </c>
      <c r="B146" s="111"/>
      <c r="C146" s="111"/>
      <c r="D146" s="112"/>
      <c r="E146" s="58"/>
      <c r="F146" s="36" t="s">
        <v>13</v>
      </c>
      <c r="G146" s="36">
        <v>297</v>
      </c>
      <c r="H146" s="60">
        <v>1.68</v>
      </c>
      <c r="I146" s="35">
        <f t="shared" si="2"/>
        <v>498.96</v>
      </c>
    </row>
    <row r="147" spans="1:10" ht="29.25" customHeight="1" x14ac:dyDescent="0.2">
      <c r="A147" s="71" t="s">
        <v>106</v>
      </c>
      <c r="B147" s="71"/>
      <c r="C147" s="71"/>
      <c r="D147" s="71"/>
      <c r="E147" s="58"/>
      <c r="F147" s="36" t="s">
        <v>13</v>
      </c>
      <c r="G147" s="36">
        <v>420</v>
      </c>
      <c r="H147" s="60">
        <v>16</v>
      </c>
      <c r="I147" s="35">
        <f t="shared" si="2"/>
        <v>6720</v>
      </c>
    </row>
    <row r="148" spans="1:10" ht="33.75" customHeight="1" x14ac:dyDescent="0.2">
      <c r="A148" s="91" t="s">
        <v>108</v>
      </c>
      <c r="B148" s="91"/>
      <c r="C148" s="91"/>
      <c r="D148" s="91"/>
      <c r="E148" s="58"/>
      <c r="F148" s="36" t="s">
        <v>60</v>
      </c>
      <c r="G148" s="36">
        <v>32</v>
      </c>
      <c r="H148" s="60">
        <v>15</v>
      </c>
      <c r="I148" s="35">
        <f t="shared" si="2"/>
        <v>480</v>
      </c>
    </row>
    <row r="149" spans="1:10" ht="31.5" customHeight="1" x14ac:dyDescent="0.2">
      <c r="A149" s="71" t="s">
        <v>107</v>
      </c>
      <c r="B149" s="71"/>
      <c r="C149" s="71"/>
      <c r="D149" s="71"/>
      <c r="E149" s="58"/>
      <c r="F149" s="36" t="s">
        <v>143</v>
      </c>
      <c r="G149" s="36">
        <v>2</v>
      </c>
      <c r="H149" s="60">
        <v>16</v>
      </c>
      <c r="I149" s="35">
        <f t="shared" si="2"/>
        <v>32</v>
      </c>
    </row>
    <row r="150" spans="1:10" ht="18" customHeight="1" x14ac:dyDescent="0.2">
      <c r="A150" s="71" t="s">
        <v>109</v>
      </c>
      <c r="B150" s="71"/>
      <c r="C150" s="71"/>
      <c r="D150" s="71"/>
      <c r="E150" s="58"/>
      <c r="F150" s="36" t="s">
        <v>60</v>
      </c>
      <c r="G150" s="36">
        <v>16</v>
      </c>
      <c r="H150" s="60">
        <v>17</v>
      </c>
      <c r="I150" s="35">
        <f t="shared" si="2"/>
        <v>272</v>
      </c>
    </row>
    <row r="151" spans="1:10" ht="19.5" customHeight="1" x14ac:dyDescent="0.2">
      <c r="A151" s="71" t="s">
        <v>110</v>
      </c>
      <c r="B151" s="71"/>
      <c r="C151" s="71"/>
      <c r="D151" s="71"/>
      <c r="E151" s="42"/>
      <c r="F151" s="36" t="s">
        <v>60</v>
      </c>
      <c r="G151" s="36">
        <v>16</v>
      </c>
      <c r="H151" s="60">
        <v>48</v>
      </c>
      <c r="I151" s="35">
        <f t="shared" si="2"/>
        <v>768</v>
      </c>
    </row>
    <row r="152" spans="1:10" ht="51" customHeight="1" x14ac:dyDescent="0.2">
      <c r="A152" s="107" t="s">
        <v>111</v>
      </c>
      <c r="B152" s="108"/>
      <c r="C152" s="108"/>
      <c r="D152" s="109"/>
      <c r="E152" s="58"/>
      <c r="F152" s="36" t="s">
        <v>8</v>
      </c>
      <c r="G152" s="36">
        <v>16</v>
      </c>
      <c r="H152" s="60">
        <v>11</v>
      </c>
      <c r="I152" s="35">
        <f t="shared" si="2"/>
        <v>176</v>
      </c>
    </row>
    <row r="153" spans="1:10" ht="18" customHeight="1" x14ac:dyDescent="0.2">
      <c r="A153" s="71" t="s">
        <v>112</v>
      </c>
      <c r="B153" s="71"/>
      <c r="C153" s="71"/>
      <c r="D153" s="71"/>
      <c r="E153" s="58"/>
      <c r="F153" s="36" t="s">
        <v>8</v>
      </c>
      <c r="G153" s="36">
        <v>16</v>
      </c>
      <c r="H153" s="60">
        <v>6</v>
      </c>
      <c r="I153" s="35">
        <f t="shared" si="2"/>
        <v>96</v>
      </c>
    </row>
    <row r="154" spans="1:10" ht="18" customHeight="1" x14ac:dyDescent="0.2">
      <c r="A154" s="97" t="s">
        <v>113</v>
      </c>
      <c r="B154" s="98"/>
      <c r="C154" s="98"/>
      <c r="D154" s="98"/>
      <c r="E154" s="58"/>
      <c r="F154" s="36" t="s">
        <v>8</v>
      </c>
      <c r="G154" s="36">
        <v>17</v>
      </c>
      <c r="H154" s="60">
        <v>3</v>
      </c>
      <c r="I154" s="35">
        <f t="shared" si="2"/>
        <v>51</v>
      </c>
    </row>
    <row r="155" spans="1:10" ht="16.5" x14ac:dyDescent="0.2">
      <c r="A155" s="52" t="s">
        <v>144</v>
      </c>
      <c r="E155" s="53"/>
      <c r="F155" s="53"/>
      <c r="G155" s="49"/>
      <c r="H155" s="60"/>
      <c r="I155" s="35"/>
    </row>
    <row r="156" spans="1:10" ht="22.5" customHeight="1" x14ac:dyDescent="0.2">
      <c r="A156" s="97" t="s">
        <v>115</v>
      </c>
      <c r="B156" s="98"/>
      <c r="C156" s="98"/>
      <c r="D156" s="98"/>
      <c r="E156" s="39"/>
      <c r="F156" s="39" t="s">
        <v>8</v>
      </c>
      <c r="G156" s="39">
        <v>1</v>
      </c>
      <c r="H156" s="60">
        <v>200</v>
      </c>
      <c r="I156" s="35">
        <f t="shared" si="2"/>
        <v>200</v>
      </c>
    </row>
    <row r="157" spans="1:10" ht="18.75" customHeight="1" x14ac:dyDescent="0.2">
      <c r="A157" s="97" t="s">
        <v>116</v>
      </c>
      <c r="B157" s="98"/>
      <c r="C157" s="98"/>
      <c r="D157" s="98"/>
      <c r="E157" s="39"/>
      <c r="F157" s="39" t="s">
        <v>145</v>
      </c>
      <c r="G157" s="39">
        <v>150</v>
      </c>
      <c r="H157" s="60">
        <v>1</v>
      </c>
      <c r="I157" s="35">
        <f t="shared" si="2"/>
        <v>150</v>
      </c>
    </row>
    <row r="158" spans="1:10" ht="16.5" customHeight="1" x14ac:dyDescent="0.2">
      <c r="A158" s="97" t="s">
        <v>118</v>
      </c>
      <c r="B158" s="98"/>
      <c r="C158" s="98"/>
      <c r="D158" s="98"/>
      <c r="E158" s="39"/>
      <c r="F158" s="39" t="s">
        <v>8</v>
      </c>
      <c r="G158" s="39">
        <v>30</v>
      </c>
      <c r="H158" s="60">
        <v>5</v>
      </c>
      <c r="I158" s="35">
        <f t="shared" si="2"/>
        <v>150</v>
      </c>
    </row>
    <row r="159" spans="1:10" ht="18.75" customHeight="1" x14ac:dyDescent="0.2">
      <c r="A159" s="97" t="s">
        <v>119</v>
      </c>
      <c r="B159" s="98"/>
      <c r="C159" s="98"/>
      <c r="D159" s="98"/>
      <c r="E159" s="39"/>
      <c r="F159" s="39" t="s">
        <v>146</v>
      </c>
      <c r="G159" s="39">
        <v>831</v>
      </c>
      <c r="H159" s="60">
        <v>0.37</v>
      </c>
      <c r="I159" s="35">
        <f t="shared" si="2"/>
        <v>307.47000000000003</v>
      </c>
    </row>
    <row r="160" spans="1:10" x14ac:dyDescent="0.2">
      <c r="A160" s="42"/>
      <c r="B160" s="42"/>
      <c r="C160" s="42"/>
      <c r="D160" s="42"/>
      <c r="E160" s="100"/>
      <c r="F160" s="100"/>
      <c r="G160" s="101" t="s">
        <v>120</v>
      </c>
      <c r="H160" s="101"/>
      <c r="I160" s="101"/>
      <c r="J160" s="49">
        <f>SUM(I111:I159)</f>
        <v>27731.660000000003</v>
      </c>
    </row>
    <row r="161" spans="1:10" ht="16.5" x14ac:dyDescent="0.2">
      <c r="A161" s="42"/>
      <c r="B161" s="42"/>
      <c r="C161" s="42"/>
      <c r="D161" s="42"/>
      <c r="E161" s="100"/>
      <c r="F161" s="100"/>
      <c r="G161" s="102" t="s">
        <v>4</v>
      </c>
      <c r="H161" s="102"/>
      <c r="I161" s="102"/>
      <c r="J161" s="49">
        <f>J160*0.21</f>
        <v>5823.6486000000004</v>
      </c>
    </row>
    <row r="162" spans="1:10" x14ac:dyDescent="0.2">
      <c r="A162" s="42"/>
      <c r="B162" s="42"/>
      <c r="C162" s="42"/>
      <c r="D162" s="42"/>
      <c r="E162" s="42"/>
      <c r="F162" s="42"/>
      <c r="G162" s="101" t="s">
        <v>121</v>
      </c>
      <c r="H162" s="101"/>
      <c r="I162" s="101"/>
      <c r="J162" s="49">
        <f>J160+J161</f>
        <v>33555.308600000004</v>
      </c>
    </row>
    <row r="163" spans="1:10" x14ac:dyDescent="0.2">
      <c r="A163" s="42"/>
      <c r="B163" s="42"/>
      <c r="C163" s="42"/>
      <c r="D163" s="42"/>
      <c r="E163" s="100"/>
      <c r="F163" s="100"/>
      <c r="G163" s="59"/>
    </row>
    <row r="164" spans="1:10" x14ac:dyDescent="0.2">
      <c r="A164" s="42"/>
      <c r="B164" s="42"/>
      <c r="C164" s="42"/>
      <c r="D164" s="42"/>
      <c r="E164" s="100"/>
      <c r="F164" s="100"/>
      <c r="G164" s="59"/>
    </row>
  </sheetData>
  <sheetProtection algorithmName="SHA-512" hashValue="X8igqprBuSKEwFA86OJzb1T4xTg8duiXLDJsbKU4JCO2m81lf71LnbnONTlPxbNmriXq/+zObXKedNaR2YhY6A==" saltValue="4z9Oit0sTJ9gJy9FNs7c9Q==" spinCount="100000" sheet="1" objects="1" scenarios="1"/>
  <mergeCells count="149">
    <mergeCell ref="A136:D136"/>
    <mergeCell ref="A137:D137"/>
    <mergeCell ref="A138:D138"/>
    <mergeCell ref="A132:D132"/>
    <mergeCell ref="A133:D133"/>
    <mergeCell ref="A134:D134"/>
    <mergeCell ref="A158:D158"/>
    <mergeCell ref="A159:D159"/>
    <mergeCell ref="G160:I160"/>
    <mergeCell ref="G161:I161"/>
    <mergeCell ref="G162:I162"/>
    <mergeCell ref="A2:I2"/>
    <mergeCell ref="A7:I7"/>
    <mergeCell ref="B9:C9"/>
    <mergeCell ref="F9:G9"/>
    <mergeCell ref="A151:D151"/>
    <mergeCell ref="A152:D152"/>
    <mergeCell ref="A153:D153"/>
    <mergeCell ref="A154:D154"/>
    <mergeCell ref="A156:D156"/>
    <mergeCell ref="A157:D157"/>
    <mergeCell ref="A145:D145"/>
    <mergeCell ref="A146:D146"/>
    <mergeCell ref="A147:D147"/>
    <mergeCell ref="A148:D148"/>
    <mergeCell ref="A149:D149"/>
    <mergeCell ref="A150:D150"/>
    <mergeCell ref="A122:D122"/>
    <mergeCell ref="A123:D123"/>
    <mergeCell ref="A124:D124"/>
    <mergeCell ref="A125:D125"/>
    <mergeCell ref="A126:D126"/>
    <mergeCell ref="A127:D127"/>
    <mergeCell ref="E163:F164"/>
    <mergeCell ref="A111:D111"/>
    <mergeCell ref="A112:D112"/>
    <mergeCell ref="A113:D113"/>
    <mergeCell ref="A114:D114"/>
    <mergeCell ref="A115:D115"/>
    <mergeCell ref="A116:D116"/>
    <mergeCell ref="A117:D117"/>
    <mergeCell ref="E160:F161"/>
    <mergeCell ref="A142:D142"/>
    <mergeCell ref="A143:D143"/>
    <mergeCell ref="A144:D144"/>
    <mergeCell ref="A139:D139"/>
    <mergeCell ref="A140:D140"/>
    <mergeCell ref="A141:D141"/>
    <mergeCell ref="A128:D128"/>
    <mergeCell ref="A129:D129"/>
    <mergeCell ref="A130:D130"/>
    <mergeCell ref="G106:I106"/>
    <mergeCell ref="G107:I107"/>
    <mergeCell ref="A109:F109"/>
    <mergeCell ref="A118:D118"/>
    <mergeCell ref="A119:D119"/>
    <mergeCell ref="A120:D120"/>
    <mergeCell ref="A121:D121"/>
    <mergeCell ref="A103:D103"/>
    <mergeCell ref="A104:D104"/>
    <mergeCell ref="D100:G100"/>
    <mergeCell ref="G105:I105"/>
    <mergeCell ref="A97:D97"/>
    <mergeCell ref="A98:D98"/>
    <mergeCell ref="A99:D99"/>
    <mergeCell ref="A101:D101"/>
    <mergeCell ref="A102:D102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79:D79"/>
    <mergeCell ref="A81:D81"/>
    <mergeCell ref="A82:D82"/>
    <mergeCell ref="A83:D83"/>
    <mergeCell ref="A84:D84"/>
    <mergeCell ref="A73:D73"/>
    <mergeCell ref="A74:D74"/>
    <mergeCell ref="A76:D76"/>
    <mergeCell ref="A77:D77"/>
    <mergeCell ref="A78:D78"/>
    <mergeCell ref="A67:D67"/>
    <mergeCell ref="A68:D68"/>
    <mergeCell ref="A69:D69"/>
    <mergeCell ref="A70:D70"/>
    <mergeCell ref="A71:D71"/>
    <mergeCell ref="A72:D72"/>
    <mergeCell ref="A58:I58"/>
    <mergeCell ref="A57:I57"/>
    <mergeCell ref="A59:D59"/>
    <mergeCell ref="A60:D60"/>
    <mergeCell ref="A61:D61"/>
    <mergeCell ref="A62:D62"/>
    <mergeCell ref="A63:D63"/>
    <mergeCell ref="A64:D64"/>
    <mergeCell ref="A65:D65"/>
    <mergeCell ref="A66:D66"/>
    <mergeCell ref="A14:I14"/>
    <mergeCell ref="A48:C48"/>
    <mergeCell ref="A50:D50"/>
    <mergeCell ref="A51:D51"/>
    <mergeCell ref="A52:I52"/>
    <mergeCell ref="H53:I53"/>
    <mergeCell ref="H54:I54"/>
    <mergeCell ref="H55:I55"/>
    <mergeCell ref="A45:D45"/>
    <mergeCell ref="A46:D46"/>
    <mergeCell ref="A47:D47"/>
    <mergeCell ref="A49:D49"/>
    <mergeCell ref="A39:D39"/>
    <mergeCell ref="A40:D40"/>
    <mergeCell ref="A41:D41"/>
    <mergeCell ref="A42:D42"/>
    <mergeCell ref="A43:D43"/>
    <mergeCell ref="A44:D44"/>
    <mergeCell ref="A34:D34"/>
    <mergeCell ref="A35:D35"/>
    <mergeCell ref="A36:D36"/>
    <mergeCell ref="A38:D38"/>
    <mergeCell ref="A15:D15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6:D16"/>
    <mergeCell ref="A17:D17"/>
    <mergeCell ref="A18:D18"/>
    <mergeCell ref="A19:D19"/>
    <mergeCell ref="A20:D20"/>
    <mergeCell ref="A21:D21"/>
    <mergeCell ref="A1:G1"/>
    <mergeCell ref="A4:G4"/>
    <mergeCell ref="A13:D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Gatvių E dalies pirkimas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Jurgita Simonavičienė</cp:lastModifiedBy>
  <cp:lastPrinted>2024-07-24T14:16:21Z</cp:lastPrinted>
  <dcterms:created xsi:type="dcterms:W3CDTF">2024-07-13T09:20:47Z</dcterms:created>
  <dcterms:modified xsi:type="dcterms:W3CDTF">2024-07-26T12:22:13Z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PDFsam Basic v3.3.2</vt:lpwstr>
  </property>
  <property fmtid="{D5CDD505-2E9C-101B-9397-08002B2CF9AE}" pid="3" name="LastSaved">
    <vt:filetime>2024-07-13T00:00:00Z</vt:filetime>
  </property>
  <property fmtid="{D5CDD505-2E9C-101B-9397-08002B2CF9AE}" pid="4" name="Producer">
    <vt:lpwstr>SAMBox 1.1.6 (www.sejda.org)</vt:lpwstr>
  </property>
</Properties>
</file>