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U:\KONKURSAI\konkursai\Kauno ligoninė\2024\Lab. įranga (723374) 24-06-03\"/>
    </mc:Choice>
  </mc:AlternateContent>
  <xr:revisionPtr revIDLastSave="0" documentId="13_ncr:1_{331E45AB-CF7B-4F41-A0BC-A07FF1D95224}"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8" i="1" l="1"/>
  <c r="F96" i="1"/>
  <c r="G107" i="1" s="1"/>
  <c r="G86" i="1"/>
  <c r="F66" i="1"/>
  <c r="F85" i="1" s="1"/>
  <c r="F86" i="1" s="1"/>
  <c r="F87" i="1" s="1"/>
  <c r="G56" i="1"/>
  <c r="F37" i="1"/>
  <c r="G55" i="1" s="1"/>
  <c r="G21" i="1"/>
  <c r="G85" i="1" l="1"/>
  <c r="F55" i="1"/>
  <c r="F56" i="1" s="1"/>
  <c r="F57" i="1" s="1"/>
  <c r="F107" i="1"/>
  <c r="F108" i="1" s="1"/>
  <c r="F109" i="1" s="1"/>
</calcChain>
</file>

<file path=xl/sharedStrings.xml><?xml version="1.0" encoding="utf-8"?>
<sst xmlns="http://schemas.openxmlformats.org/spreadsheetml/2006/main" count="235" uniqueCount="192">
  <si>
    <t>PIRKIMO SĄLYGŲ PRIEDAS "PASIŪLYMO FORMA"</t>
  </si>
  <si>
    <t>LABORATORINĖ ĮRANGA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</si>
  <si>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</si>
  <si>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</si>
  <si>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</si>
  <si>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</si>
  <si>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</si>
  <si>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</si>
  <si>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</si>
  <si>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</si>
  <si>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</si>
  <si>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</si>
  <si>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</si>
  <si>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</si>
  <si>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</si>
  <si>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</si>
  <si>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</si>
  <si>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</si>
  <si>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</si>
  <si>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</si>
  <si>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</si>
  <si>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</si>
  <si>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</si>
  <si>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</si>
  <si>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</si>
  <si>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</si>
  <si>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</si>
  <si>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ŠVIESINIAI MIKROSKOPAI</t>
  </si>
  <si>
    <t>Tiekėjo pasiūlymas:</t>
  </si>
  <si>
    <t>Nr.</t>
  </si>
  <si>
    <t>Pavadinimas</t>
  </si>
  <si>
    <t>Kiekis</t>
  </si>
  <si>
    <t>Mato vienetas</t>
  </si>
  <si>
    <t>Vieneto kaina be PVM, Eur</t>
  </si>
  <si>
    <t>Suma be PVM, Eur</t>
  </si>
  <si>
    <t>Siūlomos prekės modelis ir modelio modifikacija (jei taikoma)</t>
  </si>
  <si>
    <t>Siūlomų parametrų reikšmės ir pridedamo dokumento puslapis patvirtinantis siūlomo parametro reikšmę</t>
  </si>
  <si>
    <t>1.</t>
  </si>
  <si>
    <t>Šviesiniai mikroskopai</t>
  </si>
  <si>
    <t>1.1.</t>
  </si>
  <si>
    <t>Šviesinis mikroskopas</t>
  </si>
  <si>
    <t>vnt.</t>
  </si>
  <si>
    <t>1.1.1.</t>
  </si>
  <si>
    <t>Tubusas binokuliarinis</t>
  </si>
  <si>
    <t>1.1.2.</t>
  </si>
  <si>
    <t>Tubuso pasvirimo kampas fiksuotas, 25° - 30° ribose</t>
  </si>
  <si>
    <t>1.1.3.</t>
  </si>
  <si>
    <t>Atstumas tarp vyzdžių reguliuojamas, ne siauresnėse kaip 50 – 75 mm ribose</t>
  </si>
  <si>
    <t>1.1.4.</t>
  </si>
  <si>
    <t>Okuliarai: 1. Didinimas 10x; 2. Matymo laukas (FOV) ne mažiau 20 mm</t>
  </si>
  <si>
    <t>1.1.5.</t>
  </si>
  <si>
    <t>Objektyvų revolveris talpina ne mažiau kaip 4 objektyvus.</t>
  </si>
  <si>
    <t>1.1.6.</t>
  </si>
  <si>
    <t>Objektyvai ne mažiau kaip trys skirtingi: 1. 10x, N.A. ≥ 0,25, darbinis atstumas (W.D.) ≥ 7,0 mm; 2. 40x, skiriamoji geba N.A. ≥ 0,65, darbinis atstumas (W.D.)  ≥ 0,55 mm; 3. 100x, imersinis, skiriamoji geba N.A. ≥ 1,25, darbinis atstumas (W.D.) ≥ 0,10 mm</t>
  </si>
  <si>
    <t>1.1.7.</t>
  </si>
  <si>
    <t>Objektyvų klasė ne prastesnė nei Plan achromat</t>
  </si>
  <si>
    <t>1.1.8.</t>
  </si>
  <si>
    <t>Kondensorius Abbe tipo, 0.9 arba 1.25</t>
  </si>
  <si>
    <t>1.1.9.</t>
  </si>
  <si>
    <t>Stalelis mechaninis, eiga ne mažesnė nei 75 x 40 mm</t>
  </si>
  <si>
    <t>1.1.10.</t>
  </si>
  <si>
    <t>Stikliukų laikiklis su stikliukų spaustuku</t>
  </si>
  <si>
    <t>1.1.11.</t>
  </si>
  <si>
    <t>Koaksialiniai grubaus (macro) ir tikslaus (micro) fokusavimo sraigtai. Pilna fokusavimo eiga 15 mm ± 3 mm</t>
  </si>
  <si>
    <t>1.1.12.</t>
  </si>
  <si>
    <t xml:space="preserve">LED arba lygiavertis šviesos šaltinis. Šviesos šaltinio veikimo laikas ne mažiau 30000 val. </t>
  </si>
  <si>
    <t>1.1.13.</t>
  </si>
  <si>
    <t>Palaikomos kontrastavimo technikos: šviesaus lauko, tamsaus lauko, fazių kontrasto, poliarizacijos.</t>
  </si>
  <si>
    <t>1.1.14.</t>
  </si>
  <si>
    <t>Rodomoji lazdelė okuliare</t>
  </si>
  <si>
    <t>1.1.15.</t>
  </si>
  <si>
    <t>Rankena mikroskopo paėmimui</t>
  </si>
  <si>
    <t>1.1.16.</t>
  </si>
  <si>
    <t>Elektros šaltinis 230 V, 50 Hz elektros tinklas</t>
  </si>
  <si>
    <t>1.1.17.</t>
  </si>
  <si>
    <t>Suma be PVM</t>
  </si>
  <si>
    <t>Taikomas PVM dydis (%)</t>
  </si>
  <si>
    <t>PVM suma</t>
  </si>
  <si>
    <t>Suma su PVM</t>
  </si>
  <si>
    <t>2. DALIS</t>
  </si>
  <si>
    <t>MIKROSKOPAS SU DISKUSINIU TILTU</t>
  </si>
  <si>
    <t>2.</t>
  </si>
  <si>
    <t>Mikroskopas su diskusiniu tiltu</t>
  </si>
  <si>
    <t>2.1.</t>
  </si>
  <si>
    <t>2.1.1.</t>
  </si>
  <si>
    <t>2.1.2.</t>
  </si>
  <si>
    <t>Tubuso pasvirimo kampas ne daugiau kaip 35°</t>
  </si>
  <si>
    <t>2.1.3.</t>
  </si>
  <si>
    <t>2.1.4.</t>
  </si>
  <si>
    <t>Okuliarai: 1. Didinimas 10x; 2. Matymo laukas (FOV) ne mažiau 22 mm</t>
  </si>
  <si>
    <t>2.1.5.</t>
  </si>
  <si>
    <t>Objektyvų revolveris talpina ne mažiau kaip 5 objektyvus.</t>
  </si>
  <si>
    <t>2.1.6.</t>
  </si>
  <si>
    <t>Objektyvai ne mažiau kaip trys skirtingi: 1. 10x, N.A. ≥ 0,25, darbinis atstumas (W.D.) ≥ 4,5 mm; 2. 40x, skiriamoji geba N.A. ≥ 0,65, darbinis atstumas (W.D.)  ≥ 0,45 mm; 3. 100x, imersinis, skiriamoji geba N.A. ≥ 1,25, darbinis atstumas (W.D.) ≥ 0,10 mm</t>
  </si>
  <si>
    <t>2.1.7.</t>
  </si>
  <si>
    <t>2.1.8.</t>
  </si>
  <si>
    <t>Kondensorius - 0.9/1.25 H, reguliuojamo aukščio, fokusuojamas su diafragma, centruojamas, su filtro įdėklu arba Abbe tipo N.A. 0,9 / 1,1</t>
  </si>
  <si>
    <t>2.1.9.</t>
  </si>
  <si>
    <t>Stalelis mechaninis, eiga ne mažesnė nei 75 x 50 mm</t>
  </si>
  <si>
    <t>2.1.10.</t>
  </si>
  <si>
    <t xml:space="preserve">Stikliukų laikiklis skirtas dviem stikliukams </t>
  </si>
  <si>
    <t>2.1.11.</t>
  </si>
  <si>
    <t>Koaksialiniai grubaus (macro) ir tikslaus (micro) fokusavimo sraigtai arba simetrinis fokuso rankenėlių išdėstymas. Pilna fokusavimo eiga ≥ 15 mm</t>
  </si>
  <si>
    <t>2.1.12.</t>
  </si>
  <si>
    <t xml:space="preserve">LED arba lygiavertis šviesos šaltinis. Šviesos šaltinio veikimo laikas ne mažiau 20000 val. </t>
  </si>
  <si>
    <t>2.1.13.</t>
  </si>
  <si>
    <t>Apšvietimo intensyvumo nustatymo funkcija. Turi būti galimybė nustatyti ir išsaugoti skirtingą apšvietimo intensyvumą kiekvienam objektyvui atskirai. Apšvietimo intensyvumo nustatymas objektyvui turi išlikti atmintyje iki kito nustatymo.</t>
  </si>
  <si>
    <t>2.1.14.</t>
  </si>
  <si>
    <t>Energijos taupymo režimas. Mikroskopas turi automatiškai išsijungti po ≤ 30 min neveiksnumo ir vėl įsijungti paspaudus bet kurį mygtuką.</t>
  </si>
  <si>
    <t>2.1.15.</t>
  </si>
  <si>
    <t>2.1.16.</t>
  </si>
  <si>
    <t>Mikroskopas su diskusiniu tiltu ir papildoma stebėjimo vieta: 1. Diskusinis tiltas iš kairės arba dešinės pusės; 2. Tubusas binokuliarinis; 3. Okuliarai: didinimas 10x,matymo laukas (FOV) ne mažiau 22 mm</t>
  </si>
  <si>
    <t>2.1.17.</t>
  </si>
  <si>
    <t>2.1.18.</t>
  </si>
  <si>
    <t>3. DALIS</t>
  </si>
  <si>
    <t>OBJEKTINIŲ STIKLELIŲ ARCHYVAVIMO MODULINĖ SISTEMA</t>
  </si>
  <si>
    <t>3.</t>
  </si>
  <si>
    <t>Objektinių stiklelių archyvavimo modulinė sistema</t>
  </si>
  <si>
    <t>3.1.</t>
  </si>
  <si>
    <t>3.1.1.</t>
  </si>
  <si>
    <t>Archyvavimo sistema specialiai skirta objektinių stiklelių 76 x 26mm ± 3 mm saugojimui ir archyvavimui</t>
  </si>
  <si>
    <t>3.1.2.</t>
  </si>
  <si>
    <t xml:space="preserve">Visos sudedamosios dalys turi būti statomos viena ant kitos, turi būti stabili -  pagrindas be ratukų. </t>
  </si>
  <si>
    <t>3.1.3.</t>
  </si>
  <si>
    <t>Spinta su pagrindu, stalčiais ir dangčiais</t>
  </si>
  <si>
    <t>3.1.4.</t>
  </si>
  <si>
    <t>Korpusas pagamintas iš metalo, paviršius dažytas, stalčiukai - ABS arba lygiaverčio plastiko</t>
  </si>
  <si>
    <t>3.1.5.</t>
  </si>
  <si>
    <t>Moduliniame padėkle esančių stalčiukų skaičius ne mažiau 12 vnt</t>
  </si>
  <si>
    <t>3.1.6.</t>
  </si>
  <si>
    <t>Archyvuojamų objektinių stiklelių skaičius ne mažiau 5500 vnt</t>
  </si>
  <si>
    <t>3.1.7.</t>
  </si>
  <si>
    <t>Būtina stalčiuko rankena</t>
  </si>
  <si>
    <t>3.1.8.</t>
  </si>
  <si>
    <t>Keičiami spalvoti stalčiuko fasadai</t>
  </si>
  <si>
    <t>3.1.9.</t>
  </si>
  <si>
    <t>Maksimalus sukraunamų modulinių padėklų vieno ant kito skaičius ne daigiau 12 vnt.</t>
  </si>
  <si>
    <t>3.1.10.</t>
  </si>
  <si>
    <t>Modulinio padėklo matmenys (aukštis x plotis x gylis): 150 x 490 x 500 mm ± 50 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</si>
  <si>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</si>
  <si>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</si>
  <si>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</si>
  <si>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</si>
  <si>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</si>
  <si>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</si>
  <si>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</si>
  <si>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</si>
  <si>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</si>
  <si>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</si>
  <si>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</si>
  <si>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</si>
  <si>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</si>
  <si>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</si>
  <si>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</si>
  <si>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</si>
  <si>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</si>
  <si>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</si>
  <si>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</si>
  <si>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</si>
  <si>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</si>
  <si>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</si>
  <si>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8884-1 2024-05-21 13:56:42</t>
  </si>
  <si>
    <r>
      <t xml:space="preserve">Komplektuojama su: 1. Gaubtas mikroskopui, kai įranga nenaudojama; 2. Imersinis aliejus, ≥ 5 ml talpos – 1 vnt.; 3. Valymo servetėlės, skirtos optikai ≥ 100 vnt. </t>
    </r>
    <r>
      <rPr>
        <b/>
        <sz val="11"/>
        <color theme="1"/>
        <rFont val="Calibri"/>
        <family val="2"/>
        <charset val="186"/>
        <scheme val="minor"/>
      </rPr>
      <t>(Tiekėjams leidžiama pateikti tiekėjo deklaraciją siekiant patvirtinti techninės specifikacijos 1.1.17. papunktyje nurodytą komplektuojamą įrangą ir priemones bei jų kiekius (vnt., kompl. ir pan.).)</t>
    </r>
  </si>
  <si>
    <r>
      <t xml:space="preserve">Komplektuojama su: 1. Gaubtas mikroskopui, kai įranga nenaudojama; 2. Imersinis aliejus, ≥ 5 ml talpos – 1 vnt.; 3. Valymo servetėlės, skirtos optikai ≥ 100 vnt. </t>
    </r>
    <r>
      <rPr>
        <b/>
        <sz val="11"/>
        <color theme="1"/>
        <rFont val="Calibri"/>
        <family val="2"/>
        <charset val="186"/>
        <scheme val="minor"/>
      </rPr>
      <t>(Tiekėjams leidžiama pateikti tiekėjo deklaraciją siekiant patvirtinti techninės specifikacijos 2.1.18. papunktyje nurodytą komplektuojamą įrangą ir priemones bei jų kiekius (vnt., kompl. ir pan.).)</t>
    </r>
  </si>
  <si>
    <t>24-147</t>
  </si>
  <si>
    <t>Vilnius</t>
  </si>
  <si>
    <t>UAB Mediq Lietuva</t>
  </si>
  <si>
    <t>Kolektyvo g. 15-20, 08314 Vilnius</t>
  </si>
  <si>
    <t>LT100005456916</t>
  </si>
  <si>
    <t>a/s LT87 7300 0101 5958 2502, AB Swedbank, banko kodas 73000                       a/s LT29 704409010430 1880, AB SEB, banko kodas 70440</t>
  </si>
  <si>
    <t>Inga Rinkevičienė</t>
  </si>
  <si>
    <t>(0 5) 268 8445, inga.rinkeviciene@mediq.com</t>
  </si>
  <si>
    <t>Vilius Grikšas, vykdantysis direktorius</t>
  </si>
  <si>
    <t>Daiva Jurkštienė, tel. (0 5) 268 84554, daiva.jurkstiene@mediq.com</t>
  </si>
  <si>
    <t>Christa Elisabeth Volmer Nielsen, Philip Morch Nadelmann, Thorbjorn Hjarndal</t>
  </si>
  <si>
    <t>Visos sudedamosios dalys  statomos viena ant kitos, sistema stabili -  pagrindas be ratukų - gamintojo brošiūra, 3 psl</t>
  </si>
  <si>
    <t>Spinta su pagrindu, stalčiais ir dangčiais - gamintojo brošiūra, 3 psl</t>
  </si>
  <si>
    <t>Korpusas pagamintas iš metalo, paviršius dažytas, stalčiukai - ABS - gamintojo brošiūra, 3 psl</t>
  </si>
  <si>
    <t>Moduliniame padėkle esančių stalčiukų skaičius - 14 vnt - gamintojo brošiūra, 3 psl</t>
  </si>
  <si>
    <t>Archyvuojamų objektinių stiklelių skaičius 5600 vnt -gamintojo brošiūra, 3 psl</t>
  </si>
  <si>
    <t>Būtina stalčiuko rankena - dokumentas 3.1.7. poz atitikimas</t>
  </si>
  <si>
    <t>Keičiami spalvoti stalčiuko fasadai - gamintojo brošiūra, 3 psl</t>
  </si>
  <si>
    <t>Maksimalus sukraunamų modulinių padėklų vieno ant kito skaičius 11 vnt - gamintojo brošiūra, 3 psl</t>
  </si>
  <si>
    <t>Modulinio padėklo matmenys (aukštis x plotis x gylis): 140 x 510 x 480 mm - gamintojo brošiūra, 3 psl</t>
  </si>
  <si>
    <t>nepasitelkimai</t>
  </si>
  <si>
    <t>nepasitelkiami</t>
  </si>
  <si>
    <t>x</t>
  </si>
  <si>
    <t>ne</t>
  </si>
  <si>
    <t>konkursų ruošimo vadybininkė</t>
  </si>
  <si>
    <t>įgaliojimas MI2024-003</t>
  </si>
  <si>
    <t>CO.RE-FRONT archyvavimo sistema, gamintojas MediDiagnostici</t>
  </si>
  <si>
    <t>Archyvavimo sistema specialiai skirta objektinių stiklelių 76 x 26mm saugojimui ir archyvavimui - gamintojo brošiūra, 3 psl ir atitikimo dok 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</si>
</sst>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vertical="top" wrapText="1"/>
    </xf>
    <xf numFmtId="0" fontId="1" fillId="4" borderId="23" xfId="0" applyFont="1" applyFill="1" applyBorder="1" applyAlignment="1">
      <alignment vertical="top"/>
    </xf>
    <xf numFmtId="0" fontId="2" fillId="4" borderId="23" xfId="0" applyFont="1" applyFill="1" applyBorder="1" applyAlignment="1">
      <alignment vertical="top"/>
    </xf>
    <xf numFmtId="0" fontId="2" fillId="4" borderId="23" xfId="0" applyFont="1" applyFill="1" applyBorder="1" applyAlignment="1">
      <alignment wrapText="1"/>
    </xf>
    <xf numFmtId="0" fontId="2" fillId="4" borderId="23" xfId="0" applyFont="1" applyFill="1" applyBorder="1" applyAlignment="1">
      <alignment vertical="top" wrapText="1"/>
    </xf>
    <xf numFmtId="0" fontId="2" fillId="4" borderId="23" xfId="0" applyFont="1" applyFill="1" applyBorder="1" applyAlignment="1">
      <alignment horizontal="center" vertical="top" wrapText="1"/>
    </xf>
    <xf numFmtId="14" fontId="1" fillId="5" borderId="1" xfId="0" applyNumberFormat="1" applyFont="1" applyFill="1" applyBorder="1" applyProtection="1">
      <protection locked="0"/>
    </xf>
    <xf numFmtId="16"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09"/>
  <sheetViews>
    <sheetView tabSelected="1" topLeftCell="A84" workbookViewId="0">
      <selection activeCell="H90" sqref="H90"/>
    </sheetView>
  </sheetViews>
  <sheetFormatPr defaultColWidth="10.796875" defaultRowHeight="14.4" x14ac:dyDescent="0.3"/>
  <cols>
    <col min="1" max="1" width="6.69921875" style="1" customWidth="1"/>
    <col min="2" max="2" width="64.5" style="1" customWidth="1"/>
    <col min="3" max="3" width="10.796875" style="1" customWidth="1"/>
    <col min="4" max="4" width="11.5" style="1" customWidth="1"/>
    <col min="5" max="6" width="17.69921875" style="1" customWidth="1"/>
    <col min="7" max="7" width="26.69921875" style="1" customWidth="1"/>
    <col min="8" max="8" width="80.69921875" style="1" customWidth="1"/>
    <col min="9" max="15" width="25" style="1" customWidth="1"/>
    <col min="16" max="16" width="10.796875" style="1" customWidth="1"/>
    <col min="17" max="16384" width="10.796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31">
        <v>45446</v>
      </c>
    </row>
    <row r="9" spans="1:6" x14ac:dyDescent="0.3">
      <c r="A9" s="4" t="s">
        <v>5</v>
      </c>
      <c r="B9" s="32" t="s">
        <v>164</v>
      </c>
    </row>
    <row r="10" spans="1:6" x14ac:dyDescent="0.3">
      <c r="A10" s="4" t="s">
        <v>6</v>
      </c>
      <c r="B10" s="13" t="s">
        <v>165</v>
      </c>
    </row>
    <row r="12" spans="1:6" ht="15.6" x14ac:dyDescent="0.3">
      <c r="A12" s="37" t="s">
        <v>7</v>
      </c>
      <c r="B12" s="38"/>
      <c r="C12" s="34" t="s">
        <v>166</v>
      </c>
      <c r="D12" s="35"/>
      <c r="E12" s="35"/>
      <c r="F12" s="36"/>
    </row>
    <row r="13" spans="1:6" ht="16.05" customHeight="1" x14ac:dyDescent="0.3">
      <c r="A13" s="42" t="s">
        <v>8</v>
      </c>
      <c r="B13" s="43"/>
      <c r="C13" s="34">
        <v>302513086</v>
      </c>
      <c r="D13" s="35"/>
      <c r="E13" s="35"/>
      <c r="F13" s="36"/>
    </row>
    <row r="14" spans="1:6" ht="16.05" customHeight="1" x14ac:dyDescent="0.3">
      <c r="A14" s="42" t="s">
        <v>9</v>
      </c>
      <c r="B14" s="43"/>
      <c r="C14" s="34" t="s">
        <v>167</v>
      </c>
      <c r="D14" s="35"/>
      <c r="E14" s="35"/>
      <c r="F14" s="36"/>
    </row>
    <row r="15" spans="1:6" ht="16.05" customHeight="1" x14ac:dyDescent="0.3">
      <c r="A15" s="37" t="s">
        <v>10</v>
      </c>
      <c r="B15" s="38"/>
      <c r="C15" s="34" t="s">
        <v>168</v>
      </c>
      <c r="D15" s="35"/>
      <c r="E15" s="35"/>
      <c r="F15" s="36"/>
    </row>
    <row r="16" spans="1:6" ht="63" customHeight="1" x14ac:dyDescent="0.3">
      <c r="A16" s="46" t="s">
        <v>11</v>
      </c>
      <c r="B16" s="43"/>
      <c r="C16" s="34" t="s">
        <v>169</v>
      </c>
      <c r="D16" s="35"/>
      <c r="E16" s="35"/>
      <c r="F16" s="36"/>
    </row>
    <row r="17" spans="1:7" ht="16.05" customHeight="1" x14ac:dyDescent="0.3">
      <c r="A17" s="37" t="s">
        <v>12</v>
      </c>
      <c r="B17" s="38"/>
      <c r="C17" s="34" t="s">
        <v>170</v>
      </c>
      <c r="D17" s="35"/>
      <c r="E17" s="35"/>
      <c r="F17" s="36"/>
    </row>
    <row r="18" spans="1:7" ht="16.05" customHeight="1" x14ac:dyDescent="0.3">
      <c r="A18" s="37" t="s">
        <v>13</v>
      </c>
      <c r="B18" s="38"/>
      <c r="C18" s="34" t="s">
        <v>171</v>
      </c>
      <c r="D18" s="35"/>
      <c r="E18" s="35"/>
      <c r="F18" s="36"/>
    </row>
    <row r="19" spans="1:7" ht="48" customHeight="1" x14ac:dyDescent="0.3">
      <c r="A19" s="37" t="s">
        <v>14</v>
      </c>
      <c r="B19" s="38"/>
      <c r="C19" s="34" t="s">
        <v>172</v>
      </c>
      <c r="D19" s="35"/>
      <c r="E19" s="35"/>
      <c r="F19" s="36"/>
    </row>
    <row r="20" spans="1:7" ht="55.05" customHeight="1" x14ac:dyDescent="0.3">
      <c r="A20" s="37" t="s">
        <v>15</v>
      </c>
      <c r="B20" s="38"/>
      <c r="C20" s="34" t="s">
        <v>173</v>
      </c>
      <c r="D20" s="35"/>
      <c r="E20" s="35"/>
      <c r="F20" s="36"/>
    </row>
    <row r="21" spans="1:7" ht="70.95" customHeight="1" x14ac:dyDescent="0.3">
      <c r="A21" s="39" t="s">
        <v>16</v>
      </c>
      <c r="B21" s="40"/>
      <c r="C21" s="44" t="s">
        <v>174</v>
      </c>
      <c r="D21" s="45"/>
      <c r="E21" s="45"/>
      <c r="F21" s="45"/>
      <c r="G21" s="14" t="str">
        <f>IF((SUMPRODUCT(--(C21=""))&gt;0), "Privaloma užpildyti, kai taikomi pašalinimo pagrindai", "")</f>
        <v/>
      </c>
    </row>
    <row r="22" spans="1:7" ht="18" customHeight="1" x14ac:dyDescent="0.3">
      <c r="A22" s="5"/>
      <c r="B22" s="5"/>
      <c r="C22" s="6"/>
      <c r="D22" s="6"/>
      <c r="E22" s="6"/>
      <c r="F22" s="6"/>
    </row>
    <row r="23" spans="1:7" x14ac:dyDescent="0.3">
      <c r="A23" s="47" t="s">
        <v>17</v>
      </c>
      <c r="B23" s="33"/>
      <c r="C23" s="33"/>
      <c r="D23" s="33"/>
      <c r="E23" s="33"/>
      <c r="F23" s="33"/>
    </row>
    <row r="24" spans="1:7" x14ac:dyDescent="0.3">
      <c r="A24" s="33" t="s">
        <v>18</v>
      </c>
      <c r="B24" s="33"/>
      <c r="C24" s="33"/>
      <c r="D24" s="33"/>
      <c r="E24" s="33"/>
      <c r="F24" s="33"/>
    </row>
    <row r="25" spans="1:7" x14ac:dyDescent="0.3">
      <c r="A25" s="33" t="s">
        <v>19</v>
      </c>
      <c r="B25" s="33"/>
      <c r="C25" s="33"/>
      <c r="D25" s="33"/>
      <c r="E25" s="33"/>
      <c r="F25" s="33"/>
    </row>
    <row r="26" spans="1:7" x14ac:dyDescent="0.3">
      <c r="A26" s="33" t="s">
        <v>20</v>
      </c>
      <c r="B26" s="33"/>
      <c r="C26" s="33"/>
      <c r="D26" s="33"/>
      <c r="E26" s="33"/>
      <c r="F26" s="33"/>
    </row>
    <row r="27" spans="1:7" x14ac:dyDescent="0.3">
      <c r="A27" s="33" t="s">
        <v>21</v>
      </c>
      <c r="B27" s="33"/>
      <c r="C27" s="33"/>
      <c r="D27" s="33"/>
      <c r="E27" s="33"/>
      <c r="F27" s="33"/>
    </row>
    <row r="28" spans="1:7" ht="31.95" customHeight="1" x14ac:dyDescent="0.3">
      <c r="A28" s="41" t="s">
        <v>22</v>
      </c>
      <c r="B28" s="33"/>
      <c r="C28" s="33"/>
      <c r="D28" s="33"/>
      <c r="E28" s="33"/>
      <c r="F28" s="33"/>
    </row>
    <row r="29" spans="1:7" x14ac:dyDescent="0.3">
      <c r="A29" s="33" t="s">
        <v>23</v>
      </c>
      <c r="B29" s="33"/>
      <c r="C29" s="33"/>
      <c r="D29" s="33"/>
      <c r="E29" s="33"/>
      <c r="F29" s="33"/>
    </row>
    <row r="30" spans="1:7" x14ac:dyDescent="0.3">
      <c r="A30" s="14" t="s">
        <v>24</v>
      </c>
      <c r="E30" s="15"/>
    </row>
    <row r="31" spans="1:7" x14ac:dyDescent="0.3">
      <c r="A31" s="14" t="s">
        <v>25</v>
      </c>
    </row>
    <row r="32" spans="1:7" x14ac:dyDescent="0.3">
      <c r="A32" s="12" t="s">
        <v>26</v>
      </c>
      <c r="B32" s="12" t="s">
        <v>27</v>
      </c>
    </row>
    <row r="34" spans="1:8" x14ac:dyDescent="0.3">
      <c r="A34" s="12" t="s">
        <v>28</v>
      </c>
    </row>
    <row r="35" spans="1:8" ht="29.4" customHeight="1" x14ac:dyDescent="0.3">
      <c r="A35" s="27" t="s">
        <v>29</v>
      </c>
      <c r="B35" s="27" t="s">
        <v>30</v>
      </c>
      <c r="C35" s="30" t="s">
        <v>31</v>
      </c>
      <c r="D35" s="30" t="s">
        <v>32</v>
      </c>
      <c r="E35" s="30" t="s">
        <v>33</v>
      </c>
      <c r="F35" s="30" t="s">
        <v>34</v>
      </c>
      <c r="G35" s="30" t="s">
        <v>35</v>
      </c>
      <c r="H35" s="30" t="s">
        <v>36</v>
      </c>
    </row>
    <row r="36" spans="1:8" x14ac:dyDescent="0.3">
      <c r="A36" s="27" t="s">
        <v>37</v>
      </c>
      <c r="B36" s="16" t="s">
        <v>38</v>
      </c>
      <c r="C36" s="17"/>
      <c r="D36" s="17"/>
      <c r="E36" s="17"/>
      <c r="F36" s="17"/>
      <c r="G36" s="17"/>
      <c r="H36" s="17"/>
    </row>
    <row r="37" spans="1:8" x14ac:dyDescent="0.3">
      <c r="A37" s="26" t="s">
        <v>39</v>
      </c>
      <c r="B37" s="25" t="s">
        <v>40</v>
      </c>
      <c r="C37" s="17">
        <v>4</v>
      </c>
      <c r="D37" s="17" t="s">
        <v>41</v>
      </c>
      <c r="E37" s="18"/>
      <c r="F37" s="17" t="str">
        <f>IF(ISBLANK(E37),"", PRODUCT(C37,E37))</f>
        <v/>
      </c>
      <c r="G37" s="19"/>
      <c r="H37" s="17"/>
    </row>
    <row r="38" spans="1:8" x14ac:dyDescent="0.3">
      <c r="A38" s="26" t="s">
        <v>42</v>
      </c>
      <c r="B38" s="25" t="s">
        <v>43</v>
      </c>
      <c r="C38" s="17"/>
      <c r="D38" s="17"/>
      <c r="E38" s="17"/>
      <c r="F38" s="17"/>
      <c r="G38" s="17"/>
      <c r="H38" s="19"/>
    </row>
    <row r="39" spans="1:8" x14ac:dyDescent="0.3">
      <c r="A39" s="26" t="s">
        <v>44</v>
      </c>
      <c r="B39" s="25" t="s">
        <v>45</v>
      </c>
      <c r="C39" s="17"/>
      <c r="D39" s="17"/>
      <c r="E39" s="17"/>
      <c r="F39" s="17"/>
      <c r="G39" s="17"/>
      <c r="H39" s="19"/>
    </row>
    <row r="40" spans="1:8" x14ac:dyDescent="0.3">
      <c r="A40" s="26" t="s">
        <v>46</v>
      </c>
      <c r="B40" s="25" t="s">
        <v>47</v>
      </c>
      <c r="C40" s="17"/>
      <c r="D40" s="17"/>
      <c r="E40" s="17"/>
      <c r="F40" s="17"/>
      <c r="G40" s="17"/>
      <c r="H40" s="19"/>
    </row>
    <row r="41" spans="1:8" x14ac:dyDescent="0.3">
      <c r="A41" s="26" t="s">
        <v>48</v>
      </c>
      <c r="B41" s="25" t="s">
        <v>49</v>
      </c>
      <c r="C41" s="17"/>
      <c r="D41" s="17"/>
      <c r="E41" s="17"/>
      <c r="F41" s="17"/>
      <c r="G41" s="17"/>
      <c r="H41" s="19"/>
    </row>
    <row r="42" spans="1:8" x14ac:dyDescent="0.3">
      <c r="A42" s="26" t="s">
        <v>50</v>
      </c>
      <c r="B42" s="25" t="s">
        <v>51</v>
      </c>
      <c r="C42" s="17"/>
      <c r="D42" s="17"/>
      <c r="E42" s="17"/>
      <c r="F42" s="17"/>
      <c r="G42" s="17"/>
      <c r="H42" s="19"/>
    </row>
    <row r="43" spans="1:8" ht="43.2" x14ac:dyDescent="0.3">
      <c r="A43" s="26" t="s">
        <v>52</v>
      </c>
      <c r="B43" s="25" t="s">
        <v>53</v>
      </c>
      <c r="C43" s="17"/>
      <c r="D43" s="17"/>
      <c r="E43" s="17"/>
      <c r="F43" s="17"/>
      <c r="G43" s="17"/>
      <c r="H43" s="19"/>
    </row>
    <row r="44" spans="1:8" x14ac:dyDescent="0.3">
      <c r="A44" s="26" t="s">
        <v>54</v>
      </c>
      <c r="B44" s="25" t="s">
        <v>55</v>
      </c>
      <c r="C44" s="17"/>
      <c r="D44" s="17"/>
      <c r="E44" s="17"/>
      <c r="F44" s="17"/>
      <c r="G44" s="17"/>
      <c r="H44" s="19"/>
    </row>
    <row r="45" spans="1:8" x14ac:dyDescent="0.3">
      <c r="A45" s="26" t="s">
        <v>56</v>
      </c>
      <c r="B45" s="25" t="s">
        <v>57</v>
      </c>
      <c r="C45" s="17"/>
      <c r="D45" s="17"/>
      <c r="E45" s="17"/>
      <c r="F45" s="17"/>
      <c r="G45" s="17"/>
      <c r="H45" s="19"/>
    </row>
    <row r="46" spans="1:8" x14ac:dyDescent="0.3">
      <c r="A46" s="26" t="s">
        <v>58</v>
      </c>
      <c r="B46" s="25" t="s">
        <v>59</v>
      </c>
      <c r="C46" s="17"/>
      <c r="D46" s="17"/>
      <c r="E46" s="17"/>
      <c r="F46" s="17"/>
      <c r="G46" s="17"/>
      <c r="H46" s="19"/>
    </row>
    <row r="47" spans="1:8" x14ac:dyDescent="0.3">
      <c r="A47" s="26" t="s">
        <v>60</v>
      </c>
      <c r="B47" s="25" t="s">
        <v>61</v>
      </c>
      <c r="C47" s="17"/>
      <c r="D47" s="17"/>
      <c r="E47" s="17"/>
      <c r="F47" s="17"/>
      <c r="G47" s="17"/>
      <c r="H47" s="19"/>
    </row>
    <row r="48" spans="1:8" ht="28.8" x14ac:dyDescent="0.3">
      <c r="A48" s="26" t="s">
        <v>62</v>
      </c>
      <c r="B48" s="25" t="s">
        <v>63</v>
      </c>
      <c r="C48" s="17"/>
      <c r="D48" s="17"/>
      <c r="E48" s="17"/>
      <c r="F48" s="17"/>
      <c r="G48" s="17"/>
      <c r="H48" s="19"/>
    </row>
    <row r="49" spans="1:8" ht="15.6" customHeight="1" x14ac:dyDescent="0.3">
      <c r="A49" s="26" t="s">
        <v>64</v>
      </c>
      <c r="B49" s="25" t="s">
        <v>65</v>
      </c>
      <c r="C49" s="17"/>
      <c r="D49" s="17"/>
      <c r="E49" s="17"/>
      <c r="F49" s="17"/>
      <c r="G49" s="17"/>
      <c r="H49" s="19"/>
    </row>
    <row r="50" spans="1:8" ht="28.8" x14ac:dyDescent="0.3">
      <c r="A50" s="26" t="s">
        <v>66</v>
      </c>
      <c r="B50" s="25" t="s">
        <v>67</v>
      </c>
      <c r="C50" s="17"/>
      <c r="D50" s="17"/>
      <c r="E50" s="17"/>
      <c r="F50" s="17"/>
      <c r="G50" s="17"/>
      <c r="H50" s="19"/>
    </row>
    <row r="51" spans="1:8" x14ac:dyDescent="0.3">
      <c r="A51" s="26" t="s">
        <v>68</v>
      </c>
      <c r="B51" s="25" t="s">
        <v>69</v>
      </c>
      <c r="C51" s="17"/>
      <c r="D51" s="17"/>
      <c r="E51" s="17"/>
      <c r="F51" s="17"/>
      <c r="G51" s="17"/>
      <c r="H51" s="19"/>
    </row>
    <row r="52" spans="1:8" x14ac:dyDescent="0.3">
      <c r="A52" s="26" t="s">
        <v>70</v>
      </c>
      <c r="B52" s="25" t="s">
        <v>71</v>
      </c>
      <c r="C52" s="17"/>
      <c r="D52" s="17"/>
      <c r="E52" s="17"/>
      <c r="F52" s="17"/>
      <c r="G52" s="17"/>
      <c r="H52" s="19"/>
    </row>
    <row r="53" spans="1:8" x14ac:dyDescent="0.3">
      <c r="A53" s="26" t="s">
        <v>72</v>
      </c>
      <c r="B53" s="25" t="s">
        <v>73</v>
      </c>
      <c r="C53" s="17"/>
      <c r="D53" s="17"/>
      <c r="E53" s="17"/>
      <c r="F53" s="17"/>
      <c r="G53" s="17"/>
      <c r="H53" s="19"/>
    </row>
    <row r="54" spans="1:8" ht="72" x14ac:dyDescent="0.3">
      <c r="A54" s="26" t="s">
        <v>74</v>
      </c>
      <c r="B54" s="25" t="s">
        <v>162</v>
      </c>
      <c r="C54" s="17"/>
      <c r="D54" s="17"/>
      <c r="E54" s="17"/>
      <c r="F54" s="17"/>
      <c r="G54" s="17"/>
      <c r="H54" s="19"/>
    </row>
    <row r="55" spans="1:8" x14ac:dyDescent="0.3">
      <c r="E55" s="16" t="s">
        <v>75</v>
      </c>
      <c r="F55" s="16" t="str">
        <f>IF((COUNT(C37:C54)&lt;&gt;COUNT(F37:F54)),"", ROUND(SUM(F37:F54),2))</f>
        <v/>
      </c>
      <c r="G55" s="14" t="str">
        <f>IF((COUNT(C37:C54)&lt;&gt;COUNT(F37:F54)),"Neužpildytos visų objektų kainos", "")</f>
        <v>Neužpildytos visų objektų kainos</v>
      </c>
    </row>
    <row r="56" spans="1:8" ht="43.2" x14ac:dyDescent="0.3">
      <c r="C56" s="28" t="s">
        <v>76</v>
      </c>
      <c r="D56" s="19"/>
      <c r="E56" s="16" t="s">
        <v>77</v>
      </c>
      <c r="F56" s="16" t="str">
        <f>IF(OR(F55="",D56=""),"", ROUND(PRODUCT(D56,F55)/100,2))</f>
        <v/>
      </c>
      <c r="G56" s="14" t="str">
        <f>IF(D56="", "Nurodykite taikomą PVM dydį", "")</f>
        <v>Nurodykite taikomą PVM dydį</v>
      </c>
    </row>
    <row r="57" spans="1:8" x14ac:dyDescent="0.3">
      <c r="E57" s="16" t="s">
        <v>78</v>
      </c>
      <c r="F57" s="16">
        <f>IF(ISBLANK(F56), "", ROUND(SUM(F55:F56),2))</f>
        <v>0</v>
      </c>
    </row>
    <row r="61" spans="1:8" x14ac:dyDescent="0.3">
      <c r="A61" s="12" t="s">
        <v>79</v>
      </c>
      <c r="B61" s="12" t="s">
        <v>80</v>
      </c>
    </row>
    <row r="63" spans="1:8" x14ac:dyDescent="0.3">
      <c r="A63" s="12" t="s">
        <v>28</v>
      </c>
    </row>
    <row r="64" spans="1:8" ht="31.2" customHeight="1" x14ac:dyDescent="0.3">
      <c r="A64" s="27" t="s">
        <v>29</v>
      </c>
      <c r="B64" s="27" t="s">
        <v>30</v>
      </c>
      <c r="C64" s="29" t="s">
        <v>31</v>
      </c>
      <c r="D64" s="29" t="s">
        <v>32</v>
      </c>
      <c r="E64" s="29" t="s">
        <v>33</v>
      </c>
      <c r="F64" s="29" t="s">
        <v>34</v>
      </c>
      <c r="G64" s="30" t="s">
        <v>35</v>
      </c>
      <c r="H64" s="30" t="s">
        <v>36</v>
      </c>
    </row>
    <row r="65" spans="1:8" x14ac:dyDescent="0.3">
      <c r="A65" s="27" t="s">
        <v>81</v>
      </c>
      <c r="B65" s="16" t="s">
        <v>82</v>
      </c>
      <c r="C65" s="17"/>
      <c r="D65" s="17"/>
      <c r="E65" s="17"/>
      <c r="F65" s="17"/>
      <c r="G65" s="17"/>
      <c r="H65" s="17"/>
    </row>
    <row r="66" spans="1:8" x14ac:dyDescent="0.3">
      <c r="A66" s="26" t="s">
        <v>83</v>
      </c>
      <c r="B66" s="25" t="s">
        <v>82</v>
      </c>
      <c r="C66" s="17">
        <v>1</v>
      </c>
      <c r="D66" s="17" t="s">
        <v>41</v>
      </c>
      <c r="E66" s="18"/>
      <c r="F66" s="17" t="str">
        <f>IF(ISBLANK(E66),"", PRODUCT(C66,E66))</f>
        <v/>
      </c>
      <c r="G66" s="19"/>
      <c r="H66" s="17"/>
    </row>
    <row r="67" spans="1:8" x14ac:dyDescent="0.3">
      <c r="A67" s="26" t="s">
        <v>84</v>
      </c>
      <c r="B67" s="25" t="s">
        <v>43</v>
      </c>
      <c r="C67" s="17"/>
      <c r="D67" s="17"/>
      <c r="E67" s="17"/>
      <c r="F67" s="17"/>
      <c r="G67" s="17"/>
      <c r="H67" s="19"/>
    </row>
    <row r="68" spans="1:8" x14ac:dyDescent="0.3">
      <c r="A68" s="26" t="s">
        <v>85</v>
      </c>
      <c r="B68" s="25" t="s">
        <v>86</v>
      </c>
      <c r="C68" s="17"/>
      <c r="D68" s="17"/>
      <c r="E68" s="17"/>
      <c r="F68" s="17"/>
      <c r="G68" s="17"/>
      <c r="H68" s="19"/>
    </row>
    <row r="69" spans="1:8" x14ac:dyDescent="0.3">
      <c r="A69" s="26" t="s">
        <v>87</v>
      </c>
      <c r="B69" s="25" t="s">
        <v>47</v>
      </c>
      <c r="C69" s="17"/>
      <c r="D69" s="17"/>
      <c r="E69" s="17"/>
      <c r="F69" s="17"/>
      <c r="G69" s="17"/>
      <c r="H69" s="19"/>
    </row>
    <row r="70" spans="1:8" x14ac:dyDescent="0.3">
      <c r="A70" s="26" t="s">
        <v>88</v>
      </c>
      <c r="B70" s="25" t="s">
        <v>89</v>
      </c>
      <c r="C70" s="17"/>
      <c r="D70" s="17"/>
      <c r="E70" s="17"/>
      <c r="F70" s="17"/>
      <c r="G70" s="17"/>
      <c r="H70" s="19"/>
    </row>
    <row r="71" spans="1:8" x14ac:dyDescent="0.3">
      <c r="A71" s="26" t="s">
        <v>90</v>
      </c>
      <c r="B71" s="25" t="s">
        <v>91</v>
      </c>
      <c r="C71" s="17"/>
      <c r="D71" s="17"/>
      <c r="E71" s="17"/>
      <c r="F71" s="17"/>
      <c r="G71" s="17"/>
      <c r="H71" s="19"/>
    </row>
    <row r="72" spans="1:8" ht="43.2" x14ac:dyDescent="0.3">
      <c r="A72" s="26" t="s">
        <v>92</v>
      </c>
      <c r="B72" s="25" t="s">
        <v>93</v>
      </c>
      <c r="C72" s="17"/>
      <c r="D72" s="17"/>
      <c r="E72" s="17"/>
      <c r="F72" s="17"/>
      <c r="G72" s="17"/>
      <c r="H72" s="19"/>
    </row>
    <row r="73" spans="1:8" x14ac:dyDescent="0.3">
      <c r="A73" s="26" t="s">
        <v>94</v>
      </c>
      <c r="B73" s="25" t="s">
        <v>55</v>
      </c>
      <c r="C73" s="17"/>
      <c r="D73" s="17"/>
      <c r="E73" s="17"/>
      <c r="F73" s="17"/>
      <c r="G73" s="17"/>
      <c r="H73" s="19"/>
    </row>
    <row r="74" spans="1:8" ht="28.8" x14ac:dyDescent="0.3">
      <c r="A74" s="26" t="s">
        <v>95</v>
      </c>
      <c r="B74" s="25" t="s">
        <v>96</v>
      </c>
      <c r="C74" s="17"/>
      <c r="D74" s="17"/>
      <c r="E74" s="17"/>
      <c r="F74" s="17"/>
      <c r="G74" s="17"/>
      <c r="H74" s="19"/>
    </row>
    <row r="75" spans="1:8" x14ac:dyDescent="0.3">
      <c r="A75" s="26" t="s">
        <v>97</v>
      </c>
      <c r="B75" s="25" t="s">
        <v>98</v>
      </c>
      <c r="C75" s="17"/>
      <c r="D75" s="17"/>
      <c r="E75" s="17"/>
      <c r="F75" s="17"/>
      <c r="G75" s="17"/>
      <c r="H75" s="19"/>
    </row>
    <row r="76" spans="1:8" x14ac:dyDescent="0.3">
      <c r="A76" s="26" t="s">
        <v>99</v>
      </c>
      <c r="B76" s="25" t="s">
        <v>100</v>
      </c>
      <c r="C76" s="17"/>
      <c r="D76" s="17"/>
      <c r="E76" s="17"/>
      <c r="F76" s="17"/>
      <c r="G76" s="17"/>
      <c r="H76" s="19"/>
    </row>
    <row r="77" spans="1:8" ht="28.8" x14ac:dyDescent="0.3">
      <c r="A77" s="26" t="s">
        <v>101</v>
      </c>
      <c r="B77" s="25" t="s">
        <v>102</v>
      </c>
      <c r="C77" s="17"/>
      <c r="D77" s="17"/>
      <c r="E77" s="17"/>
      <c r="F77" s="17"/>
      <c r="G77" s="17"/>
      <c r="H77" s="19"/>
    </row>
    <row r="78" spans="1:8" ht="16.8" customHeight="1" x14ac:dyDescent="0.3">
      <c r="A78" s="26" t="s">
        <v>103</v>
      </c>
      <c r="B78" s="25" t="s">
        <v>104</v>
      </c>
      <c r="C78" s="17"/>
      <c r="D78" s="17"/>
      <c r="E78" s="17"/>
      <c r="F78" s="17"/>
      <c r="G78" s="17"/>
      <c r="H78" s="19"/>
    </row>
    <row r="79" spans="1:8" ht="43.2" x14ac:dyDescent="0.3">
      <c r="A79" s="26" t="s">
        <v>105</v>
      </c>
      <c r="B79" s="25" t="s">
        <v>106</v>
      </c>
      <c r="C79" s="17"/>
      <c r="D79" s="17"/>
      <c r="E79" s="17"/>
      <c r="F79" s="17"/>
      <c r="G79" s="17"/>
      <c r="H79" s="19"/>
    </row>
    <row r="80" spans="1:8" ht="28.8" x14ac:dyDescent="0.3">
      <c r="A80" s="26" t="s">
        <v>107</v>
      </c>
      <c r="B80" s="25" t="s">
        <v>108</v>
      </c>
      <c r="C80" s="17"/>
      <c r="D80" s="17"/>
      <c r="E80" s="17"/>
      <c r="F80" s="17"/>
      <c r="G80" s="17"/>
      <c r="H80" s="19"/>
    </row>
    <row r="81" spans="1:8" ht="28.8" x14ac:dyDescent="0.3">
      <c r="A81" s="26" t="s">
        <v>109</v>
      </c>
      <c r="B81" s="25" t="s">
        <v>67</v>
      </c>
      <c r="C81" s="17"/>
      <c r="D81" s="17"/>
      <c r="E81" s="17"/>
      <c r="F81" s="17"/>
      <c r="G81" s="17"/>
      <c r="H81" s="19"/>
    </row>
    <row r="82" spans="1:8" ht="43.2" x14ac:dyDescent="0.3">
      <c r="A82" s="26" t="s">
        <v>110</v>
      </c>
      <c r="B82" s="25" t="s">
        <v>111</v>
      </c>
      <c r="C82" s="17"/>
      <c r="D82" s="17"/>
      <c r="E82" s="17"/>
      <c r="F82" s="17"/>
      <c r="G82" s="17"/>
      <c r="H82" s="19"/>
    </row>
    <row r="83" spans="1:8" x14ac:dyDescent="0.3">
      <c r="A83" s="26" t="s">
        <v>112</v>
      </c>
      <c r="B83" s="25" t="s">
        <v>73</v>
      </c>
      <c r="C83" s="17"/>
      <c r="D83" s="17"/>
      <c r="E83" s="17"/>
      <c r="F83" s="17"/>
      <c r="G83" s="17"/>
      <c r="H83" s="19"/>
    </row>
    <row r="84" spans="1:8" ht="72" x14ac:dyDescent="0.3">
      <c r="A84" s="26" t="s">
        <v>113</v>
      </c>
      <c r="B84" s="25" t="s">
        <v>163</v>
      </c>
      <c r="C84" s="17"/>
      <c r="D84" s="17"/>
      <c r="E84" s="17"/>
      <c r="F84" s="17"/>
      <c r="G84" s="17"/>
      <c r="H84" s="19"/>
    </row>
    <row r="85" spans="1:8" x14ac:dyDescent="0.3">
      <c r="E85" s="16" t="s">
        <v>75</v>
      </c>
      <c r="F85" s="16" t="str">
        <f>IF((COUNT(C66:C84)&lt;&gt;COUNT(F66:F84)),"", ROUND(SUM(F66:F84),2))</f>
        <v/>
      </c>
      <c r="G85" s="14" t="str">
        <f>IF((COUNT(C66:C84)&lt;&gt;COUNT(F66:F84)),"Neužpildytos visų objektų kainos", "")</f>
        <v>Neužpildytos visų objektų kainos</v>
      </c>
    </row>
    <row r="86" spans="1:8" ht="43.2" x14ac:dyDescent="0.3">
      <c r="C86" s="28" t="s">
        <v>76</v>
      </c>
      <c r="D86" s="19"/>
      <c r="E86" s="16" t="s">
        <v>77</v>
      </c>
      <c r="F86" s="16" t="str">
        <f>IF(OR(F85="",D86=""),"", ROUND(PRODUCT(D86,F85)/100,2))</f>
        <v/>
      </c>
      <c r="G86" s="14" t="str">
        <f>IF(D86="", "Nurodykite taikomą PVM dydį", "")</f>
        <v>Nurodykite taikomą PVM dydį</v>
      </c>
    </row>
    <row r="87" spans="1:8" x14ac:dyDescent="0.3">
      <c r="E87" s="16" t="s">
        <v>78</v>
      </c>
      <c r="F87" s="16">
        <f>IF(ISBLANK(F86), "", ROUND(SUM(F85:F86),2))</f>
        <v>0</v>
      </c>
    </row>
    <row r="91" spans="1:8" x14ac:dyDescent="0.3">
      <c r="A91" s="12" t="s">
        <v>114</v>
      </c>
      <c r="B91" s="12" t="s">
        <v>115</v>
      </c>
    </row>
    <row r="93" spans="1:8" x14ac:dyDescent="0.3">
      <c r="A93" s="12" t="s">
        <v>28</v>
      </c>
    </row>
    <row r="94" spans="1:8" ht="30" customHeight="1" x14ac:dyDescent="0.3">
      <c r="A94" s="27" t="s">
        <v>29</v>
      </c>
      <c r="B94" s="27" t="s">
        <v>30</v>
      </c>
      <c r="C94" s="30" t="s">
        <v>31</v>
      </c>
      <c r="D94" s="30" t="s">
        <v>32</v>
      </c>
      <c r="E94" s="30" t="s">
        <v>33</v>
      </c>
      <c r="F94" s="30" t="s">
        <v>34</v>
      </c>
      <c r="G94" s="30" t="s">
        <v>35</v>
      </c>
      <c r="H94" s="30" t="s">
        <v>36</v>
      </c>
    </row>
    <row r="95" spans="1:8" x14ac:dyDescent="0.3">
      <c r="A95" s="16" t="s">
        <v>116</v>
      </c>
      <c r="B95" s="16" t="s">
        <v>117</v>
      </c>
      <c r="C95" s="17"/>
      <c r="D95" s="17"/>
      <c r="E95" s="17"/>
      <c r="F95" s="17"/>
      <c r="G95" s="17"/>
      <c r="H95" s="17"/>
    </row>
    <row r="96" spans="1:8" x14ac:dyDescent="0.3">
      <c r="A96" s="26" t="s">
        <v>118</v>
      </c>
      <c r="B96" s="25" t="s">
        <v>117</v>
      </c>
      <c r="C96" s="17">
        <v>1</v>
      </c>
      <c r="D96" s="17" t="s">
        <v>41</v>
      </c>
      <c r="E96" s="18">
        <v>927</v>
      </c>
      <c r="F96" s="17">
        <f>IF(ISBLANK(E96),"", PRODUCT(C96,E96))</f>
        <v>927</v>
      </c>
      <c r="G96" s="19" t="s">
        <v>190</v>
      </c>
      <c r="H96" s="17"/>
    </row>
    <row r="97" spans="1:8" ht="28.8" x14ac:dyDescent="0.3">
      <c r="A97" s="26" t="s">
        <v>119</v>
      </c>
      <c r="B97" s="25" t="s">
        <v>120</v>
      </c>
      <c r="C97" s="17"/>
      <c r="D97" s="17"/>
      <c r="E97" s="17"/>
      <c r="F97" s="17"/>
      <c r="G97" s="17"/>
      <c r="H97" s="19" t="s">
        <v>191</v>
      </c>
    </row>
    <row r="98" spans="1:8" ht="28.8" x14ac:dyDescent="0.3">
      <c r="A98" s="26" t="s">
        <v>121</v>
      </c>
      <c r="B98" s="25" t="s">
        <v>122</v>
      </c>
      <c r="C98" s="17"/>
      <c r="D98" s="17"/>
      <c r="E98" s="17"/>
      <c r="F98" s="17"/>
      <c r="G98" s="17"/>
      <c r="H98" s="19" t="s">
        <v>175</v>
      </c>
    </row>
    <row r="99" spans="1:8" x14ac:dyDescent="0.3">
      <c r="A99" s="26" t="s">
        <v>123</v>
      </c>
      <c r="B99" s="25" t="s">
        <v>124</v>
      </c>
      <c r="C99" s="17"/>
      <c r="D99" s="17"/>
      <c r="E99" s="17"/>
      <c r="F99" s="17"/>
      <c r="G99" s="17"/>
      <c r="H99" s="19" t="s">
        <v>176</v>
      </c>
    </row>
    <row r="100" spans="1:8" ht="28.8" x14ac:dyDescent="0.3">
      <c r="A100" s="26" t="s">
        <v>125</v>
      </c>
      <c r="B100" s="25" t="s">
        <v>126</v>
      </c>
      <c r="C100" s="17"/>
      <c r="D100" s="17"/>
      <c r="E100" s="17"/>
      <c r="F100" s="17"/>
      <c r="G100" s="17"/>
      <c r="H100" s="19" t="s">
        <v>177</v>
      </c>
    </row>
    <row r="101" spans="1:8" x14ac:dyDescent="0.3">
      <c r="A101" s="26" t="s">
        <v>127</v>
      </c>
      <c r="B101" s="25" t="s">
        <v>128</v>
      </c>
      <c r="C101" s="17"/>
      <c r="D101" s="17"/>
      <c r="E101" s="17"/>
      <c r="F101" s="17"/>
      <c r="G101" s="17"/>
      <c r="H101" s="19" t="s">
        <v>178</v>
      </c>
    </row>
    <row r="102" spans="1:8" x14ac:dyDescent="0.3">
      <c r="A102" s="26" t="s">
        <v>129</v>
      </c>
      <c r="B102" s="25" t="s">
        <v>130</v>
      </c>
      <c r="C102" s="17"/>
      <c r="D102" s="17"/>
      <c r="E102" s="17"/>
      <c r="F102" s="17"/>
      <c r="G102" s="17"/>
      <c r="H102" s="19" t="s">
        <v>179</v>
      </c>
    </row>
    <row r="103" spans="1:8" x14ac:dyDescent="0.3">
      <c r="A103" s="26" t="s">
        <v>131</v>
      </c>
      <c r="B103" s="25" t="s">
        <v>132</v>
      </c>
      <c r="C103" s="17"/>
      <c r="D103" s="17"/>
      <c r="E103" s="17"/>
      <c r="F103" s="17"/>
      <c r="G103" s="17"/>
      <c r="H103" s="19" t="s">
        <v>180</v>
      </c>
    </row>
    <row r="104" spans="1:8" x14ac:dyDescent="0.3">
      <c r="A104" s="26" t="s">
        <v>133</v>
      </c>
      <c r="B104" s="25" t="s">
        <v>134</v>
      </c>
      <c r="C104" s="17"/>
      <c r="D104" s="17"/>
      <c r="E104" s="17"/>
      <c r="F104" s="17"/>
      <c r="G104" s="17"/>
      <c r="H104" s="19" t="s">
        <v>181</v>
      </c>
    </row>
    <row r="105" spans="1:8" x14ac:dyDescent="0.3">
      <c r="A105" s="26" t="s">
        <v>135</v>
      </c>
      <c r="B105" s="25" t="s">
        <v>136</v>
      </c>
      <c r="C105" s="17"/>
      <c r="D105" s="17"/>
      <c r="E105" s="17"/>
      <c r="F105" s="17"/>
      <c r="G105" s="17"/>
      <c r="H105" s="19" t="s">
        <v>182</v>
      </c>
    </row>
    <row r="106" spans="1:8" x14ac:dyDescent="0.3">
      <c r="A106" s="26" t="s">
        <v>137</v>
      </c>
      <c r="B106" s="25" t="s">
        <v>138</v>
      </c>
      <c r="C106" s="17"/>
      <c r="D106" s="17"/>
      <c r="E106" s="17"/>
      <c r="F106" s="17"/>
      <c r="G106" s="17"/>
      <c r="H106" s="19" t="s">
        <v>183</v>
      </c>
    </row>
    <row r="107" spans="1:8" x14ac:dyDescent="0.3">
      <c r="E107" s="16" t="s">
        <v>75</v>
      </c>
      <c r="F107" s="16">
        <f>IF((COUNT(C96:C106)&lt;&gt;COUNT(F96:F106)),"", ROUND(SUM(F96:F106),2))</f>
        <v>927</v>
      </c>
      <c r="G107" s="14" t="str">
        <f>IF((COUNT(C96:C106)&lt;&gt;COUNT(F96:F106)),"Neužpildytos visų objektų kainos", "")</f>
        <v/>
      </c>
    </row>
    <row r="108" spans="1:8" ht="43.2" x14ac:dyDescent="0.3">
      <c r="C108" s="28" t="s">
        <v>76</v>
      </c>
      <c r="D108" s="19">
        <v>21</v>
      </c>
      <c r="E108" s="16" t="s">
        <v>77</v>
      </c>
      <c r="F108" s="16">
        <f>IF(OR(F107="",D108=""),"", ROUND(PRODUCT(D108,F107)/100,2))</f>
        <v>194.67</v>
      </c>
      <c r="G108" s="14" t="str">
        <f>IF(D108="", "Nurodykite taikomą PVM dydį", "")</f>
        <v/>
      </c>
    </row>
    <row r="109" spans="1:8" x14ac:dyDescent="0.3">
      <c r="E109" s="16" t="s">
        <v>78</v>
      </c>
      <c r="F109" s="16">
        <f>IF(ISBLANK(F108), "", ROUND(SUM(F107:F108),2))</f>
        <v>1121.67</v>
      </c>
    </row>
  </sheetData>
  <sheetProtection algorithmName="SHA-512" hashValue="s3sfwTV0zidB2FLOz5OunfLIIgJgmBt4QUWpgwD4BCQrk7TfaQV9sCLHbqYasUvqvbTkqlhlnHCQAz19SQq+oA==" saltValue="5AUJWJfzqdaImU/TkiSNEQ=="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4" workbookViewId="0">
      <selection activeCell="H41" sqref="H41:J41"/>
    </sheetView>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48" t="s">
        <v>139</v>
      </c>
      <c r="B2" s="33"/>
      <c r="C2" s="33"/>
      <c r="D2" s="33"/>
      <c r="E2" s="33"/>
      <c r="F2" s="33"/>
      <c r="G2" s="33"/>
      <c r="H2" s="33"/>
      <c r="I2" s="33"/>
      <c r="J2" s="33"/>
      <c r="K2" s="33"/>
    </row>
    <row r="3" spans="1:11" x14ac:dyDescent="0.3">
      <c r="A3" s="33"/>
      <c r="B3" s="33"/>
      <c r="C3" s="33"/>
      <c r="D3" s="33"/>
      <c r="E3" s="33"/>
      <c r="F3" s="33"/>
      <c r="G3" s="33"/>
      <c r="H3" s="33"/>
      <c r="I3" s="33"/>
      <c r="J3" s="33"/>
      <c r="K3" s="33"/>
    </row>
    <row r="4" spans="1:11" ht="16.05" customHeight="1" thickBot="1" x14ac:dyDescent="0.35">
      <c r="A4" s="7"/>
      <c r="B4" s="7"/>
      <c r="C4" s="7"/>
      <c r="D4" s="7"/>
      <c r="E4" s="7"/>
      <c r="F4" s="7"/>
      <c r="G4" s="7"/>
      <c r="H4" s="7"/>
      <c r="I4" s="7"/>
      <c r="J4" s="7"/>
    </row>
    <row r="5" spans="1:11" ht="48" customHeight="1" x14ac:dyDescent="0.3">
      <c r="A5" s="70" t="s">
        <v>140</v>
      </c>
      <c r="B5" s="59"/>
      <c r="C5" s="57" t="s">
        <v>141</v>
      </c>
      <c r="D5" s="58"/>
      <c r="E5" s="59"/>
      <c r="F5" s="57" t="s">
        <v>142</v>
      </c>
      <c r="G5" s="58"/>
      <c r="H5" s="59"/>
      <c r="I5" s="57" t="s">
        <v>143</v>
      </c>
      <c r="J5" s="59"/>
      <c r="K5" s="9" t="s">
        <v>144</v>
      </c>
    </row>
    <row r="6" spans="1:11" ht="49.05" customHeight="1" x14ac:dyDescent="0.3">
      <c r="A6" s="51" t="s">
        <v>184</v>
      </c>
      <c r="B6" s="38"/>
      <c r="C6" s="52"/>
      <c r="D6" s="50"/>
      <c r="E6" s="38"/>
      <c r="F6" s="52"/>
      <c r="G6" s="50"/>
      <c r="H6" s="38"/>
      <c r="I6" s="52"/>
      <c r="J6" s="38"/>
      <c r="K6" s="20"/>
    </row>
    <row r="7" spans="1:11" ht="49.05" customHeight="1" x14ac:dyDescent="0.3">
      <c r="A7" s="51"/>
      <c r="B7" s="38"/>
      <c r="C7" s="52"/>
      <c r="D7" s="50"/>
      <c r="E7" s="38"/>
      <c r="F7" s="52"/>
      <c r="G7" s="50"/>
      <c r="H7" s="38"/>
      <c r="I7" s="52"/>
      <c r="J7" s="38"/>
      <c r="K7" s="20"/>
    </row>
    <row r="8" spans="1:11" ht="49.05" customHeight="1" x14ac:dyDescent="0.3">
      <c r="A8" s="51"/>
      <c r="B8" s="38"/>
      <c r="C8" s="52"/>
      <c r="D8" s="50"/>
      <c r="E8" s="38"/>
      <c r="F8" s="52"/>
      <c r="G8" s="50"/>
      <c r="H8" s="38"/>
      <c r="I8" s="52"/>
      <c r="J8" s="38"/>
      <c r="K8" s="20"/>
    </row>
    <row r="9" spans="1:11" ht="49.05" customHeight="1" x14ac:dyDescent="0.3">
      <c r="A9" s="51"/>
      <c r="B9" s="38"/>
      <c r="C9" s="52"/>
      <c r="D9" s="50"/>
      <c r="E9" s="38"/>
      <c r="F9" s="52"/>
      <c r="G9" s="50"/>
      <c r="H9" s="38"/>
      <c r="I9" s="52"/>
      <c r="J9" s="38"/>
      <c r="K9" s="20"/>
    </row>
    <row r="10" spans="1:11" ht="49.05" customHeight="1" x14ac:dyDescent="0.3">
      <c r="A10" s="51"/>
      <c r="B10" s="38"/>
      <c r="C10" s="52"/>
      <c r="D10" s="50"/>
      <c r="E10" s="38"/>
      <c r="F10" s="52"/>
      <c r="G10" s="50"/>
      <c r="H10" s="38"/>
      <c r="I10" s="52"/>
      <c r="J10" s="38"/>
      <c r="K10" s="20"/>
    </row>
    <row r="11" spans="1:11" ht="49.05" customHeight="1" x14ac:dyDescent="0.3">
      <c r="A11" s="51"/>
      <c r="B11" s="38"/>
      <c r="C11" s="52"/>
      <c r="D11" s="50"/>
      <c r="E11" s="38"/>
      <c r="F11" s="52"/>
      <c r="G11" s="50"/>
      <c r="H11" s="38"/>
      <c r="I11" s="52"/>
      <c r="J11" s="38"/>
      <c r="K11" s="20"/>
    </row>
    <row r="12" spans="1:11" ht="49.05" customHeight="1" x14ac:dyDescent="0.3">
      <c r="A12" s="51"/>
      <c r="B12" s="38"/>
      <c r="C12" s="52"/>
      <c r="D12" s="50"/>
      <c r="E12" s="38"/>
      <c r="F12" s="52"/>
      <c r="G12" s="50"/>
      <c r="H12" s="38"/>
      <c r="I12" s="52"/>
      <c r="J12" s="38"/>
      <c r="K12" s="20"/>
    </row>
    <row r="13" spans="1:11" ht="49.05" customHeight="1" x14ac:dyDescent="0.3">
      <c r="A13" s="51"/>
      <c r="B13" s="38"/>
      <c r="C13" s="52"/>
      <c r="D13" s="50"/>
      <c r="E13" s="38"/>
      <c r="F13" s="52"/>
      <c r="G13" s="50"/>
      <c r="H13" s="38"/>
      <c r="I13" s="52"/>
      <c r="J13" s="38"/>
      <c r="K13" s="20"/>
    </row>
    <row r="14" spans="1:11" ht="49.05" customHeight="1" x14ac:dyDescent="0.3">
      <c r="A14" s="51"/>
      <c r="B14" s="38"/>
      <c r="C14" s="52"/>
      <c r="D14" s="50"/>
      <c r="E14" s="38"/>
      <c r="F14" s="52"/>
      <c r="G14" s="50"/>
      <c r="H14" s="38"/>
      <c r="I14" s="52"/>
      <c r="J14" s="38"/>
      <c r="K14" s="20"/>
    </row>
    <row r="15" spans="1:11" ht="48" customHeight="1" thickBot="1" x14ac:dyDescent="0.35">
      <c r="A15" s="75"/>
      <c r="B15" s="64"/>
      <c r="C15" s="69"/>
      <c r="D15" s="63"/>
      <c r="E15" s="64"/>
      <c r="F15" s="69"/>
      <c r="G15" s="63"/>
      <c r="H15" s="64"/>
      <c r="I15" s="69"/>
      <c r="J15" s="64"/>
      <c r="K15" s="21"/>
    </row>
    <row r="16" spans="1:11" ht="19.05" customHeight="1" x14ac:dyDescent="0.3">
      <c r="A16" s="10"/>
      <c r="B16" s="10"/>
      <c r="C16" s="10"/>
      <c r="D16" s="10"/>
      <c r="E16" s="10"/>
      <c r="F16" s="10"/>
      <c r="G16" s="10"/>
      <c r="H16" s="10"/>
      <c r="I16" s="10"/>
      <c r="J16" s="10"/>
      <c r="K16" s="11"/>
    </row>
    <row r="17" spans="1:11" ht="49.05" customHeight="1" x14ac:dyDescent="0.3">
      <c r="A17" s="60" t="s">
        <v>145</v>
      </c>
      <c r="B17" s="33"/>
      <c r="C17" s="33"/>
      <c r="D17" s="33"/>
      <c r="E17" s="33"/>
      <c r="F17" s="33"/>
      <c r="G17" s="33"/>
      <c r="H17" s="33"/>
      <c r="I17" s="33"/>
      <c r="J17" s="33"/>
      <c r="K17" s="33"/>
    </row>
    <row r="18" spans="1:11" ht="16.05" customHeight="1" thickBot="1" x14ac:dyDescent="0.35">
      <c r="A18" s="10"/>
      <c r="B18" s="10"/>
      <c r="C18" s="10"/>
      <c r="D18" s="10"/>
      <c r="E18" s="10"/>
      <c r="F18" s="10"/>
      <c r="G18" s="10"/>
      <c r="H18" s="10"/>
      <c r="I18" s="10"/>
      <c r="J18" s="10"/>
      <c r="K18" s="11"/>
    </row>
    <row r="19" spans="1:11" ht="49.05" customHeight="1" x14ac:dyDescent="0.3">
      <c r="A19" s="70" t="s">
        <v>30</v>
      </c>
      <c r="B19" s="59"/>
      <c r="C19" s="57" t="s">
        <v>141</v>
      </c>
      <c r="D19" s="58"/>
      <c r="E19" s="59"/>
      <c r="F19" s="57" t="s">
        <v>146</v>
      </c>
      <c r="G19" s="58"/>
      <c r="H19" s="59"/>
      <c r="I19" s="73" t="s">
        <v>143</v>
      </c>
      <c r="J19" s="74"/>
      <c r="K19" s="11"/>
    </row>
    <row r="20" spans="1:11" ht="49.05" customHeight="1" x14ac:dyDescent="0.3">
      <c r="A20" s="51" t="s">
        <v>185</v>
      </c>
      <c r="B20" s="38"/>
      <c r="C20" s="52"/>
      <c r="D20" s="50"/>
      <c r="E20" s="38"/>
      <c r="F20" s="52"/>
      <c r="G20" s="50"/>
      <c r="H20" s="38"/>
      <c r="I20" s="56"/>
      <c r="J20" s="55"/>
      <c r="K20" s="11"/>
    </row>
    <row r="21" spans="1:11" ht="49.05" customHeight="1" x14ac:dyDescent="0.3">
      <c r="A21" s="51"/>
      <c r="B21" s="38"/>
      <c r="C21" s="52"/>
      <c r="D21" s="50"/>
      <c r="E21" s="38"/>
      <c r="F21" s="52"/>
      <c r="G21" s="50"/>
      <c r="H21" s="38"/>
      <c r="I21" s="56"/>
      <c r="J21" s="55"/>
      <c r="K21" s="11"/>
    </row>
    <row r="22" spans="1:11" ht="49.05" customHeight="1" x14ac:dyDescent="0.3">
      <c r="A22" s="51"/>
      <c r="B22" s="38"/>
      <c r="C22" s="52"/>
      <c r="D22" s="50"/>
      <c r="E22" s="38"/>
      <c r="F22" s="52"/>
      <c r="G22" s="50"/>
      <c r="H22" s="38"/>
      <c r="I22" s="56"/>
      <c r="J22" s="55"/>
      <c r="K22" s="11"/>
    </row>
    <row r="23" spans="1:11" ht="49.05" customHeight="1" x14ac:dyDescent="0.3">
      <c r="A23" s="51"/>
      <c r="B23" s="38"/>
      <c r="C23" s="52"/>
      <c r="D23" s="50"/>
      <c r="E23" s="38"/>
      <c r="F23" s="52"/>
      <c r="G23" s="50"/>
      <c r="H23" s="38"/>
      <c r="I23" s="56"/>
      <c r="J23" s="55"/>
      <c r="K23" s="11"/>
    </row>
    <row r="24" spans="1:11" ht="49.05" customHeight="1" x14ac:dyDescent="0.3">
      <c r="A24" s="51"/>
      <c r="B24" s="38"/>
      <c r="C24" s="52"/>
      <c r="D24" s="50"/>
      <c r="E24" s="38"/>
      <c r="F24" s="52"/>
      <c r="G24" s="50"/>
      <c r="H24" s="38"/>
      <c r="I24" s="56"/>
      <c r="J24" s="55"/>
      <c r="K24" s="11"/>
    </row>
    <row r="25" spans="1:11" ht="49.05" customHeight="1" x14ac:dyDescent="0.3">
      <c r="A25" s="51"/>
      <c r="B25" s="38"/>
      <c r="C25" s="52"/>
      <c r="D25" s="50"/>
      <c r="E25" s="38"/>
      <c r="F25" s="52"/>
      <c r="G25" s="50"/>
      <c r="H25" s="38"/>
      <c r="I25" s="56"/>
      <c r="J25" s="55"/>
      <c r="K25" s="11"/>
    </row>
    <row r="26" spans="1:11" ht="49.05" customHeight="1" x14ac:dyDescent="0.3">
      <c r="A26" s="51"/>
      <c r="B26" s="38"/>
      <c r="C26" s="52"/>
      <c r="D26" s="50"/>
      <c r="E26" s="38"/>
      <c r="F26" s="52"/>
      <c r="G26" s="50"/>
      <c r="H26" s="38"/>
      <c r="I26" s="56"/>
      <c r="J26" s="55"/>
      <c r="K26" s="11"/>
    </row>
    <row r="27" spans="1:11" ht="49.05" customHeight="1" x14ac:dyDescent="0.3">
      <c r="A27" s="51"/>
      <c r="B27" s="38"/>
      <c r="C27" s="52"/>
      <c r="D27" s="50"/>
      <c r="E27" s="38"/>
      <c r="F27" s="52"/>
      <c r="G27" s="50"/>
      <c r="H27" s="38"/>
      <c r="I27" s="56"/>
      <c r="J27" s="55"/>
      <c r="K27" s="11"/>
    </row>
    <row r="28" spans="1:11" ht="49.05" customHeight="1" x14ac:dyDescent="0.3">
      <c r="A28" s="51"/>
      <c r="B28" s="38"/>
      <c r="C28" s="52"/>
      <c r="D28" s="50"/>
      <c r="E28" s="38"/>
      <c r="F28" s="52"/>
      <c r="G28" s="50"/>
      <c r="H28" s="38"/>
      <c r="I28" s="56"/>
      <c r="J28" s="55"/>
      <c r="K28" s="11"/>
    </row>
    <row r="29" spans="1:11" ht="49.05" customHeight="1" x14ac:dyDescent="0.3">
      <c r="A29" s="51"/>
      <c r="B29" s="38"/>
      <c r="C29" s="52"/>
      <c r="D29" s="50"/>
      <c r="E29" s="38"/>
      <c r="F29" s="52"/>
      <c r="G29" s="50"/>
      <c r="H29" s="38"/>
      <c r="I29" s="56"/>
      <c r="J29" s="55"/>
      <c r="K29" s="11"/>
    </row>
    <row r="31" spans="1:11" ht="33" customHeight="1" x14ac:dyDescent="0.3">
      <c r="A31" s="61"/>
      <c r="B31" s="33"/>
      <c r="C31" s="33"/>
      <c r="D31" s="33"/>
      <c r="E31" s="33"/>
      <c r="F31" s="33"/>
      <c r="G31" s="33"/>
      <c r="H31" s="33"/>
      <c r="I31" s="33"/>
      <c r="J31" s="33"/>
    </row>
    <row r="33" spans="1:10" ht="16.05" customHeight="1" x14ac:dyDescent="0.3">
      <c r="A33" s="72" t="s">
        <v>147</v>
      </c>
      <c r="B33" s="33"/>
      <c r="C33" s="33"/>
      <c r="D33" s="33"/>
      <c r="E33" s="33"/>
      <c r="F33" s="33"/>
      <c r="G33" s="33"/>
      <c r="H33" s="33"/>
      <c r="I33" s="33"/>
      <c r="J33" s="33"/>
    </row>
    <row r="34" spans="1:10" ht="16.05" customHeight="1" thickBot="1" x14ac:dyDescent="0.35"/>
    <row r="35" spans="1:10" ht="16.05" customHeight="1" x14ac:dyDescent="0.3">
      <c r="A35" s="8" t="s">
        <v>29</v>
      </c>
      <c r="B35" s="76" t="s">
        <v>148</v>
      </c>
      <c r="C35" s="58"/>
      <c r="D35" s="58"/>
      <c r="E35" s="58"/>
      <c r="F35" s="58"/>
      <c r="G35" s="59"/>
      <c r="H35" s="77" t="s">
        <v>149</v>
      </c>
      <c r="I35" s="58"/>
      <c r="J35" s="74"/>
    </row>
    <row r="36" spans="1:10" ht="48" customHeight="1" x14ac:dyDescent="0.3">
      <c r="A36" s="22" t="s">
        <v>150</v>
      </c>
      <c r="B36" s="53" t="s">
        <v>151</v>
      </c>
      <c r="C36" s="50"/>
      <c r="D36" s="50"/>
      <c r="E36" s="50"/>
      <c r="F36" s="50"/>
      <c r="G36" s="38"/>
      <c r="H36" s="54" t="s">
        <v>186</v>
      </c>
      <c r="I36" s="50"/>
      <c r="J36" s="55"/>
    </row>
    <row r="37" spans="1:10" ht="48" customHeight="1" x14ac:dyDescent="0.3">
      <c r="A37" s="22" t="s">
        <v>152</v>
      </c>
      <c r="B37" s="53" t="s">
        <v>153</v>
      </c>
      <c r="C37" s="50"/>
      <c r="D37" s="50"/>
      <c r="E37" s="50"/>
      <c r="F37" s="50"/>
      <c r="G37" s="38"/>
      <c r="H37" s="54" t="s">
        <v>187</v>
      </c>
      <c r="I37" s="50"/>
      <c r="J37" s="55"/>
    </row>
    <row r="38" spans="1:10" ht="48" customHeight="1" x14ac:dyDescent="0.3">
      <c r="A38" s="22" t="s">
        <v>154</v>
      </c>
      <c r="B38" s="53" t="s">
        <v>155</v>
      </c>
      <c r="C38" s="50"/>
      <c r="D38" s="50"/>
      <c r="E38" s="50"/>
      <c r="F38" s="50"/>
      <c r="G38" s="38"/>
      <c r="H38" s="54" t="s">
        <v>186</v>
      </c>
      <c r="I38" s="50"/>
      <c r="J38" s="55"/>
    </row>
    <row r="39" spans="1:10" ht="48" customHeight="1" x14ac:dyDescent="0.3">
      <c r="A39" s="22" t="s">
        <v>156</v>
      </c>
      <c r="B39" s="53" t="s">
        <v>157</v>
      </c>
      <c r="C39" s="50"/>
      <c r="D39" s="50"/>
      <c r="E39" s="50"/>
      <c r="F39" s="50"/>
      <c r="G39" s="38"/>
      <c r="H39" s="54" t="s">
        <v>187</v>
      </c>
      <c r="I39" s="50"/>
      <c r="J39" s="55"/>
    </row>
    <row r="40" spans="1:10" ht="48" customHeight="1" x14ac:dyDescent="0.3">
      <c r="A40" s="23">
        <v>5</v>
      </c>
      <c r="B40" s="49" t="s">
        <v>189</v>
      </c>
      <c r="C40" s="50"/>
      <c r="D40" s="50"/>
      <c r="E40" s="50"/>
      <c r="F40" s="50"/>
      <c r="G40" s="38"/>
      <c r="H40" s="54" t="s">
        <v>187</v>
      </c>
      <c r="I40" s="50"/>
      <c r="J40" s="55"/>
    </row>
    <row r="41" spans="1:10" ht="48" customHeight="1" x14ac:dyDescent="0.3">
      <c r="A41" s="23"/>
      <c r="B41" s="49"/>
      <c r="C41" s="50"/>
      <c r="D41" s="50"/>
      <c r="E41" s="50"/>
      <c r="F41" s="50"/>
      <c r="G41" s="38"/>
      <c r="H41" s="54"/>
      <c r="I41" s="50"/>
      <c r="J41" s="55"/>
    </row>
    <row r="42" spans="1:10" ht="48" customHeight="1" x14ac:dyDescent="0.3">
      <c r="A42" s="23"/>
      <c r="B42" s="49"/>
      <c r="C42" s="50"/>
      <c r="D42" s="50"/>
      <c r="E42" s="50"/>
      <c r="F42" s="50"/>
      <c r="G42" s="38"/>
      <c r="H42" s="54"/>
      <c r="I42" s="50"/>
      <c r="J42" s="55"/>
    </row>
    <row r="43" spans="1:10" ht="48" customHeight="1" x14ac:dyDescent="0.3">
      <c r="A43" s="23"/>
      <c r="B43" s="49"/>
      <c r="C43" s="50"/>
      <c r="D43" s="50"/>
      <c r="E43" s="50"/>
      <c r="F43" s="50"/>
      <c r="G43" s="38"/>
      <c r="H43" s="54"/>
      <c r="I43" s="50"/>
      <c r="J43" s="55"/>
    </row>
    <row r="44" spans="1:10" ht="48" customHeight="1" x14ac:dyDescent="0.3">
      <c r="A44" s="23"/>
      <c r="B44" s="49"/>
      <c r="C44" s="50"/>
      <c r="D44" s="50"/>
      <c r="E44" s="50"/>
      <c r="F44" s="50"/>
      <c r="G44" s="38"/>
      <c r="H44" s="54"/>
      <c r="I44" s="50"/>
      <c r="J44" s="55"/>
    </row>
    <row r="45" spans="1:10" ht="48" customHeight="1" x14ac:dyDescent="0.3">
      <c r="A45" s="23"/>
      <c r="B45" s="49"/>
      <c r="C45" s="50"/>
      <c r="D45" s="50"/>
      <c r="E45" s="50"/>
      <c r="F45" s="50"/>
      <c r="G45" s="38"/>
      <c r="H45" s="54"/>
      <c r="I45" s="50"/>
      <c r="J45" s="55"/>
    </row>
    <row r="46" spans="1:10" ht="49.05" customHeight="1" thickBot="1" x14ac:dyDescent="0.35">
      <c r="A46" s="24"/>
      <c r="B46" s="62"/>
      <c r="C46" s="63"/>
      <c r="D46" s="63"/>
      <c r="E46" s="63"/>
      <c r="F46" s="63"/>
      <c r="G46" s="64"/>
      <c r="H46" s="65"/>
      <c r="I46" s="66"/>
      <c r="J46" s="67"/>
    </row>
    <row r="48" spans="1:10" ht="102" customHeight="1" x14ac:dyDescent="0.3">
      <c r="A48" s="61" t="s">
        <v>158</v>
      </c>
      <c r="B48" s="33"/>
      <c r="C48" s="33"/>
      <c r="D48" s="33"/>
      <c r="E48" s="33"/>
      <c r="F48" s="33"/>
      <c r="G48" s="33"/>
      <c r="H48" s="33"/>
      <c r="I48" s="33"/>
      <c r="J48" s="33"/>
    </row>
    <row r="51" spans="1:10" x14ac:dyDescent="0.3">
      <c r="A51" s="68" t="s">
        <v>159</v>
      </c>
      <c r="B51" s="33"/>
      <c r="C51" s="33"/>
      <c r="D51" s="33"/>
      <c r="E51" s="71" t="s">
        <v>188</v>
      </c>
      <c r="F51" s="33"/>
      <c r="G51" s="33"/>
      <c r="H51" s="33"/>
      <c r="I51" s="33"/>
      <c r="J51" s="33"/>
    </row>
    <row r="53" spans="1:10" x14ac:dyDescent="0.3">
      <c r="A53" s="68" t="s">
        <v>160</v>
      </c>
      <c r="B53" s="33"/>
      <c r="C53" s="33"/>
      <c r="D53" s="33"/>
      <c r="E53" s="71" t="s">
        <v>170</v>
      </c>
      <c r="F53" s="33"/>
      <c r="G53" s="33"/>
      <c r="H53" s="33"/>
      <c r="I53" s="33"/>
      <c r="J53" s="33"/>
    </row>
    <row r="100" spans="1:1" ht="15.6" x14ac:dyDescent="0.3">
      <c r="A100" t="s">
        <v>161</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Jurkstiene, Daiva</cp:lastModifiedBy>
  <dcterms:created xsi:type="dcterms:W3CDTF">2023-04-04T12:16:45Z</dcterms:created>
  <dcterms:modified xsi:type="dcterms:W3CDTF">2024-05-31T08:53:07Z</dcterms:modified>
</cp:coreProperties>
</file>