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InkAnnotation="0"/>
  <mc:AlternateContent xmlns:mc="http://schemas.openxmlformats.org/markup-compatibility/2006">
    <mc:Choice Requires="x15">
      <x15ac:absPath xmlns:x15ac="http://schemas.microsoft.com/office/spreadsheetml/2010/11/ac" url="U:\KONKURSAI\konkursai\NVSPL\2024\Lab. pr. (703855) 24-01-29\"/>
    </mc:Choice>
  </mc:AlternateContent>
  <xr:revisionPtr revIDLastSave="0" documentId="13_ncr:1_{6A4CE8BB-E905-4B09-8753-CFCED2B3608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2 priedas" sheetId="1" r:id="rId1"/>
  </sheets>
  <definedNames>
    <definedName name="_xlnm._FilterDatabase" localSheetId="0" hidden="1">'2 priedas'!$A$2:$M$13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M13" i="1" s="1"/>
  <c r="L12" i="1"/>
  <c r="K12" i="1"/>
  <c r="M12" i="1" s="1"/>
  <c r="L10" i="1"/>
  <c r="M10" i="1" s="1"/>
  <c r="L11" i="1"/>
  <c r="M11" i="1" s="1"/>
  <c r="L9" i="1"/>
  <c r="M9" i="1" s="1"/>
  <c r="K11" i="1"/>
  <c r="K10" i="1"/>
  <c r="K9" i="1"/>
  <c r="L8" i="1" l="1"/>
  <c r="M8" i="1" s="1"/>
  <c r="L7" i="1"/>
  <c r="M7" i="1" s="1"/>
  <c r="K7" i="1"/>
  <c r="L6" i="1"/>
  <c r="M6" i="1" s="1"/>
  <c r="K6" i="1"/>
  <c r="L5" i="1"/>
  <c r="M5" i="1" s="1"/>
  <c r="K5" i="1"/>
  <c r="L3" i="1"/>
  <c r="M3" i="1" s="1"/>
  <c r="K3" i="1"/>
  <c r="L4" i="1"/>
  <c r="M4" i="1" s="1"/>
  <c r="K4" i="1"/>
</calcChain>
</file>

<file path=xl/sharedStrings.xml><?xml version="1.0" encoding="utf-8"?>
<sst xmlns="http://schemas.openxmlformats.org/spreadsheetml/2006/main" count="84" uniqueCount="65">
  <si>
    <t>Specifikacija</t>
  </si>
  <si>
    <t>Fasuotė, mato vnt.</t>
  </si>
  <si>
    <t>PVM (%)</t>
  </si>
  <si>
    <t xml:space="preserve">Vieneto kaina Eur su PVM </t>
  </si>
  <si>
    <t>1</t>
  </si>
  <si>
    <t>2</t>
  </si>
  <si>
    <t>19520000-7</t>
  </si>
  <si>
    <t>vnt.</t>
  </si>
  <si>
    <t>3</t>
  </si>
  <si>
    <t>4</t>
  </si>
  <si>
    <t>Lėkštelės  svėrimui</t>
  </si>
  <si>
    <t>Polistirolinės, nesterilios, 90-100 ml talpos.</t>
  </si>
  <si>
    <t>Petri lėkštelės, 90x14 mm</t>
  </si>
  <si>
    <t>90±0,2 mm diametro, 14±0,2 mm aukščio, sterilios, vienkartinės, su ventiliaciniais tarpais.</t>
  </si>
  <si>
    <t>1 lėkšt. / 1 vnt.</t>
  </si>
  <si>
    <t>13</t>
  </si>
  <si>
    <t>33198200-6</t>
  </si>
  <si>
    <t>1 maišas/ 1 vnt.</t>
  </si>
  <si>
    <t>Maišai infekuotų atliekų nukenksminimui, 500x700 mm, tūris 60 litrų</t>
  </si>
  <si>
    <t>33696300-8</t>
  </si>
  <si>
    <t>1 ml</t>
  </si>
  <si>
    <t>33696500-0</t>
  </si>
  <si>
    <t>Imersinis aliejus</t>
  </si>
  <si>
    <t>Salmonella serotipavimo rinkinys/sistema</t>
  </si>
  <si>
    <t>Polivalentinis agliutinacinis serumas salmonelėms A-S+Vi (1-25,27,28,30,34,35,38-41,46,Vi)</t>
  </si>
  <si>
    <t xml:space="preserve">Polivalentinis agliutinacinis serumas serotipavimui agliutinacijos metodu ant stiklo Salmonella spp. O antigeno nustatymui </t>
  </si>
  <si>
    <t xml:space="preserve">Polivalentinis agliutinacinis serumas serotipavimui agliutinacijos metodu ant stiklo Salmonella spp. H antigeno nustatymui </t>
  </si>
  <si>
    <t>42671100-1</t>
  </si>
  <si>
    <t>Mėgintuvėlių laikikliai, nerūdijančio plieno, vieliniai, 16 mm skersmens mėgintuvėliams</t>
  </si>
  <si>
    <t>Metaliniai-vieliniai,  tinkami sterilizavimui 180°C, stačiakampiai, 50 vietų, 210x110x60h mm ±0,2 mm. Tinkami 16 mm skersmens mėgintuvėliams</t>
  </si>
  <si>
    <t>1 klasės autoklavo cheminiai indikatoriai (juosta)</t>
  </si>
  <si>
    <t>Mėgintuvėlių laikikliai, nerūdijančio plieno, vieliniai, 18 mm skersmens mėgintuvėliams</t>
  </si>
  <si>
    <t>1 klasės indikatorius vandens garo sterilizatoriui. Juosta 1,2 - 1,9 cm pločio,  apie 55 m. ilgio - išorinis proceso indikatorius, veikiantis 121/132oC režime, vidinė pusė lipni, išorinė pusė padengta cheminiu indikatoriumi. Turi atitikti LST EN ISO 11140-1 reikalavimus.</t>
  </si>
  <si>
    <t>Metaliniai-vieliniai,  tinkami sterilizavimui  180 °C temperatūroje, stačiakampiai, 50 vietų,  210x110x85h mm ±10 mm. Tinkami 18 mm skersmens mėgintuvėliams.</t>
  </si>
  <si>
    <t>9</t>
  </si>
  <si>
    <t>11</t>
  </si>
  <si>
    <t>17</t>
  </si>
  <si>
    <t>Pirkimo objekto dalies Nr.</t>
  </si>
  <si>
    <t>Pirkimo objekto dalies (prekių, paslaugų ar darbų) pavadinimas</t>
  </si>
  <si>
    <t>BVPŽ kodas</t>
  </si>
  <si>
    <t>Tiekėjas</t>
  </si>
  <si>
    <t>Tiekėjo siūlomos prekės techninių reikalavimų reikšmė (tiekėjas turi nurodyti tikslius dydžius, medžiagas, išmatavimus ir pan.)</t>
  </si>
  <si>
    <t>Maksimalus orientacinis vnt. kiekis</t>
  </si>
  <si>
    <t xml:space="preserve">Vieneto kaina (Eur be PVM) </t>
  </si>
  <si>
    <t>Suma Eur be PVM (maks. kiekiui)</t>
  </si>
  <si>
    <t>Suma Eur su PVM (maks. kiekiui)</t>
  </si>
  <si>
    <t>Mikroskopavimui, chemiškai švarus. Supilstytas po ne daugiau kaip 250 ml.</t>
  </si>
  <si>
    <t>27.1</t>
  </si>
  <si>
    <t>Serotipavimui agliutinacijos metodu ant stiklo. Poly A-S + Vi; 1, 2, 3, 4, 5, 6, 7, 8, 9, 10, 11, 12, 13, 14, 15, 16, 17, 18, 19, 20, 21, 22, 23, 24, 25, 27, 28, 30, 34, 35, 38, 39, 40, 41, 46 + Vi;  150 tyr., Supilstyta ne daugiau kaip po 3 ml. Neliofilizuotas.</t>
  </si>
  <si>
    <t>27.2</t>
  </si>
  <si>
    <t>Polivalentinis agliutinacinis serumas serotipavimui agliutinacijos metodu ant stiklo Salmonella spp. O antigeno nustatymui  Poly 42-67.Supilstyta po 1 ml. Neliofilizuotas.</t>
  </si>
  <si>
    <t>27.3</t>
  </si>
  <si>
    <r>
      <t>Autoklavuojami, pagaminti iš 40-50 µm polipropileno (PP). Atsparūs iki 139</t>
    </r>
    <r>
      <rPr>
        <vertAlign val="superscript"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 xml:space="preserve">C. Tūris 60 litrų. Dydis 500x700 mm ± 100 mm. Pažymėti ženklu "Biopavojus". </t>
    </r>
  </si>
  <si>
    <r>
      <t>Polivalentinis agliutinacinis serumas serotipavimui agliutinacijos metodu ant stiklo Salmonella spp. H antigeno nustatymui (a b c d i Z</t>
    </r>
    <r>
      <rPr>
        <vertAlign val="subscript"/>
        <sz val="10"/>
        <rFont val="Times New Roman"/>
        <family val="1"/>
        <charset val="186"/>
      </rPr>
      <t>10</t>
    </r>
    <r>
      <rPr>
        <sz val="10"/>
        <rFont val="Times New Roman"/>
        <family val="1"/>
        <charset val="186"/>
      </rPr>
      <t xml:space="preserve"> E G k L r z y Z</t>
    </r>
    <r>
      <rPr>
        <vertAlign val="subscript"/>
        <sz val="10"/>
        <rFont val="Times New Roman"/>
        <family val="1"/>
        <charset val="186"/>
      </rPr>
      <t>4</t>
    </r>
    <r>
      <rPr>
        <sz val="10"/>
        <rFont val="Times New Roman"/>
        <family val="1"/>
        <charset val="186"/>
      </rPr>
      <t xml:space="preserve"> 1 Z</t>
    </r>
    <r>
      <rPr>
        <vertAlign val="subscript"/>
        <sz val="10"/>
        <rFont val="Times New Roman"/>
        <family val="1"/>
        <charset val="186"/>
      </rPr>
      <t>6</t>
    </r>
    <r>
      <rPr>
        <sz val="10"/>
        <rFont val="Times New Roman"/>
        <family val="1"/>
        <charset val="186"/>
      </rPr>
      <t xml:space="preserve"> Z</t>
    </r>
    <r>
      <rPr>
        <vertAlign val="subscript"/>
        <sz val="10"/>
        <rFont val="Times New Roman"/>
        <family val="1"/>
        <charset val="186"/>
      </rPr>
      <t>29</t>
    </r>
    <r>
      <rPr>
        <sz val="10"/>
        <rFont val="Times New Roman"/>
        <family val="1"/>
        <charset val="186"/>
      </rPr>
      <t>). Supilstyta ne daugiau kaip po 3 ml. Neliofilizuotas.</t>
    </r>
  </si>
  <si>
    <t>UAB Mediq Lietuva</t>
  </si>
  <si>
    <t>29082 Promed ® petri dish in PS ø 90 mm h 14,2 mm triple vents, FL Medical/ 90 mm diametro, 14  mm aukščio, sterilios, vienkartinės, su ventiliaciniais tarpais.</t>
  </si>
  <si>
    <r>
      <t>Autoklavuojami, pagaminti iš 40 µm polipropileno (PP). Atsparūs iki 141</t>
    </r>
    <r>
      <rPr>
        <vertAlign val="superscript"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>C. Tūris 60 litrų. Dydis 400x650 mm. Pažymėti ženklu "Biopavojus". LP 134130</t>
    </r>
  </si>
  <si>
    <t>Polistirolinės, nesterilios, 90 ml talpos. LP 178912</t>
  </si>
  <si>
    <t>1 klasės indikatorius vandens garo sterilizatoriui. Juosta 1,9 cm pločio, 50 m. ilgio - išorinis proceso indikatorius, veikiantis 121/132oC režime, vidinė pusė lipni, išorinė pusė padengta cheminiu indikatoriumi. Atitinka LST EN ISO 11140-1 reikalavimus. Wipak, ITS19</t>
  </si>
  <si>
    <t>Mikroskopavimui, chemiškai švarus. Supilstytas po 100 ml.</t>
  </si>
  <si>
    <r>
      <t>Serotipavimui agliutinacijos metodu ant stiklo. Poly A-S + Vi; 1, 2, 3, 4, 5, 6, 7, 8, 9, 10, 11, 12, 13, 14, 15, 16, 17, 18, 19, 20, 21, 22, 23, 24, 25, 27, 28, 30, 34, 35, 38, 39, 40, 41, 46 + Vi;  150 tyr., Supilstyta ne daugiau kaip po 3 ml. Neliofilizuotas. S</t>
    </r>
    <r>
      <rPr>
        <i/>
        <sz val="10"/>
        <rFont val="Times New Roman"/>
        <family val="1"/>
        <charset val="186"/>
      </rPr>
      <t>SI Diagnostica, 48954, psl. 30, 3 ml</t>
    </r>
  </si>
  <si>
    <r>
      <t xml:space="preserve">Polivalentinis agliutinacinis serumas serotipavimui agliutinacijos metodu ant stiklo Salmonella spp. O antigeno nustatymui  Poly 42-67.Supilstyta po 1 ml. Neliofilizuotas. </t>
    </r>
    <r>
      <rPr>
        <i/>
        <sz val="10"/>
        <rFont val="Times New Roman"/>
        <family val="1"/>
        <charset val="186"/>
      </rPr>
      <t>SSI Diagnostica,  81061, psl. 30,  1 ml</t>
    </r>
  </si>
  <si>
    <r>
      <t>Polivalentinis agliutinacinis serumas serotipavimui agliutinacijos metodu ant stiklo Salmonella spp. H antigeno nustatymui (a b c d i Z</t>
    </r>
    <r>
      <rPr>
        <vertAlign val="subscript"/>
        <sz val="10"/>
        <rFont val="Times New Roman"/>
        <family val="1"/>
        <charset val="186"/>
      </rPr>
      <t>10</t>
    </r>
    <r>
      <rPr>
        <sz val="10"/>
        <rFont val="Times New Roman"/>
        <family val="1"/>
        <charset val="186"/>
      </rPr>
      <t xml:space="preserve"> E G k L r z y Z</t>
    </r>
    <r>
      <rPr>
        <vertAlign val="subscript"/>
        <sz val="10"/>
        <rFont val="Times New Roman"/>
        <family val="1"/>
        <charset val="186"/>
      </rPr>
      <t>4</t>
    </r>
    <r>
      <rPr>
        <sz val="10"/>
        <rFont val="Times New Roman"/>
        <family val="1"/>
        <charset val="186"/>
      </rPr>
      <t xml:space="preserve"> 1 Z</t>
    </r>
    <r>
      <rPr>
        <vertAlign val="subscript"/>
        <sz val="10"/>
        <rFont val="Times New Roman"/>
        <family val="1"/>
        <charset val="186"/>
      </rPr>
      <t>6</t>
    </r>
    <r>
      <rPr>
        <sz val="10"/>
        <rFont val="Times New Roman"/>
        <family val="1"/>
        <charset val="186"/>
      </rPr>
      <t xml:space="preserve"> Z</t>
    </r>
    <r>
      <rPr>
        <vertAlign val="subscript"/>
        <sz val="10"/>
        <rFont val="Times New Roman"/>
        <family val="1"/>
        <charset val="186"/>
      </rPr>
      <t>29</t>
    </r>
    <r>
      <rPr>
        <sz val="10"/>
        <rFont val="Times New Roman"/>
        <family val="1"/>
        <charset val="186"/>
      </rPr>
      <t xml:space="preserve">). Supilstyta ne daugiau kaip po 3 ml. Neliofilizuotas. </t>
    </r>
    <r>
      <rPr>
        <i/>
        <sz val="10"/>
        <rFont val="Times New Roman"/>
        <family val="1"/>
        <charset val="186"/>
      </rPr>
      <t>SSI Diagnostica, 40290, psl.30, 3 ml</t>
    </r>
  </si>
  <si>
    <r>
      <t>Metaliniai-vieliniai,  tinkami sterilizavimui 180°C, stačiakampiai, 50 vietų, 210x110x60h mm ±0,2 mm. Tinkami 16 mm skersmens mėgintuvėliams.</t>
    </r>
    <r>
      <rPr>
        <i/>
        <sz val="10"/>
        <rFont val="Times New Roman"/>
        <family val="1"/>
        <charset val="186"/>
      </rPr>
      <t xml:space="preserve"> Deltalab, A210, psl. 220, N1</t>
    </r>
  </si>
  <si>
    <r>
      <t xml:space="preserve">Metaliniai-vieliniai,  tinkami sterilizavimui  180 °C temperatūroje, stačiakampiai, 50 vietų,  210x110x85h mm ±10 mm. Tinkami 18 mm skersmens mėgintuvėliams. </t>
    </r>
    <r>
      <rPr>
        <i/>
        <sz val="10"/>
        <rFont val="Times New Roman"/>
        <family val="1"/>
        <charset val="186"/>
      </rPr>
      <t>Deltalab, A212, psl. 220, N1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</si>
</sst>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vertAlign val="subscript"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99CCFF"/>
        <bgColor rgb="FFCCFFFF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6" fillId="3" borderId="1" xfId="3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3" borderId="1" xfId="4" applyNumberFormat="1" applyFont="1" applyFill="1" applyBorder="1" applyAlignment="1" applyProtection="1">
      <alignment horizontal="center" vertical="center" wrapText="1"/>
    </xf>
    <xf numFmtId="4" fontId="6" fillId="3" borderId="1" xfId="3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3" borderId="1" xfId="3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3" borderId="1" xfId="3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>
      <alignment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5">
    <cellStyle name="Comma" xfId="4" builtinId="3"/>
    <cellStyle name="Excel Built-in Normal" xfId="1" xr:uid="{00000000-0005-0000-0000-000000000000}"/>
    <cellStyle name="Normal" xfId="0" builtinId="0"/>
    <cellStyle name="Normal 12 2" xfId="2" xr:uid="{00000000-0005-0000-0000-000002000000}"/>
    <cellStyle name="Normal 2" xfId="3" xr:uid="{9AD3E5AF-A2C0-42F0-A548-254385D5A37A}"/>
  </cellStyles>
  <dxfs count="0"/>
  <tableStyles count="0" defaultTableStyle="TableStyleMedium2" defaultPivotStyle="PivotStyleLight16"/>
  <colors>
    <mruColors>
      <color rgb="FF99CCFF"/>
      <color rgb="FF65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R26"/>
  <sheetViews>
    <sheetView tabSelected="1" zoomScale="90" zoomScaleNormal="90" zoomScaleSheetLayoutView="40" workbookViewId="0">
      <pane ySplit="1" topLeftCell="A2" activePane="bottomLeft" state="frozen"/>
      <selection pane="bottomLeft" activeCell="R3" sqref="R3"/>
    </sheetView>
  </sheetViews>
  <sheetFormatPr defaultColWidth="7.33203125" defaultRowHeight="13.2" x14ac:dyDescent="0.25"/>
  <cols>
    <col min="1" max="1" width="7.33203125" style="15" customWidth="1"/>
    <col min="2" max="2" width="21.6640625" style="15" customWidth="1"/>
    <col min="3" max="3" width="10.109375" style="16" customWidth="1"/>
    <col min="4" max="4" width="42.44140625" style="16" customWidth="1"/>
    <col min="5" max="5" width="8.109375" style="16" customWidth="1"/>
    <col min="6" max="6" width="37" style="16" customWidth="1"/>
    <col min="7" max="7" width="10.33203125" style="16" customWidth="1"/>
    <col min="8" max="8" width="12.6640625" style="15" customWidth="1"/>
    <col min="9" max="9" width="8.88671875" style="16" customWidth="1"/>
    <col min="10" max="10" width="8.6640625" style="16" customWidth="1"/>
    <col min="11" max="11" width="10.21875" style="16" customWidth="1"/>
    <col min="12" max="12" width="10.6640625" style="16" customWidth="1"/>
    <col min="13" max="13" width="11.77734375" style="16" customWidth="1"/>
    <col min="14" max="165" width="7.33203125" style="17"/>
    <col min="166" max="166" width="8.33203125" style="17" customWidth="1"/>
    <col min="167" max="167" width="7.33203125" style="17" hidden="1" customWidth="1"/>
    <col min="168" max="168" width="6.5546875" style="17" customWidth="1"/>
    <col min="169" max="169" width="7.33203125" style="17" hidden="1" customWidth="1"/>
    <col min="170" max="170" width="6.44140625" style="17" customWidth="1"/>
    <col min="171" max="171" width="7.33203125" style="17" hidden="1" customWidth="1"/>
    <col min="172" max="172" width="9.33203125" style="17" customWidth="1"/>
    <col min="173" max="173" width="7.33203125" style="17" hidden="1" customWidth="1"/>
    <col min="174" max="174" width="6.33203125" style="17" customWidth="1"/>
    <col min="175" max="175" width="7.33203125" style="17" hidden="1" customWidth="1"/>
    <col min="176" max="176" width="7.33203125" style="17" customWidth="1"/>
    <col min="177" max="177" width="14.33203125" style="17" customWidth="1"/>
    <col min="178" max="178" width="14.6640625" style="17" customWidth="1"/>
    <col min="179" max="187" width="7.33203125" style="17" hidden="1" customWidth="1"/>
    <col min="188" max="188" width="12.33203125" style="17" customWidth="1"/>
    <col min="189" max="189" width="19.33203125" style="17" customWidth="1"/>
    <col min="190" max="190" width="15.44140625" style="17" customWidth="1"/>
    <col min="191" max="191" width="7.33203125" style="17" customWidth="1"/>
    <col min="192" max="192" width="27.44140625" style="17" customWidth="1"/>
    <col min="193" max="193" width="11.5546875" style="17" customWidth="1"/>
    <col min="194" max="194" width="12.6640625" style="17" customWidth="1"/>
    <col min="195" max="195" width="28.33203125" style="17" customWidth="1"/>
    <col min="196" max="196" width="6.44140625" style="17" customWidth="1"/>
    <col min="197" max="197" width="7.33203125" style="17" customWidth="1"/>
    <col min="198" max="198" width="6.5546875" style="17" customWidth="1"/>
    <col min="199" max="200" width="8.6640625" style="17" customWidth="1"/>
    <col min="201" max="201" width="10.33203125" style="17" customWidth="1"/>
    <col min="202" max="202" width="10.5546875" style="17" customWidth="1"/>
    <col min="203" max="205" width="9.33203125" style="17" customWidth="1"/>
    <col min="206" max="206" width="8.33203125" style="17" customWidth="1"/>
    <col min="207" max="207" width="14" style="17" customWidth="1"/>
    <col min="208" max="208" width="9.5546875" style="17" customWidth="1"/>
    <col min="209" max="209" width="21.33203125" style="17" customWidth="1"/>
    <col min="210" max="210" width="7.33203125" style="17" customWidth="1"/>
    <col min="211" max="211" width="8.33203125" style="17" customWidth="1"/>
    <col min="212" max="212" width="6.5546875" style="17" customWidth="1"/>
    <col min="213" max="213" width="6.44140625" style="17" customWidth="1"/>
    <col min="214" max="215" width="6.33203125" style="17" customWidth="1"/>
    <col min="216" max="216" width="7.33203125" style="17" customWidth="1"/>
    <col min="217" max="217" width="8.6640625" style="17" customWidth="1"/>
    <col min="218" max="218" width="5.44140625" style="17" customWidth="1"/>
    <col min="219" max="219" width="6" style="17" customWidth="1"/>
    <col min="220" max="220" width="6.44140625" style="17" customWidth="1"/>
    <col min="221" max="222" width="6.33203125" style="17" customWidth="1"/>
    <col min="223" max="223" width="7.33203125" style="17" customWidth="1"/>
    <col min="224" max="224" width="6.6640625" style="17" customWidth="1"/>
    <col min="225" max="225" width="5.44140625" style="17" customWidth="1"/>
    <col min="226" max="226" width="6" style="17" customWidth="1"/>
    <col min="227" max="16384" width="7.33203125" style="11"/>
  </cols>
  <sheetData>
    <row r="1" spans="1:226" s="16" customFormat="1" ht="56.4" customHeight="1" thickBot="1" x14ac:dyDescent="0.3">
      <c r="A1" s="18" t="s">
        <v>37</v>
      </c>
      <c r="B1" s="3" t="s">
        <v>38</v>
      </c>
      <c r="C1" s="4" t="s">
        <v>39</v>
      </c>
      <c r="D1" s="5" t="s">
        <v>0</v>
      </c>
      <c r="E1" s="5" t="s">
        <v>40</v>
      </c>
      <c r="F1" s="19" t="s">
        <v>41</v>
      </c>
      <c r="G1" s="5" t="s">
        <v>1</v>
      </c>
      <c r="H1" s="6" t="s">
        <v>42</v>
      </c>
      <c r="I1" s="7" t="s">
        <v>43</v>
      </c>
      <c r="J1" s="8" t="s">
        <v>2</v>
      </c>
      <c r="K1" s="8" t="s">
        <v>3</v>
      </c>
      <c r="L1" s="20" t="s">
        <v>44</v>
      </c>
      <c r="M1" s="9" t="s">
        <v>45</v>
      </c>
    </row>
    <row r="2" spans="1:226" x14ac:dyDescent="0.25">
      <c r="A2" s="18" t="s">
        <v>4</v>
      </c>
      <c r="B2" s="18" t="s">
        <v>5</v>
      </c>
      <c r="C2" s="1">
        <v>3</v>
      </c>
      <c r="D2" s="1">
        <v>4</v>
      </c>
      <c r="E2" s="1">
        <v>5</v>
      </c>
      <c r="F2" s="1">
        <v>6</v>
      </c>
      <c r="G2" s="1">
        <v>8</v>
      </c>
      <c r="H2" s="10" t="s">
        <v>34</v>
      </c>
      <c r="I2" s="1">
        <v>10</v>
      </c>
      <c r="J2" s="1">
        <v>11</v>
      </c>
      <c r="K2" s="1">
        <v>12</v>
      </c>
      <c r="L2" s="1">
        <v>14</v>
      </c>
      <c r="M2" s="1">
        <v>15</v>
      </c>
    </row>
    <row r="3" spans="1:226" s="33" customFormat="1" ht="40.799999999999997" customHeight="1" x14ac:dyDescent="0.25">
      <c r="A3" s="25" t="s">
        <v>8</v>
      </c>
      <c r="B3" s="26" t="s">
        <v>10</v>
      </c>
      <c r="C3" s="27" t="s">
        <v>6</v>
      </c>
      <c r="D3" s="28" t="s">
        <v>11</v>
      </c>
      <c r="E3" s="27" t="s">
        <v>54</v>
      </c>
      <c r="F3" s="28" t="s">
        <v>57</v>
      </c>
      <c r="G3" s="27" t="s">
        <v>7</v>
      </c>
      <c r="H3" s="29">
        <v>2000</v>
      </c>
      <c r="I3" s="28">
        <v>0.15</v>
      </c>
      <c r="J3" s="30">
        <v>21</v>
      </c>
      <c r="K3" s="27">
        <f>+I3*1.21</f>
        <v>0.18149999999999999</v>
      </c>
      <c r="L3" s="31">
        <f>+I3*H3</f>
        <v>300</v>
      </c>
      <c r="M3" s="27">
        <f>+L3*1.21</f>
        <v>363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</row>
    <row r="4" spans="1:226" s="33" customFormat="1" ht="51.6" customHeight="1" x14ac:dyDescent="0.25">
      <c r="A4" s="25" t="s">
        <v>9</v>
      </c>
      <c r="B4" s="26" t="s">
        <v>12</v>
      </c>
      <c r="C4" s="27" t="s">
        <v>6</v>
      </c>
      <c r="D4" s="27" t="s">
        <v>13</v>
      </c>
      <c r="E4" s="27" t="s">
        <v>54</v>
      </c>
      <c r="F4" s="27" t="s">
        <v>55</v>
      </c>
      <c r="G4" s="27" t="s">
        <v>14</v>
      </c>
      <c r="H4" s="34">
        <v>200000</v>
      </c>
      <c r="I4" s="28">
        <v>0.09</v>
      </c>
      <c r="J4" s="30">
        <v>21</v>
      </c>
      <c r="K4" s="27">
        <f>I4*1.21</f>
        <v>0.1089</v>
      </c>
      <c r="L4" s="35">
        <f>I4*H4</f>
        <v>18000</v>
      </c>
      <c r="M4" s="36">
        <f>L4*1.21</f>
        <v>21780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</row>
    <row r="5" spans="1:226" s="33" customFormat="1" ht="67.8" customHeight="1" x14ac:dyDescent="0.25">
      <c r="A5" s="25" t="s">
        <v>35</v>
      </c>
      <c r="B5" s="29" t="s">
        <v>18</v>
      </c>
      <c r="C5" s="28" t="s">
        <v>16</v>
      </c>
      <c r="D5" s="28" t="s">
        <v>52</v>
      </c>
      <c r="E5" s="27" t="s">
        <v>54</v>
      </c>
      <c r="F5" s="28" t="s">
        <v>56</v>
      </c>
      <c r="G5" s="28" t="s">
        <v>17</v>
      </c>
      <c r="H5" s="37">
        <v>25000</v>
      </c>
      <c r="I5" s="29">
        <v>0.55000000000000004</v>
      </c>
      <c r="J5" s="28">
        <v>21</v>
      </c>
      <c r="K5" s="27">
        <f>+I5*1.21</f>
        <v>0.66549999999999998</v>
      </c>
      <c r="L5" s="31">
        <f>+I5*H5</f>
        <v>13750.000000000002</v>
      </c>
      <c r="M5" s="27">
        <f>+L5*1.21</f>
        <v>16637.5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</row>
    <row r="6" spans="1:226" s="33" customFormat="1" ht="84" customHeight="1" x14ac:dyDescent="0.25">
      <c r="A6" s="25" t="s">
        <v>15</v>
      </c>
      <c r="B6" s="29" t="s">
        <v>30</v>
      </c>
      <c r="C6" s="30" t="s">
        <v>19</v>
      </c>
      <c r="D6" s="28" t="s">
        <v>32</v>
      </c>
      <c r="E6" s="27" t="s">
        <v>54</v>
      </c>
      <c r="F6" s="28" t="s">
        <v>58</v>
      </c>
      <c r="G6" s="28" t="s">
        <v>7</v>
      </c>
      <c r="H6" s="37">
        <v>40</v>
      </c>
      <c r="I6" s="27">
        <v>2.9</v>
      </c>
      <c r="J6" s="30">
        <v>21</v>
      </c>
      <c r="K6" s="27">
        <f>+I6*1.21</f>
        <v>3.5089999999999999</v>
      </c>
      <c r="L6" s="31">
        <f>+I6*H6</f>
        <v>116</v>
      </c>
      <c r="M6" s="27">
        <f>+L6*1.21</f>
        <v>140.35999999999999</v>
      </c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</row>
    <row r="7" spans="1:226" s="33" customFormat="1" ht="39.6" customHeight="1" x14ac:dyDescent="0.25">
      <c r="A7" s="25" t="s">
        <v>36</v>
      </c>
      <c r="B7" s="38" t="s">
        <v>22</v>
      </c>
      <c r="C7" s="39" t="s">
        <v>21</v>
      </c>
      <c r="D7" s="27" t="s">
        <v>46</v>
      </c>
      <c r="E7" s="27" t="s">
        <v>54</v>
      </c>
      <c r="F7" s="27" t="s">
        <v>59</v>
      </c>
      <c r="G7" s="39" t="s">
        <v>20</v>
      </c>
      <c r="H7" s="37">
        <v>1000</v>
      </c>
      <c r="I7" s="27">
        <v>0.13</v>
      </c>
      <c r="J7" s="30">
        <v>21</v>
      </c>
      <c r="K7" s="27">
        <f>+I7*1.21</f>
        <v>0.1573</v>
      </c>
      <c r="L7" s="31">
        <f>+I7*H7</f>
        <v>130</v>
      </c>
      <c r="M7" s="27">
        <f>+L7*1.21</f>
        <v>157.29999999999998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</row>
    <row r="8" spans="1:226" ht="32.4" customHeight="1" x14ac:dyDescent="0.25">
      <c r="A8" s="14">
        <v>27</v>
      </c>
      <c r="B8" s="14" t="s">
        <v>23</v>
      </c>
      <c r="C8" s="2" t="s">
        <v>21</v>
      </c>
      <c r="D8" s="2"/>
      <c r="E8" s="13"/>
      <c r="F8" s="13"/>
      <c r="G8" s="22"/>
      <c r="H8" s="21"/>
      <c r="I8" s="13"/>
      <c r="J8" s="12"/>
      <c r="K8" s="13"/>
      <c r="L8" s="23">
        <f>L9+L10+L11</f>
        <v>3961</v>
      </c>
      <c r="M8" s="24">
        <f>+L8*1.21</f>
        <v>4792.8099999999995</v>
      </c>
    </row>
    <row r="9" spans="1:226" ht="87" customHeight="1" x14ac:dyDescent="0.25">
      <c r="A9" s="25" t="s">
        <v>47</v>
      </c>
      <c r="B9" s="38" t="s">
        <v>24</v>
      </c>
      <c r="C9" s="39" t="s">
        <v>21</v>
      </c>
      <c r="D9" s="39" t="s">
        <v>48</v>
      </c>
      <c r="E9" s="27" t="s">
        <v>54</v>
      </c>
      <c r="F9" s="39" t="s">
        <v>60</v>
      </c>
      <c r="G9" s="39" t="s">
        <v>20</v>
      </c>
      <c r="H9" s="37">
        <v>30</v>
      </c>
      <c r="I9" s="40">
        <v>38.700000000000003</v>
      </c>
      <c r="J9" s="41">
        <v>21</v>
      </c>
      <c r="K9" s="42">
        <f t="shared" ref="K9:K11" si="0">+I9*1.21</f>
        <v>46.827000000000005</v>
      </c>
      <c r="L9" s="43">
        <f>I9*H9</f>
        <v>1161</v>
      </c>
      <c r="M9" s="40">
        <f>L9*1.21</f>
        <v>1404.81</v>
      </c>
    </row>
    <row r="10" spans="1:226" ht="83.4" customHeight="1" x14ac:dyDescent="0.25">
      <c r="A10" s="25" t="s">
        <v>49</v>
      </c>
      <c r="B10" s="38" t="s">
        <v>25</v>
      </c>
      <c r="C10" s="39" t="s">
        <v>21</v>
      </c>
      <c r="D10" s="39" t="s">
        <v>50</v>
      </c>
      <c r="E10" s="27" t="s">
        <v>54</v>
      </c>
      <c r="F10" s="39" t="s">
        <v>61</v>
      </c>
      <c r="G10" s="39" t="s">
        <v>20</v>
      </c>
      <c r="H10" s="37">
        <v>10</v>
      </c>
      <c r="I10" s="40">
        <v>44.8</v>
      </c>
      <c r="J10" s="41">
        <v>21</v>
      </c>
      <c r="K10" s="42">
        <f t="shared" si="0"/>
        <v>54.207999999999998</v>
      </c>
      <c r="L10" s="43">
        <f t="shared" ref="L10:L11" si="1">I10*H10</f>
        <v>448</v>
      </c>
      <c r="M10" s="40">
        <f t="shared" ref="M10:M11" si="2">L10*1.21</f>
        <v>542.07999999999993</v>
      </c>
    </row>
    <row r="11" spans="1:226" ht="93.6" customHeight="1" x14ac:dyDescent="0.25">
      <c r="A11" s="25" t="s">
        <v>51</v>
      </c>
      <c r="B11" s="38" t="s">
        <v>26</v>
      </c>
      <c r="C11" s="39" t="s">
        <v>21</v>
      </c>
      <c r="D11" s="39" t="s">
        <v>53</v>
      </c>
      <c r="E11" s="27" t="s">
        <v>54</v>
      </c>
      <c r="F11" s="39" t="s">
        <v>62</v>
      </c>
      <c r="G11" s="39" t="s">
        <v>20</v>
      </c>
      <c r="H11" s="37">
        <v>60</v>
      </c>
      <c r="I11" s="40">
        <v>39.200000000000003</v>
      </c>
      <c r="J11" s="41">
        <v>21</v>
      </c>
      <c r="K11" s="42">
        <f t="shared" si="0"/>
        <v>47.432000000000002</v>
      </c>
      <c r="L11" s="43">
        <f t="shared" si="1"/>
        <v>2352</v>
      </c>
      <c r="M11" s="40">
        <f t="shared" si="2"/>
        <v>2845.92</v>
      </c>
    </row>
    <row r="12" spans="1:226" ht="76.2" customHeight="1" x14ac:dyDescent="0.25">
      <c r="A12" s="29">
        <v>35</v>
      </c>
      <c r="B12" s="29" t="s">
        <v>28</v>
      </c>
      <c r="C12" s="28" t="s">
        <v>27</v>
      </c>
      <c r="D12" s="28" t="s">
        <v>29</v>
      </c>
      <c r="E12" s="27"/>
      <c r="F12" s="28" t="s">
        <v>63</v>
      </c>
      <c r="G12" s="44" t="s">
        <v>7</v>
      </c>
      <c r="H12" s="29">
        <v>20</v>
      </c>
      <c r="I12" s="45">
        <v>21</v>
      </c>
      <c r="J12" s="41">
        <v>21</v>
      </c>
      <c r="K12" s="46">
        <f t="shared" ref="K12:K13" si="3">+I12*1.21</f>
        <v>25.41</v>
      </c>
      <c r="L12" s="43">
        <f t="shared" ref="L12:L13" si="4">+I12*H12</f>
        <v>420</v>
      </c>
      <c r="M12" s="40">
        <f t="shared" ref="M12:M13" si="5">+K12*H12</f>
        <v>508.2</v>
      </c>
    </row>
    <row r="13" spans="1:226" ht="72.599999999999994" customHeight="1" x14ac:dyDescent="0.25">
      <c r="A13" s="29">
        <v>36</v>
      </c>
      <c r="B13" s="29" t="s">
        <v>31</v>
      </c>
      <c r="C13" s="28" t="s">
        <v>27</v>
      </c>
      <c r="D13" s="28" t="s">
        <v>33</v>
      </c>
      <c r="E13" s="27"/>
      <c r="F13" s="28" t="s">
        <v>64</v>
      </c>
      <c r="G13" s="44" t="s">
        <v>7</v>
      </c>
      <c r="H13" s="29">
        <v>5</v>
      </c>
      <c r="I13" s="45">
        <v>25</v>
      </c>
      <c r="J13" s="41">
        <v>21</v>
      </c>
      <c r="K13" s="46">
        <f t="shared" si="3"/>
        <v>30.25</v>
      </c>
      <c r="L13" s="43">
        <f t="shared" si="4"/>
        <v>125</v>
      </c>
      <c r="M13" s="40">
        <f t="shared" si="5"/>
        <v>151.25</v>
      </c>
    </row>
    <row r="26" ht="204" customHeight="1" x14ac:dyDescent="0.25"/>
  </sheetData>
  <autoFilter ref="A2:M13" xr:uid="{00000000-0001-0000-0000-000000000000}"/>
  <phoneticPr fontId="4" type="noConversion"/>
  <pageMargins left="0" right="0" top="0" bottom="0" header="0" footer="0"/>
  <pageSetup paperSize="256" scale="75" fitToWidth="0" fitToHeight="0" orientation="landscape" useFirstPageNumber="1" r:id="rId1"/>
  <headerFooter scaleWithDoc="0" alignWithMargins="0"/>
  <ignoredErrors>
    <ignoredError sqref="A9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NVSTC43NVS</dc:creator>
  <cp:lastModifiedBy>Rinkeviciene, Inga</cp:lastModifiedBy>
  <dcterms:created xsi:type="dcterms:W3CDTF">2021-02-04T12:48:00Z</dcterms:created>
  <dcterms:modified xsi:type="dcterms:W3CDTF">2024-01-29T06:00:32Z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