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pvalt-my.sharepoint.com/personal/m_valakeviciute_cpva_lt/Documents/Desktop/2024 09/New folder/"/>
    </mc:Choice>
  </mc:AlternateContent>
  <xr:revisionPtr revIDLastSave="0" documentId="8_{2F0EEBA4-E3B2-4E1B-8D62-3D264340E4C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8" i="1" l="1"/>
  <c r="G300" i="1"/>
  <c r="F297" i="1"/>
  <c r="F299" i="1" s="1"/>
  <c r="F300" i="1" s="1"/>
  <c r="F301" i="1" s="1"/>
  <c r="G287" i="1"/>
  <c r="F284" i="1"/>
  <c r="F286" i="1" s="1"/>
  <c r="F287" i="1" s="1"/>
  <c r="F288" i="1" s="1"/>
  <c r="G273" i="1"/>
  <c r="F270" i="1"/>
  <c r="G272" i="1" s="1"/>
  <c r="G259" i="1"/>
  <c r="F256" i="1"/>
  <c r="F254" i="1"/>
  <c r="F252" i="1"/>
  <c r="F250" i="1"/>
  <c r="G238" i="1"/>
  <c r="F235" i="1"/>
  <c r="F233" i="1"/>
  <c r="G223" i="1"/>
  <c r="F220" i="1"/>
  <c r="F218" i="1"/>
  <c r="F216" i="1"/>
  <c r="G206" i="1"/>
  <c r="F203" i="1"/>
  <c r="F205" i="1" s="1"/>
  <c r="F206" i="1" s="1"/>
  <c r="F207" i="1" s="1"/>
  <c r="G193" i="1"/>
  <c r="F190" i="1"/>
  <c r="F188" i="1"/>
  <c r="G178" i="1"/>
  <c r="F175" i="1"/>
  <c r="F177" i="1" s="1"/>
  <c r="F179" i="1" s="1"/>
  <c r="G164" i="1"/>
  <c r="F161" i="1"/>
  <c r="F159" i="1"/>
  <c r="F157" i="1"/>
  <c r="F155" i="1"/>
  <c r="G145" i="1"/>
  <c r="F142" i="1"/>
  <c r="F140" i="1"/>
  <c r="F138" i="1"/>
  <c r="F136" i="1"/>
  <c r="F134" i="1"/>
  <c r="F132" i="1"/>
  <c r="F130" i="1"/>
  <c r="F128" i="1"/>
  <c r="G118" i="1"/>
  <c r="F115" i="1"/>
  <c r="G117" i="1" s="1"/>
  <c r="G104" i="1"/>
  <c r="F101" i="1"/>
  <c r="F99" i="1"/>
  <c r="F97" i="1"/>
  <c r="F95" i="1"/>
  <c r="F93" i="1"/>
  <c r="F91" i="1"/>
  <c r="G80" i="1"/>
  <c r="F77" i="1"/>
  <c r="G79" i="1" s="1"/>
  <c r="G67" i="1"/>
  <c r="F64" i="1"/>
  <c r="F66" i="1" s="1"/>
  <c r="F67" i="1" s="1"/>
  <c r="F68" i="1" s="1"/>
  <c r="G54" i="1"/>
  <c r="F51" i="1"/>
  <c r="G53" i="1" s="1"/>
  <c r="G41" i="1"/>
  <c r="F38" i="1"/>
  <c r="G40" i="1" s="1"/>
  <c r="G21" i="1"/>
  <c r="G299" i="1" l="1"/>
  <c r="G237" i="1"/>
  <c r="F258" i="1"/>
  <c r="F259" i="1" s="1"/>
  <c r="F260" i="1" s="1"/>
  <c r="G192" i="1"/>
  <c r="F222" i="1"/>
  <c r="F223" i="1" s="1"/>
  <c r="F224" i="1" s="1"/>
  <c r="G177" i="1"/>
  <c r="G163" i="1"/>
  <c r="F144" i="1"/>
  <c r="F145" i="1" s="1"/>
  <c r="F146" i="1" s="1"/>
  <c r="F103" i="1"/>
  <c r="F104" i="1" s="1"/>
  <c r="F105" i="1" s="1"/>
  <c r="G103" i="1"/>
  <c r="G66" i="1"/>
  <c r="F40" i="1"/>
  <c r="F41" i="1" s="1"/>
  <c r="F42" i="1" s="1"/>
  <c r="G286" i="1"/>
  <c r="F79" i="1"/>
  <c r="F80" i="1" s="1"/>
  <c r="F81" i="1" s="1"/>
  <c r="G144" i="1"/>
  <c r="F163" i="1"/>
  <c r="F164" i="1" s="1"/>
  <c r="F165" i="1" s="1"/>
  <c r="G205" i="1"/>
  <c r="G222" i="1"/>
  <c r="G258" i="1"/>
  <c r="F237" i="1"/>
  <c r="F238" i="1" s="1"/>
  <c r="F239" i="1" s="1"/>
  <c r="F192" i="1"/>
  <c r="F193" i="1" s="1"/>
  <c r="F194" i="1" s="1"/>
  <c r="F272" i="1"/>
  <c r="F273" i="1" s="1"/>
  <c r="F274" i="1" s="1"/>
  <c r="F53" i="1"/>
  <c r="F54" i="1" s="1"/>
  <c r="F55" i="1" s="1"/>
  <c r="F117" i="1"/>
  <c r="F118" i="1" s="1"/>
  <c r="F119" i="1" s="1"/>
</calcChain>
</file>

<file path=xl/sharedStrings.xml><?xml version="1.0" encoding="utf-8"?>
<sst xmlns="http://schemas.openxmlformats.org/spreadsheetml/2006/main" count="630" uniqueCount="328">
  <si>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</si>
  <si>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</si>
  <si>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</si>
  <si>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</si>
  <si>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</si>
  <si>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</si>
  <si>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</si>
  <si>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</si>
  <si>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</si>
  <si>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</si>
  <si>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</si>
  <si>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</si>
  <si>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</si>
  <si>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</si>
  <si>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</si>
  <si>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</si>
  <si>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</si>
  <si>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</si>
  <si>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</si>
  <si>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</si>
  <si>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</si>
  <si>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</si>
  <si>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</si>
  <si>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</si>
  <si>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</si>
  <si>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</si>
  <si>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</si>
  <si>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</si>
  <si>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</si>
  <si>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</si>
  <si>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</si>
  <si>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</si>
  <si>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</si>
  <si>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</si>
  <si>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</si>
  <si>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</si>
  <si>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</si>
  <si>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</si>
  <si>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</si>
  <si>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</si>
  <si>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2. DALIS</t>
  </si>
  <si>
    <t xml:space="preserve">INFUZINĖ SISTEMA KRAUJUI INFUSOMAT SPACE POMPAI </t>
  </si>
  <si>
    <t>2.</t>
  </si>
  <si>
    <t xml:space="preserve">Infuzinė sistema kraujui Infusomat Space pompai </t>
  </si>
  <si>
    <t>2.1.</t>
  </si>
  <si>
    <t xml:space="preserve">Infuzinė sistema kraujui Infusomat Space pompai  </t>
  </si>
  <si>
    <t>Space line, B.Braun Melsungen AG, 8270066 SP</t>
  </si>
  <si>
    <t>2.1.1.</t>
  </si>
  <si>
    <t xml:space="preserve">sterili; vienkartinė; pagaminta iš PVC, be DEHP; ilgis ≥ 250 cm; su silikoniniu segmentu, lašų kamera, srovės reguliatoriumi, 200µm filtru; techniškai suderinamos su Infusomat Space tūrine pompa. </t>
  </si>
  <si>
    <t>Katalogas p.d. 2;3</t>
  </si>
  <si>
    <t>3. DALIS</t>
  </si>
  <si>
    <t xml:space="preserve">INFUZINĖ SISTEMA SKYSČIAMS INFUSOMAT SPACE VOLUMETRINEI TŪRINEI POMPAI </t>
  </si>
  <si>
    <t>3.</t>
  </si>
  <si>
    <t xml:space="preserve">Infuzinė sistema skysčiams Infusomat Space volumetrinei tūrinei pompai </t>
  </si>
  <si>
    <t>3.1.</t>
  </si>
  <si>
    <t xml:space="preserve">Infuzinė sistema skysčiams Infusomat Space volumetrinei tūrinei pompai  </t>
  </si>
  <si>
    <t>Space line, B.Braun Melsungen AG, 8700036 SP</t>
  </si>
  <si>
    <t>3.1.1.</t>
  </si>
  <si>
    <t xml:space="preserve">sterili; vienkartinė; pagaminta iš PVC, be DEHP; ilgis ≥ 250 cm; su silikoniniu segmentu, lašų kamera, srovės reguliatoriumi, su skysčių filtru, kurio porų dydis ≤ 15µm; techniškai suderinamos su Infusomat Space tūrine pompa. </t>
  </si>
  <si>
    <t>4. DALIS</t>
  </si>
  <si>
    <t xml:space="preserve">INFUZINĖ SISTEMA CHEMOTERAPINIAMS VAISTAMS SU FILTRU </t>
  </si>
  <si>
    <t>4.</t>
  </si>
  <si>
    <t xml:space="preserve">Infuzinė sistema chemoterapiniams vaistams su filtru </t>
  </si>
  <si>
    <t>4.1.</t>
  </si>
  <si>
    <t xml:space="preserve">Infuzinė sistema chemoterapiniams vaistams su filtru  </t>
  </si>
  <si>
    <t>Intrapur inline, B.Braun Melsungen AG, 4099842N</t>
  </si>
  <si>
    <t>4.1.1.</t>
  </si>
  <si>
    <t xml:space="preserve">infuzinė sistema su 0,2 µm porų filtru sulaikančiu bakterijas ir mažas daleles; skirta chemoterapinių vaistų suleidimui; su tėkmės reguliatoriumi; permatomas 150 ± 10 cm vamzdelis be PVC, be latekso, be DEHP, Luer-Lock jungtimi; atitinka ISO 8534 reikalavimus. </t>
  </si>
  <si>
    <t>Katalogas p.d. 4</t>
  </si>
  <si>
    <t>5. DALIS</t>
  </si>
  <si>
    <t xml:space="preserve">SAUGI INFUZINĖ SISTEMA </t>
  </si>
  <si>
    <t>5.</t>
  </si>
  <si>
    <t xml:space="preserve">Saugi infuzinė sistema </t>
  </si>
  <si>
    <t>5.1.</t>
  </si>
  <si>
    <t>Intrafix Safeset, B.Braun Melsungen AG, 4063000</t>
  </si>
  <si>
    <t>5.1.1.</t>
  </si>
  <si>
    <t xml:space="preserve">sterili; vamzdelis pagamintas iš polivinilchlorido ar lygiavertės medžiagos, be latekso, be DEHP; universali, permatoma smaigtis, skysčių talpos tarpinei pradurti; skaidri lašų kamera, dozavimas 20 lašų – 1 ml, 15 μm dalelių filtras; hidrofobinė membrana nepraleidžia skysčių prijungimo konektoriuje; ilgis 180 ± 10 cm; rutulinis dozatorius; papildoma oro anga antibakteriniu filtru; sistema atlaiko spaudimą iki 2 bar.; atitinka ES ISO 8534-4/8 standartus keliamus slėginėms infuzinėms sistemoms. </t>
  </si>
  <si>
    <t>Katalogas p.d. 5</t>
  </si>
  <si>
    <t>9. DALIS</t>
  </si>
  <si>
    <t xml:space="preserve">INTRAVENINIAI KATETERIAI SU VOŽTUVU </t>
  </si>
  <si>
    <t>9.</t>
  </si>
  <si>
    <t xml:space="preserve">Intraveniniai kateteriai su vožtuvu </t>
  </si>
  <si>
    <t>9.1.</t>
  </si>
  <si>
    <t xml:space="preserve">G 14 </t>
  </si>
  <si>
    <t>Vasofix safety, B.Braun Melsungen AG, 4269225S</t>
  </si>
  <si>
    <t>9.1.1.</t>
  </si>
  <si>
    <t xml:space="preserve">saugūs, sterilūs, netoksiški, nepirogeniški; pagaminti iš poliuretano, rentgenokontrastiniai; su Luer Lock jungtimi; būtina papildoma anga injekcijai; supakuotos po vieną sterilioje lizdinėje pakuotėje; reikalavimai kaniulės konstrukcinėms ypatybėms: tvirtinimo sparneliai; trijų krypčių adatos ašmenys; kateteris įpresuotas į sparnelius; konusinis ir užapvalintas kateterio galas; silikonizuotas arba silikonizuotu galu; su rentgeno kontrastinės juostelėmis; įpakuoti kartu su užsukamu kamšteliu, supakuoti atskirose dėžutėse ne daugiau kaip po 100 vnt.; be latekso, be PVC, be DEHP; saugumo sistema turi aktyvuotis savaime, ištraukus adatą, adatkočio aštri dalis apgaubiama metaline kabute ar lygiavečiu saugumo elementu.  </t>
  </si>
  <si>
    <t>Katalogas p.d. 9</t>
  </si>
  <si>
    <t>9.2.</t>
  </si>
  <si>
    <t>G 16</t>
  </si>
  <si>
    <t>Vasofix safety, B.Braun Melsungen AG, 4269179S-01</t>
  </si>
  <si>
    <t>9.2.1.</t>
  </si>
  <si>
    <t>9.3.</t>
  </si>
  <si>
    <t>G 18</t>
  </si>
  <si>
    <t>Vasofix safety, B.Braun Melsungen AG, 4269136S-01</t>
  </si>
  <si>
    <t>9.3.1.</t>
  </si>
  <si>
    <t>9.4.</t>
  </si>
  <si>
    <t>G 20</t>
  </si>
  <si>
    <t>Vasofix safety, B.Braun Melsungen AG, 4269110S-01</t>
  </si>
  <si>
    <t>9.4.1.</t>
  </si>
  <si>
    <t>9.5.</t>
  </si>
  <si>
    <t>G 22</t>
  </si>
  <si>
    <t>Vasofix safety, B.Braun Melsungen AG, 4269098S-01</t>
  </si>
  <si>
    <t>9.5.1.</t>
  </si>
  <si>
    <t>9.6.</t>
  </si>
  <si>
    <t>G 24</t>
  </si>
  <si>
    <t>Vasofix safety, B.Braun Melsungen AG, 4269071S-01</t>
  </si>
  <si>
    <t>9.6.1.</t>
  </si>
  <si>
    <t>14. DALIS</t>
  </si>
  <si>
    <t xml:space="preserve">ADATOS ILGALAIKEI INFUZIJAI  </t>
  </si>
  <si>
    <t>14.</t>
  </si>
  <si>
    <t xml:space="preserve">Adatos ilgalaikei infuzijai  </t>
  </si>
  <si>
    <t>14.1.</t>
  </si>
  <si>
    <t>Surecan, B.Braun Melsungen AG, kodai pagal dydį</t>
  </si>
  <si>
    <t>14.1.1.</t>
  </si>
  <si>
    <t xml:space="preserve">be latekso, be DEHP; skylių nepaliekančios, stačiu kampu lenktos adatos su lanksčiais sparneliais, dydis 20G, ašmenų ilgis 20 ±5 mm, ne mažiau 3 gylių, su 200 ±10 mm persilenkimui atspariu prailginimo vamzdeliu „luer-lock“ jungtimi, ir užspaudėju; atlaiko spaudimą iki ir įskaitant 22,4 bar. </t>
  </si>
  <si>
    <t>Katalogas p.d. 14</t>
  </si>
  <si>
    <t>19. DALIS</t>
  </si>
  <si>
    <t>SPINALINĖS ADATOS</t>
  </si>
  <si>
    <t>19.</t>
  </si>
  <si>
    <t>Spinalinės adatos</t>
  </si>
  <si>
    <t>19.1.</t>
  </si>
  <si>
    <t xml:space="preserve">Spinalinės adatos Quincke tipo 18 G/88-90 mm  </t>
  </si>
  <si>
    <t>Spinocan, B.Braun Melsungen AG, 4501390-01</t>
  </si>
  <si>
    <t>19.1.1.</t>
  </si>
  <si>
    <t xml:space="preserve">sterilios, netoksiškos, nepirogeniškos; plieninės, su apsaugine plastiko mova; ašmenys Quincke tipo; adatos be silikono; permatomas antgalis, prizmės formos likvoro indikatorius; supakuota po 1 vnt.  </t>
  </si>
  <si>
    <t>Katalogas p.d. 19</t>
  </si>
  <si>
    <t>19.2.</t>
  </si>
  <si>
    <t xml:space="preserve">Spinalinės adatos Quincke tipo 20 G/88-90 mm  </t>
  </si>
  <si>
    <t>Spinocan, B.Braun Melsungen AG, 4509900-01</t>
  </si>
  <si>
    <t>19.2.1.</t>
  </si>
  <si>
    <t>19.3.</t>
  </si>
  <si>
    <t xml:space="preserve">Spinalinės adatos Quincke tipo 22 G/88-90 mm  </t>
  </si>
  <si>
    <t>Spinocan, B.Braun Melsungen AG, 4507908-01</t>
  </si>
  <si>
    <t>19.3.1.</t>
  </si>
  <si>
    <t>19.4.</t>
  </si>
  <si>
    <t xml:space="preserve">Spinalinės adatos Quincke tipo 25 G/88-90 mm  </t>
  </si>
  <si>
    <t>Spinocan, B.Braun Melsungen AG, 4505905-01</t>
  </si>
  <si>
    <t>19.4.1.</t>
  </si>
  <si>
    <t>19.5.</t>
  </si>
  <si>
    <t xml:space="preserve">Spinalinės adatos Quincke tipo 26 G/88-90 mm  </t>
  </si>
  <si>
    <t>Spinocan, B.Braun Melsungen AG, 4504917-13</t>
  </si>
  <si>
    <t>19.5.1.</t>
  </si>
  <si>
    <t>19.6.</t>
  </si>
  <si>
    <t xml:space="preserve">Spinalinės adatos Quincke tipo 27 G/88-90 mm  </t>
  </si>
  <si>
    <t>Spinocan, B.Braun Melsungen AG, 4503902-01</t>
  </si>
  <si>
    <t>19.6.1.</t>
  </si>
  <si>
    <t>19.7.</t>
  </si>
  <si>
    <t xml:space="preserve">Spinalinės adatos Pencil point tipo 25 G/88-90 mm  </t>
  </si>
  <si>
    <t>Pencan, B.Braun Melsungen AG, 4502019-01</t>
  </si>
  <si>
    <t>19.7.1.</t>
  </si>
  <si>
    <t xml:space="preserve">sterilios, netoksiškos, nepirogeniškos; plieninės, su apsaugine plastiko mova; adatos be silikono; permatomas antgalis, prizmės formos likvoro indikatorius; atstumas nuo adatos smaigalio iki lateralinės angos tolimesnio krašto ≤ 1,9 mm; adatos smailė atrauminė, kūgio formos.  </t>
  </si>
  <si>
    <t>19.8.</t>
  </si>
  <si>
    <t xml:space="preserve">Spinalinės adatos Pencil point tipo 27 G/88-90 mm  </t>
  </si>
  <si>
    <t>Pencan, B.Braun Melsungen AG, 4502027-01</t>
  </si>
  <si>
    <t>19.8.1.</t>
  </si>
  <si>
    <t>20. DALIS</t>
  </si>
  <si>
    <t>SPINALINĖS ADATOS ILGOS</t>
  </si>
  <si>
    <t>20.</t>
  </si>
  <si>
    <t>Spinalinės adatos ilgos</t>
  </si>
  <si>
    <t>20.1.</t>
  </si>
  <si>
    <t xml:space="preserve">Spinalinės adatos Quincke tipo 22 G/120-125 mm  </t>
  </si>
  <si>
    <t>Spinocan, B.Braun Melsungen AG, 4506090-13</t>
  </si>
  <si>
    <t>20.1.1.</t>
  </si>
  <si>
    <t>Katalogas p.d. 13</t>
  </si>
  <si>
    <t>20.2.</t>
  </si>
  <si>
    <t xml:space="preserve"> Spinalinės adatos Quincke tipo 25 G/120-125 mm  </t>
  </si>
  <si>
    <t>Spinocan, B.Braun Melsungen AG, 4505913-13</t>
  </si>
  <si>
    <t>20.2.1.</t>
  </si>
  <si>
    <t>20.3.</t>
  </si>
  <si>
    <t xml:space="preserve">Spinalinės adatos Quincke tipo 26 G/120-125 mm  </t>
  </si>
  <si>
    <t>20.3.1.</t>
  </si>
  <si>
    <t>20.4.</t>
  </si>
  <si>
    <t xml:space="preserve">Spinalinės adatos Pencil point tipo 25 G/120-125 mm  </t>
  </si>
  <si>
    <t>Pencan, B.Braun Melsungen AG, 4502132-13</t>
  </si>
  <si>
    <t>20.4.1.</t>
  </si>
  <si>
    <t>kompl.</t>
  </si>
  <si>
    <t>23. DALIS</t>
  </si>
  <si>
    <t xml:space="preserve">RINKINYS EPIDŪRINEI ANESTEZIJAI G 20  </t>
  </si>
  <si>
    <t>23.</t>
  </si>
  <si>
    <t xml:space="preserve">Rinkinys epidūrinei anestezijai G 20  </t>
  </si>
  <si>
    <t>23.1.</t>
  </si>
  <si>
    <t>Perifix, B.Braun Melsungen AG k. 4514513</t>
  </si>
  <si>
    <t>23.1.1.</t>
  </si>
  <si>
    <t xml:space="preserve">Touhy tipo adata su pritvirtintais sparneliais, 1,3 x 80 mm (18 G); kateteris, pagamintas iš poliamido, 20 G/1000 mm, su 3 lateralinėmis angomis ir rentgeno kontrastinėmis atžymomis, uždaru atraumatiniu galu; kateterio sujungėjas užspaudžiamo „click“ tipo, be latekso; 8-10 ml LOR švirkštas paraboline gradacija; antibakterinis 0,2 mikronų, spaudimui atsparus iki 7 bar filtras; nebijantis filtro judesių fiksatorius, fiksuojamas prie odos.  </t>
  </si>
  <si>
    <t>Katalogas p.d. 23</t>
  </si>
  <si>
    <t>24. DALIS</t>
  </si>
  <si>
    <t xml:space="preserve">RINKINYS KOMBINUOTAI SPINALINEI-EPIDŪRINEI NEJAUTRAI  </t>
  </si>
  <si>
    <t>24.</t>
  </si>
  <si>
    <t xml:space="preserve">Rinkinys kombinuotai spinalinei-epidūrinei nejautrai  </t>
  </si>
  <si>
    <t>24.1.</t>
  </si>
  <si>
    <t xml:space="preserve">adata Quincke tipo  </t>
  </si>
  <si>
    <t>Espocan, B.Braun Melsungen AG k. 4556674</t>
  </si>
  <si>
    <t>24.1.1.</t>
  </si>
  <si>
    <t xml:space="preserve">sterilus; Touhy tipo adata 1,3 (18 G) x 89 ± 2 mm su papildoma anga adatos ašmenų linkyje linkyje, leidžiančia išeiti “tiesiai” spinalinei adatai; epidūrinis kateteris iš poliamido, Ø 0,85 x 0,45 mm, ilgis 100 ± 5 cm, skaidrus, graduotas, su užapvalintu, atraumatiniu galu ir šoninėmis skylutėmis, rentgeno kontrastinis, su nukreipėju; kateterio sujungiklis “click” tipo, be latekso komponentų; 8 - 10 ml LOR švirkštas paraboline gradacija; 0,2 μm antibakterinis filtras, atsparus slėgiui iki 7 bar; limpantis filtro fiksatorius; Quincke tipo adata 27 G 125,5 arba 136,5 mm ilgio.  </t>
  </si>
  <si>
    <t>Katalogas p.d. 24</t>
  </si>
  <si>
    <t>24.2.</t>
  </si>
  <si>
    <t xml:space="preserve">adata Pencil point tipo  </t>
  </si>
  <si>
    <t>Espocan, B.Braun Melsungen AG k. 4556747</t>
  </si>
  <si>
    <t>24.2.1.</t>
  </si>
  <si>
    <t xml:space="preserve">sterilus; Touhy tipo adata 1,3 (18 G) x 85 ± 5 mm su papildoma anga adatos ašmenų linkyje, leidžiančia išeiti “tiesiai” spinalinei adatai; epidūrinis kateteris iš poliamido, Ø 0,85 x 0,45 mm, ilgis 100 ± 5 cm, skaidrus, graduotas, su užapvalintu, atraumatiniu galu ir šoninėmis skylutėmis, rentgeno kontrastinis, su nukreipėju; kateterio sujungiklis “click” tipo, be latekso komponentų; 8 - 10 ml LOR švirkštas paraboline gradacija; 0,2 μm antibakterinis filtras, atsparus slėgiui iki 7 bar; limpantis filtro fiksatorius; pencil point tipo adata 27 G/ 127,5 arba 138,5 mm ilgio.  </t>
  </si>
  <si>
    <t>25. DALIS</t>
  </si>
  <si>
    <t xml:space="preserve">SPINALINĖ ADATA DIAGNOSTINEI PUNKCIJAI G26X88-90MM  </t>
  </si>
  <si>
    <t>25.</t>
  </si>
  <si>
    <t xml:space="preserve">Spinalinė adata diagnostinei punkcijai G26x88-90mm  </t>
  </si>
  <si>
    <t>25.1.</t>
  </si>
  <si>
    <t>25.1.1.</t>
  </si>
  <si>
    <t xml:space="preserve">sterilios, vienkartinio naudojimo; ašmenys iš medicininio plieno ar lygiavertės medžiagos, su apsaugine plastiko mova; ašmenys Quincke tipo; permatomas antgalis, prizmės ar elipsės formos indikatorinė jungtis, likvoro indikatorius matomas bent dvejose plokštumose; individualiai supakuotos.  </t>
  </si>
  <si>
    <t>Katalogas p.d. 25</t>
  </si>
  <si>
    <t>26. DALIS</t>
  </si>
  <si>
    <t xml:space="preserve">ADATOS NERVINIŲ REZGINIŲ ANESTEZIJAI </t>
  </si>
  <si>
    <t>26.</t>
  </si>
  <si>
    <t xml:space="preserve">Adatos nervinių rezginių anestezijai </t>
  </si>
  <si>
    <t>26.1.</t>
  </si>
  <si>
    <t xml:space="preserve">Adatos nervinių rezginių anestezijai A 0,7 (22G) x 50-52 mm  </t>
  </si>
  <si>
    <t>Stimuplex A, B.Braun Melsungen AG k. 4894502</t>
  </si>
  <si>
    <t>26.1.1.</t>
  </si>
  <si>
    <t xml:space="preserve"> tinka prijungti prie Stimuplex aparato;  sterilios, vienkartinės;  graduotos kas 1 cm;  izoliuota metalinė adata su taškiniu elektrodu ir nukreipėju, su laidu Stimuplex stimuliatoriui prijungti ir prailginimo linija.  </t>
  </si>
  <si>
    <t>Katalogas p.d 26</t>
  </si>
  <si>
    <t>26.2.</t>
  </si>
  <si>
    <t xml:space="preserve">Adatos nervinių rezginių anestezijai A 0,8 (21G) x 98-100 mm  </t>
  </si>
  <si>
    <t>Stimuplex A, B.Braun Melsungen AG k. 4894260</t>
  </si>
  <si>
    <t>26.2.1.</t>
  </si>
  <si>
    <t xml:space="preserve">tinka prijungti prie Stimuplex aparato; sterilios, vienkartinės; graduotos kas 1 cm; izoliuota metalinė adata su taškiniu elektrodu ir nukreipėju, su laidu Stimuplex stimuliatoriui prijungti ir prailginimo linija.  </t>
  </si>
  <si>
    <t>26.3.</t>
  </si>
  <si>
    <t xml:space="preserve">Adatos nervinių rezginių anestezijai ir kateterio rinkinys 18 G ilgis 150-155 mm, kaniulė Tuohy tipo  </t>
  </si>
  <si>
    <t>Contiplex, B.Braun Melsungen AG, 4898615-27</t>
  </si>
  <si>
    <t>26.3.1.</t>
  </si>
  <si>
    <t xml:space="preserve">vienoje sterilioje pakuotėje turi būti: izoliuota kaniulė su integruotu prailgintu vamzdeliu, vožtuvu ir laidu stimuliacijai prijungti; kateteris iš poliamido, skaidrus, su ilgio žymomis, rentgeno kontrastinis; luer-lock švirkštas 5 ml; kateterio sujungėjas “click” tipo, be latekso komponentų; plokščias filtras; limpantis filtro fiksatorius.  </t>
  </si>
  <si>
    <t>27. DALIS</t>
  </si>
  <si>
    <t xml:space="preserve">ADATOS NERVINIŲ REZGINIŲ ANESTEZIJAI SU ULTRAGARSINIU ŽYMEKLIU  </t>
  </si>
  <si>
    <t>27.</t>
  </si>
  <si>
    <t xml:space="preserve">Adatos nervinių rezginių anestezijai su ultragarsiniu žymekliu  </t>
  </si>
  <si>
    <t>27.1.</t>
  </si>
  <si>
    <t xml:space="preserve">be laido  </t>
  </si>
  <si>
    <t>Ultraplex, B.Braun Melsungen AG kodai pagal dydžius yra nurodyti kataloge</t>
  </si>
  <si>
    <t>27.1.1.</t>
  </si>
  <si>
    <t xml:space="preserve">Sterili; adatos stiebas padengtas izoliacine medžiaga, smaigalio nuopjova 22-300, adata turi integruotą vamzdelį vaistų suleidimui, ultragarsinius žymeklius, kurie išdėstyti trimis segmentais aplink adatos ašį distalinėje adatos dalyje, ne mažesnėje nei 20 mm ilgio atkarpoje; adatos diametras 20, 22 G, pasirinktinai pagal Ligoninės poreikį; ilgis nuo 35-40 mm iki 150 mm, ne mažiau kaip 5 ilgiai.  </t>
  </si>
  <si>
    <t>Katalogas p.d. 27</t>
  </si>
  <si>
    <t>27.2.</t>
  </si>
  <si>
    <t xml:space="preserve">su laidu  </t>
  </si>
  <si>
    <t>Stimuplex Ultra, B.Braun Melsungen AG kodai pagal dydžius yra nurodyti kataloge</t>
  </si>
  <si>
    <t>27.2.1.</t>
  </si>
  <si>
    <t>35. DALIS</t>
  </si>
  <si>
    <t xml:space="preserve">VIENO KANALO CENTRINĖS VENOS KATETERIZAVIMO RINKINIAI (PORAKTIKAULINEI VENAI PUNKTUOTI)  </t>
  </si>
  <si>
    <t>35.</t>
  </si>
  <si>
    <t xml:space="preserve">Vieno kanalo centrinės venos kateterizavimo rinkiniai (poraktikaulinei venai punktuoti)  </t>
  </si>
  <si>
    <t>35.1.</t>
  </si>
  <si>
    <t xml:space="preserve">G 14  </t>
  </si>
  <si>
    <t>Certofix, B.Braun Melsungen AG k. 4160304e ir Omnifix k. 4643119V</t>
  </si>
  <si>
    <t>35.1.1.</t>
  </si>
  <si>
    <t xml:space="preserve">punkcinė adata 38-70 mm; atspari persilenkimui 35 – 60 cm ilgio styga, pagaminta iš nitinolio, nerūdijančio plieno ar kitos lygiavertės medžiagos; dilatatorius; 10 – 30 cm ilgio, atrauminiu galiuku, rentgeno kontrastinis, poliuretano kateteris su ilgio atžymomis; 5-6 ml švirkštas; slankiojantys tvirtinimo sparneliai; spaustukas.  </t>
  </si>
  <si>
    <t>Katalogas p.d. 35</t>
  </si>
  <si>
    <t>35.2.</t>
  </si>
  <si>
    <t xml:space="preserve">G 16  </t>
  </si>
  <si>
    <t>Certofix, B.Braun Melsungen AG k. 4160258e ir Omnifix k. 4643119V</t>
  </si>
  <si>
    <t>35.2.1.</t>
  </si>
  <si>
    <t>35.3.</t>
  </si>
  <si>
    <t xml:space="preserve">G 18  </t>
  </si>
  <si>
    <t>Certofix, B.Braun Melsungen AG k. 4160185e ir Omnifix k. 4643119V</t>
  </si>
  <si>
    <t>35.3.1.</t>
  </si>
  <si>
    <t>35.4.</t>
  </si>
  <si>
    <t xml:space="preserve">G 22  </t>
  </si>
  <si>
    <t>Certofix, B.Braun Melsungen AG k. 4160177-01</t>
  </si>
  <si>
    <t>35.4.1.</t>
  </si>
  <si>
    <t>38. DALIS</t>
  </si>
  <si>
    <t xml:space="preserve">TRIJŲ KANALŲ (G 16/18/18; G 16/12/12) CENTRINĖS VENOS KATETERIZAVIMO RINKINIAI (PORAKTIKAULINEI AR JUNGO VENAI PUNKTUOTI)  </t>
  </si>
  <si>
    <t>38.</t>
  </si>
  <si>
    <t xml:space="preserve">Trijų kanalų (G 16/18/18; G 16/12/12) centrinės venos kateterizavimo rinkiniai (poraktikaulinei ar jungo venai punktuoti)  </t>
  </si>
  <si>
    <t>38.1.</t>
  </si>
  <si>
    <t>Certofix, B.Braun Melsungen AG k. 4167408-07 ir 4160622-07</t>
  </si>
  <si>
    <t>38.1.1.</t>
  </si>
  <si>
    <t xml:space="preserve">punkcinė adata 50 – 70 mm; atspari persilenkimui 50 – 70 cm ilgio styga pagaminta iš nitinolio, nerūdijančio plieno ar kitos lygiavertės medžiagos; dilatatorius; 15 – 30 cm ilgio atrauminiu galiuku, rentgeno kontrastinis poliuretano kateteris su ilgio atžymomis ir atbulinės srovės vožtuvėliais; 5-6 ml švirkštas; slankiojantys tvirtinimo sparneliai; spaustukai.  </t>
  </si>
  <si>
    <t>Katalogas p.d. 38</t>
  </si>
  <si>
    <t>40. DALIS</t>
  </si>
  <si>
    <t xml:space="preserve">CENTRINĖS VENOS KATETERIO RINKINYS (G 22)  </t>
  </si>
  <si>
    <t>40.</t>
  </si>
  <si>
    <t xml:space="preserve">Centrinės venos kateterio rinkinys (G 22)  </t>
  </si>
  <si>
    <t>40.1.</t>
  </si>
  <si>
    <t>Certofix paed, B.Braun Melsungen AG k. 4166922-07</t>
  </si>
  <si>
    <t>40.1.1.</t>
  </si>
  <si>
    <t xml:space="preserve">dviejų kanalų 22G/22 G, rentgeno kontrastinis, graduotas kateteris iš poliuretano; EKG kontrolės laidai; 5-6 ml Luer lock švirkštas; persilenkimui atspari nitinolio ar lygiavertės medžiagos viela pravedėja; Seldingerio tipo adata – introdiuseris; skalpelis; dilatatorius; spaustukai.  </t>
  </si>
  <si>
    <t>Katalogas p.d. 40</t>
  </si>
  <si>
    <t>55. DALIS</t>
  </si>
  <si>
    <t>PLASTIKINIS STANDARTINIS PORTAS SU KIETU PAGRINDU, SU ĮVEDIMO RINKINIU</t>
  </si>
  <si>
    <t>55.</t>
  </si>
  <si>
    <t>Plastikinis standartinis portas su kietu pagrindu, su įvedimo rinkiniu</t>
  </si>
  <si>
    <t>55.1.</t>
  </si>
  <si>
    <t>Celsite, B.Braun Melsungen AG k. kodai pagal dydį</t>
  </si>
  <si>
    <t>55.1.1.</t>
  </si>
  <si>
    <t>sistemą sudaro: titano ar lygiavertės medžiagos rezervuaras, atlaikantis 22±0,4 bar slėgį, su viena silikonine 11-13 mm diametro membrana, su angutėmis porto pagrinde, saugiai fiksacijai. Silikoninė membrana gali būti praduriama ne mažiau 1000 kartų. Kateteris silikoninis, vieno spindžio, 6,5F - 7,0F išorinio skersmens, vidinis diametras ne mažiau nei 1,00 mm, 750-800 mm ilgio. Priedai: adata membranai punktuoti, styga, skylantis introdiuseris, tuneliatorius.</t>
  </si>
  <si>
    <t>Katalogas p.d. 55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</si>
  <si>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</si>
  <si>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</si>
  <si>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</si>
  <si>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</si>
  <si>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</si>
  <si>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</si>
  <si>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</si>
  <si>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</si>
  <si>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</si>
  <si>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</si>
  <si>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</si>
  <si>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</si>
  <si>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</si>
  <si>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</si>
  <si>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</si>
  <si>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</si>
  <si>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</si>
  <si>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</si>
  <si>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</si>
  <si>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</si>
  <si>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</si>
  <si>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</si>
  <si>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RŠL-3150-1 2024-04-12 14:43:21</t>
  </si>
  <si>
    <t>Vilnius</t>
  </si>
  <si>
    <t>UAB B.Braun Medical</t>
  </si>
  <si>
    <t xml:space="preserve"> PVM mok.k LT115517314, </t>
  </si>
  <si>
    <t>Kodas 111551739</t>
  </si>
  <si>
    <t>Viršuliškių skg.34-1, LT-05132 Vilnius</t>
  </si>
  <si>
    <t>Atsiskaitomoji sąskaita LT617044060001097040, AB “SEB bankas”, kodas 70440</t>
  </si>
  <si>
    <t>EC sertifikatai</t>
  </si>
  <si>
    <t>Deklaracija</t>
  </si>
  <si>
    <t>Direktoriaus įgaliojimas</t>
  </si>
  <si>
    <t>Biuro administratorė</t>
  </si>
  <si>
    <t>Vaida Vereniūtė - Berlinskienė</t>
  </si>
  <si>
    <t>ne</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</si>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</sst>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Times New Roman"/>
      <family val="1"/>
      <charset val="186"/>
    </font>
    <font>
      <u/>
      <sz val="12"/>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7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4" borderId="23" xfId="0" applyFont="1" applyFill="1" applyBorder="1" applyAlignment="1">
      <alignment wrapText="1"/>
    </xf>
    <xf numFmtId="0" fontId="3" fillId="4" borderId="23" xfId="0" applyFont="1" applyFill="1" applyBorder="1" applyAlignment="1">
      <alignment wrapText="1"/>
    </xf>
    <xf numFmtId="0" fontId="6" fillId="0" borderId="0" xfId="0" applyFont="1"/>
    <xf numFmtId="0" fontId="2" fillId="5" borderId="1" xfId="0" applyFont="1" applyFill="1" applyBorder="1" applyProtection="1">
      <protection locked="0"/>
    </xf>
    <xf numFmtId="0" fontId="2" fillId="5" borderId="0" xfId="0" applyFont="1" applyFill="1" applyProtection="1">
      <protection locked="0"/>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7" fillId="5" borderId="1" xfId="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3" fillId="2" borderId="0" xfId="0" applyFont="1" applyFill="1" applyAlignment="1">
      <alignment horizontal="left"/>
    </xf>
    <xf numFmtId="0" fontId="2" fillId="3" borderId="8" xfId="0" applyFont="1" applyFill="1" applyBorder="1" applyAlignment="1" applyProtection="1">
      <alignment horizontal="center" vertical="center" wrapText="1"/>
      <protection locked="0"/>
    </xf>
    <xf numFmtId="0" fontId="0" fillId="0" borderId="17"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5" fillId="2" borderId="0" xfId="0" applyFont="1" applyFill="1" applyAlignment="1">
      <alignment horizontal="left" vertical="top" wrapText="1"/>
    </xf>
    <xf numFmtId="0" fontId="2" fillId="3" borderId="0" xfId="0" applyFont="1" applyFill="1" applyProtection="1">
      <protection locked="0"/>
    </xf>
    <xf numFmtId="0" fontId="1"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5" borderId="10"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01"/>
  <sheetViews>
    <sheetView tabSelected="1" zoomScale="90" zoomScaleNormal="90" workbookViewId="0">
      <selection activeCell="C17" sqref="C17:F21"/>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7">
        <v>45410</v>
      </c>
    </row>
    <row r="9" spans="1:6" x14ac:dyDescent="0.3">
      <c r="A9" s="4" t="s">
        <v>5</v>
      </c>
      <c r="B9" s="23"/>
    </row>
    <row r="10" spans="1:6" x14ac:dyDescent="0.3">
      <c r="A10" s="4" t="s">
        <v>6</v>
      </c>
      <c r="B10" s="23" t="s">
        <v>315</v>
      </c>
    </row>
    <row r="12" spans="1:6" ht="15.6" x14ac:dyDescent="0.3">
      <c r="A12" s="32" t="s">
        <v>7</v>
      </c>
      <c r="B12" s="33"/>
      <c r="C12" s="29" t="s">
        <v>316</v>
      </c>
      <c r="D12" s="30"/>
      <c r="E12" s="30"/>
      <c r="F12" s="31"/>
    </row>
    <row r="13" spans="1:6" ht="15.9" customHeight="1" x14ac:dyDescent="0.3">
      <c r="A13" s="37" t="s">
        <v>8</v>
      </c>
      <c r="B13" s="38"/>
      <c r="C13" s="29" t="s">
        <v>318</v>
      </c>
      <c r="D13" s="30"/>
      <c r="E13" s="30"/>
      <c r="F13" s="31"/>
    </row>
    <row r="14" spans="1:6" ht="15.9" customHeight="1" x14ac:dyDescent="0.3">
      <c r="A14" s="37" t="s">
        <v>9</v>
      </c>
      <c r="B14" s="38"/>
      <c r="C14" s="29" t="s">
        <v>319</v>
      </c>
      <c r="D14" s="30"/>
      <c r="E14" s="30"/>
      <c r="F14" s="31"/>
    </row>
    <row r="15" spans="1:6" ht="15.9" customHeight="1" x14ac:dyDescent="0.3">
      <c r="A15" s="32" t="s">
        <v>10</v>
      </c>
      <c r="B15" s="33"/>
      <c r="C15" s="29" t="s">
        <v>317</v>
      </c>
      <c r="D15" s="30"/>
      <c r="E15" s="30"/>
      <c r="F15" s="31"/>
    </row>
    <row r="16" spans="1:6" ht="63" customHeight="1" x14ac:dyDescent="0.3">
      <c r="A16" s="42" t="s">
        <v>11</v>
      </c>
      <c r="B16" s="38"/>
      <c r="C16" s="29" t="s">
        <v>320</v>
      </c>
      <c r="D16" s="30"/>
      <c r="E16" s="30"/>
      <c r="F16" s="31"/>
    </row>
    <row r="17" spans="1:7" ht="15.9" customHeight="1" x14ac:dyDescent="0.3">
      <c r="A17" s="32" t="s">
        <v>12</v>
      </c>
      <c r="B17" s="33"/>
      <c r="C17" s="29"/>
      <c r="D17" s="30"/>
      <c r="E17" s="30"/>
      <c r="F17" s="31"/>
    </row>
    <row r="18" spans="1:7" ht="15.9" customHeight="1" x14ac:dyDescent="0.3">
      <c r="A18" s="32" t="s">
        <v>13</v>
      </c>
      <c r="B18" s="33"/>
      <c r="C18" s="41"/>
      <c r="D18" s="30"/>
      <c r="E18" s="30"/>
      <c r="F18" s="31"/>
    </row>
    <row r="19" spans="1:7" ht="48" customHeight="1" x14ac:dyDescent="0.3">
      <c r="A19" s="32" t="s">
        <v>14</v>
      </c>
      <c r="B19" s="33"/>
      <c r="C19" s="29"/>
      <c r="D19" s="30"/>
      <c r="E19" s="30"/>
      <c r="F19" s="31"/>
    </row>
    <row r="20" spans="1:7" ht="54.9" customHeight="1" x14ac:dyDescent="0.3">
      <c r="A20" s="32" t="s">
        <v>15</v>
      </c>
      <c r="B20" s="33"/>
      <c r="C20" s="29"/>
      <c r="D20" s="30"/>
      <c r="E20" s="30"/>
      <c r="F20" s="31"/>
    </row>
    <row r="21" spans="1:7" ht="71.099999999999994" customHeight="1" x14ac:dyDescent="0.3">
      <c r="A21" s="34" t="s">
        <v>16</v>
      </c>
      <c r="B21" s="35"/>
      <c r="C21" s="39"/>
      <c r="D21" s="40"/>
      <c r="E21" s="40"/>
      <c r="F21" s="40"/>
      <c r="G21" s="13"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3"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2.1" customHeight="1" x14ac:dyDescent="0.3">
      <c r="A28" s="36" t="s">
        <v>22</v>
      </c>
      <c r="B28" s="28"/>
      <c r="C28" s="28"/>
      <c r="D28" s="28"/>
      <c r="E28" s="28"/>
      <c r="F28" s="28"/>
    </row>
    <row r="29" spans="1:7" x14ac:dyDescent="0.3">
      <c r="A29" s="28" t="s">
        <v>23</v>
      </c>
      <c r="B29" s="28"/>
      <c r="C29" s="28"/>
      <c r="D29" s="28"/>
      <c r="E29" s="28"/>
      <c r="F29" s="28"/>
    </row>
    <row r="30" spans="1:7" x14ac:dyDescent="0.3">
      <c r="A30" s="13" t="s">
        <v>24</v>
      </c>
      <c r="D30" s="24"/>
    </row>
    <row r="31" spans="1:7" x14ac:dyDescent="0.3">
      <c r="A31" s="13" t="s">
        <v>25</v>
      </c>
    </row>
    <row r="33" spans="1:8" x14ac:dyDescent="0.3">
      <c r="A33" s="12" t="s">
        <v>40</v>
      </c>
      <c r="B33" s="12" t="s">
        <v>41</v>
      </c>
    </row>
    <row r="35" spans="1:8" x14ac:dyDescent="0.3">
      <c r="A35" s="12" t="s">
        <v>26</v>
      </c>
    </row>
    <row r="36" spans="1:8" ht="43.2" x14ac:dyDescent="0.3">
      <c r="A36" s="14" t="s">
        <v>27</v>
      </c>
      <c r="B36" s="14" t="s">
        <v>28</v>
      </c>
      <c r="C36" s="14" t="s">
        <v>29</v>
      </c>
      <c r="D36" s="14" t="s">
        <v>30</v>
      </c>
      <c r="E36" s="14" t="s">
        <v>31</v>
      </c>
      <c r="F36" s="14" t="s">
        <v>32</v>
      </c>
      <c r="G36" s="14" t="s">
        <v>33</v>
      </c>
      <c r="H36" s="21" t="s">
        <v>34</v>
      </c>
    </row>
    <row r="37" spans="1:8" x14ac:dyDescent="0.3">
      <c r="A37" s="14" t="s">
        <v>42</v>
      </c>
      <c r="B37" s="14" t="s">
        <v>43</v>
      </c>
      <c r="C37" s="15"/>
      <c r="D37" s="15"/>
      <c r="E37" s="15"/>
      <c r="F37" s="15"/>
      <c r="G37" s="15"/>
      <c r="H37" s="15"/>
    </row>
    <row r="38" spans="1:8" x14ac:dyDescent="0.3">
      <c r="A38" s="15" t="s">
        <v>44</v>
      </c>
      <c r="B38" s="15" t="s">
        <v>45</v>
      </c>
      <c r="C38" s="15">
        <v>2000</v>
      </c>
      <c r="D38" s="15" t="s">
        <v>35</v>
      </c>
      <c r="E38" s="16">
        <v>1.58</v>
      </c>
      <c r="F38" s="15">
        <f>IF(ISBLANK(E38),"", PRODUCT(C38,E38))</f>
        <v>3160</v>
      </c>
      <c r="G38" s="22" t="s">
        <v>46</v>
      </c>
      <c r="H38" s="15"/>
    </row>
    <row r="39" spans="1:8" ht="28.8" x14ac:dyDescent="0.3">
      <c r="A39" s="15" t="s">
        <v>47</v>
      </c>
      <c r="B39" s="20" t="s">
        <v>48</v>
      </c>
      <c r="C39" s="15"/>
      <c r="D39" s="15"/>
      <c r="E39" s="15"/>
      <c r="F39" s="15"/>
      <c r="G39" s="15"/>
      <c r="H39" s="16" t="s">
        <v>49</v>
      </c>
    </row>
    <row r="40" spans="1:8" x14ac:dyDescent="0.3">
      <c r="E40" s="14" t="s">
        <v>36</v>
      </c>
      <c r="F40" s="14">
        <f>IF((COUNT(C38:C39)&lt;&gt;COUNT(F38:F39)),"", ROUND(SUM(F38:F39),2))</f>
        <v>3160</v>
      </c>
      <c r="G40" s="13" t="str">
        <f>IF((COUNT(C38:C39)&lt;&gt;COUNT(F38:F39)),"Neužpildytos visų objektų kainos", "")</f>
        <v/>
      </c>
    </row>
    <row r="41" spans="1:8" x14ac:dyDescent="0.3">
      <c r="C41" s="14" t="s">
        <v>37</v>
      </c>
      <c r="D41" s="16">
        <v>5</v>
      </c>
      <c r="E41" s="14" t="s">
        <v>38</v>
      </c>
      <c r="F41" s="14">
        <f>IF(OR(F40="",D41=""),"", ROUND(PRODUCT(D41,F40)/100,2))</f>
        <v>158</v>
      </c>
      <c r="G41" s="13" t="str">
        <f>IF(D41="", "Nurodykite taikomą PVM dydį", "")</f>
        <v/>
      </c>
    </row>
    <row r="42" spans="1:8" x14ac:dyDescent="0.3">
      <c r="E42" s="14" t="s">
        <v>39</v>
      </c>
      <c r="F42" s="14">
        <f>IF(ISBLANK(F41), "", ROUND(SUM(F40:F41),2))</f>
        <v>3318</v>
      </c>
    </row>
    <row r="46" spans="1:8" x14ac:dyDescent="0.3">
      <c r="A46" s="12" t="s">
        <v>50</v>
      </c>
      <c r="B46" s="12" t="s">
        <v>51</v>
      </c>
    </row>
    <row r="48" spans="1:8" x14ac:dyDescent="0.3">
      <c r="A48" s="12" t="s">
        <v>26</v>
      </c>
    </row>
    <row r="49" spans="1:8" ht="43.2" x14ac:dyDescent="0.3">
      <c r="A49" s="14" t="s">
        <v>27</v>
      </c>
      <c r="B49" s="14" t="s">
        <v>28</v>
      </c>
      <c r="C49" s="14" t="s">
        <v>29</v>
      </c>
      <c r="D49" s="14" t="s">
        <v>30</v>
      </c>
      <c r="E49" s="14" t="s">
        <v>31</v>
      </c>
      <c r="F49" s="14" t="s">
        <v>32</v>
      </c>
      <c r="G49" s="14" t="s">
        <v>33</v>
      </c>
      <c r="H49" s="21" t="s">
        <v>34</v>
      </c>
    </row>
    <row r="50" spans="1:8" x14ac:dyDescent="0.3">
      <c r="A50" s="14" t="s">
        <v>52</v>
      </c>
      <c r="B50" s="14" t="s">
        <v>53</v>
      </c>
      <c r="C50" s="15"/>
      <c r="D50" s="15"/>
      <c r="E50" s="15"/>
      <c r="F50" s="15"/>
      <c r="G50" s="15"/>
      <c r="H50" s="15"/>
    </row>
    <row r="51" spans="1:8" x14ac:dyDescent="0.3">
      <c r="A51" s="15" t="s">
        <v>54</v>
      </c>
      <c r="B51" s="15" t="s">
        <v>55</v>
      </c>
      <c r="C51" s="15">
        <v>4000</v>
      </c>
      <c r="D51" s="15" t="s">
        <v>35</v>
      </c>
      <c r="E51" s="16">
        <v>1.5</v>
      </c>
      <c r="F51" s="15">
        <f>IF(ISBLANK(E51),"", PRODUCT(C51,E51))</f>
        <v>6000</v>
      </c>
      <c r="G51" s="22" t="s">
        <v>56</v>
      </c>
      <c r="H51" s="15"/>
    </row>
    <row r="52" spans="1:8" ht="43.2" x14ac:dyDescent="0.3">
      <c r="A52" s="15" t="s">
        <v>57</v>
      </c>
      <c r="B52" s="20" t="s">
        <v>58</v>
      </c>
      <c r="C52" s="15"/>
      <c r="D52" s="15"/>
      <c r="E52" s="15"/>
      <c r="F52" s="15"/>
      <c r="G52" s="15"/>
      <c r="H52" s="16" t="s">
        <v>49</v>
      </c>
    </row>
    <row r="53" spans="1:8" x14ac:dyDescent="0.3">
      <c r="E53" s="14" t="s">
        <v>36</v>
      </c>
      <c r="F53" s="14">
        <f>IF((COUNT(C51:C52)&lt;&gt;COUNT(F51:F52)),"", ROUND(SUM(F51:F52),2))</f>
        <v>6000</v>
      </c>
      <c r="G53" s="13" t="str">
        <f>IF((COUNT(C51:C52)&lt;&gt;COUNT(F51:F52)),"Neužpildytos visų objektų kainos", "")</f>
        <v/>
      </c>
    </row>
    <row r="54" spans="1:8" x14ac:dyDescent="0.3">
      <c r="C54" s="14" t="s">
        <v>37</v>
      </c>
      <c r="D54" s="16">
        <v>5</v>
      </c>
      <c r="E54" s="14" t="s">
        <v>38</v>
      </c>
      <c r="F54" s="14">
        <f>IF(OR(F53="",D54=""),"", ROUND(PRODUCT(D54,F53)/100,2))</f>
        <v>300</v>
      </c>
      <c r="G54" s="13" t="str">
        <f>IF(D54="", "Nurodykite taikomą PVM dydį", "")</f>
        <v/>
      </c>
    </row>
    <row r="55" spans="1:8" x14ac:dyDescent="0.3">
      <c r="E55" s="14" t="s">
        <v>39</v>
      </c>
      <c r="F55" s="14">
        <f>IF(ISBLANK(F54), "", ROUND(SUM(F53:F54),2))</f>
        <v>6300</v>
      </c>
    </row>
    <row r="59" spans="1:8" x14ac:dyDescent="0.3">
      <c r="A59" s="12" t="s">
        <v>59</v>
      </c>
      <c r="B59" s="12" t="s">
        <v>60</v>
      </c>
    </row>
    <row r="61" spans="1:8" x14ac:dyDescent="0.3">
      <c r="A61" s="12" t="s">
        <v>26</v>
      </c>
    </row>
    <row r="62" spans="1:8" ht="43.2" x14ac:dyDescent="0.3">
      <c r="A62" s="14" t="s">
        <v>27</v>
      </c>
      <c r="B62" s="14" t="s">
        <v>28</v>
      </c>
      <c r="C62" s="14" t="s">
        <v>29</v>
      </c>
      <c r="D62" s="14" t="s">
        <v>30</v>
      </c>
      <c r="E62" s="14" t="s">
        <v>31</v>
      </c>
      <c r="F62" s="14" t="s">
        <v>32</v>
      </c>
      <c r="G62" s="14" t="s">
        <v>33</v>
      </c>
      <c r="H62" s="21" t="s">
        <v>34</v>
      </c>
    </row>
    <row r="63" spans="1:8" x14ac:dyDescent="0.3">
      <c r="A63" s="14" t="s">
        <v>61</v>
      </c>
      <c r="B63" s="14" t="s">
        <v>62</v>
      </c>
      <c r="C63" s="15"/>
      <c r="D63" s="15"/>
      <c r="E63" s="15"/>
      <c r="F63" s="15"/>
      <c r="G63" s="15"/>
      <c r="H63" s="15"/>
    </row>
    <row r="64" spans="1:8" x14ac:dyDescent="0.3">
      <c r="A64" s="15" t="s">
        <v>63</v>
      </c>
      <c r="B64" s="15" t="s">
        <v>64</v>
      </c>
      <c r="C64" s="15">
        <v>1200</v>
      </c>
      <c r="D64" s="15" t="s">
        <v>35</v>
      </c>
      <c r="E64" s="16">
        <v>5.05</v>
      </c>
      <c r="F64" s="15">
        <f>IF(ISBLANK(E64),"", PRODUCT(C64,E64))</f>
        <v>6060</v>
      </c>
      <c r="G64" s="22" t="s">
        <v>65</v>
      </c>
      <c r="H64" s="15"/>
    </row>
    <row r="65" spans="1:8" ht="43.2" x14ac:dyDescent="0.3">
      <c r="A65" s="15" t="s">
        <v>66</v>
      </c>
      <c r="B65" s="20" t="s">
        <v>67</v>
      </c>
      <c r="C65" s="15"/>
      <c r="D65" s="15"/>
      <c r="E65" s="15"/>
      <c r="F65" s="15"/>
      <c r="G65" s="15"/>
      <c r="H65" s="16" t="s">
        <v>68</v>
      </c>
    </row>
    <row r="66" spans="1:8" x14ac:dyDescent="0.3">
      <c r="E66" s="14" t="s">
        <v>36</v>
      </c>
      <c r="F66" s="14">
        <f>IF((COUNT(C64:C65)&lt;&gt;COUNT(F64:F65)),"", ROUND(SUM(F64:F65),2))</f>
        <v>6060</v>
      </c>
      <c r="G66" s="13" t="str">
        <f>IF((COUNT(C64:C65)&lt;&gt;COUNT(F64:F65)),"Neužpildytos visų objektų kainos", "")</f>
        <v/>
      </c>
    </row>
    <row r="67" spans="1:8" x14ac:dyDescent="0.3">
      <c r="C67" s="14" t="s">
        <v>37</v>
      </c>
      <c r="D67" s="16">
        <v>5</v>
      </c>
      <c r="E67" s="14" t="s">
        <v>38</v>
      </c>
      <c r="F67" s="14">
        <f>IF(OR(F66="",D67=""),"", ROUND(PRODUCT(D67,F66)/100,2))</f>
        <v>303</v>
      </c>
      <c r="G67" s="13" t="str">
        <f>IF(D67="", "Nurodykite taikomą PVM dydį", "")</f>
        <v/>
      </c>
    </row>
    <row r="68" spans="1:8" x14ac:dyDescent="0.3">
      <c r="E68" s="14" t="s">
        <v>39</v>
      </c>
      <c r="F68" s="14">
        <f>IF(ISBLANK(F67), "", ROUND(SUM(F66:F67),2))</f>
        <v>6363</v>
      </c>
    </row>
    <row r="72" spans="1:8" x14ac:dyDescent="0.3">
      <c r="A72" s="12" t="s">
        <v>69</v>
      </c>
      <c r="B72" s="12" t="s">
        <v>70</v>
      </c>
    </row>
    <row r="74" spans="1:8" x14ac:dyDescent="0.3">
      <c r="A74" s="12" t="s">
        <v>26</v>
      </c>
    </row>
    <row r="75" spans="1:8" ht="43.2" x14ac:dyDescent="0.3">
      <c r="A75" s="14" t="s">
        <v>27</v>
      </c>
      <c r="B75" s="14" t="s">
        <v>28</v>
      </c>
      <c r="C75" s="14" t="s">
        <v>29</v>
      </c>
      <c r="D75" s="14" t="s">
        <v>30</v>
      </c>
      <c r="E75" s="14" t="s">
        <v>31</v>
      </c>
      <c r="F75" s="14" t="s">
        <v>32</v>
      </c>
      <c r="G75" s="14" t="s">
        <v>33</v>
      </c>
      <c r="H75" s="21" t="s">
        <v>34</v>
      </c>
    </row>
    <row r="76" spans="1:8" x14ac:dyDescent="0.3">
      <c r="A76" s="14" t="s">
        <v>71</v>
      </c>
      <c r="B76" s="14" t="s">
        <v>72</v>
      </c>
      <c r="C76" s="15"/>
      <c r="D76" s="15"/>
      <c r="E76" s="15"/>
      <c r="F76" s="15"/>
      <c r="G76" s="15"/>
      <c r="H76" s="15"/>
    </row>
    <row r="77" spans="1:8" x14ac:dyDescent="0.3">
      <c r="A77" s="15" t="s">
        <v>73</v>
      </c>
      <c r="B77" s="15" t="s">
        <v>72</v>
      </c>
      <c r="C77" s="15">
        <v>22000</v>
      </c>
      <c r="D77" s="15" t="s">
        <v>35</v>
      </c>
      <c r="E77" s="16">
        <v>0.48</v>
      </c>
      <c r="F77" s="15">
        <f>IF(ISBLANK(E77),"", PRODUCT(C77,E77))</f>
        <v>10560</v>
      </c>
      <c r="G77" s="22" t="s">
        <v>74</v>
      </c>
      <c r="H77" s="15"/>
    </row>
    <row r="78" spans="1:8" ht="72" x14ac:dyDescent="0.3">
      <c r="A78" s="15" t="s">
        <v>75</v>
      </c>
      <c r="B78" s="20" t="s">
        <v>76</v>
      </c>
      <c r="C78" s="15"/>
      <c r="D78" s="15"/>
      <c r="E78" s="15"/>
      <c r="F78" s="15"/>
      <c r="G78" s="15"/>
      <c r="H78" s="16" t="s">
        <v>77</v>
      </c>
    </row>
    <row r="79" spans="1:8" x14ac:dyDescent="0.3">
      <c r="E79" s="14" t="s">
        <v>36</v>
      </c>
      <c r="F79" s="14">
        <f>IF((COUNT(C77:C78)&lt;&gt;COUNT(F77:F78)),"", ROUND(SUM(F77:F78),2))</f>
        <v>10560</v>
      </c>
      <c r="G79" s="13" t="str">
        <f>IF((COUNT(C77:C78)&lt;&gt;COUNT(F77:F78)),"Neužpildytos visų objektų kainos", "")</f>
        <v/>
      </c>
    </row>
    <row r="80" spans="1:8" x14ac:dyDescent="0.3">
      <c r="C80" s="14" t="s">
        <v>37</v>
      </c>
      <c r="D80" s="16">
        <v>5</v>
      </c>
      <c r="E80" s="14" t="s">
        <v>38</v>
      </c>
      <c r="F80" s="14">
        <f>IF(OR(F79="",D80=""),"", ROUND(PRODUCT(D80,F79)/100,2))</f>
        <v>528</v>
      </c>
      <c r="G80" s="13" t="str">
        <f>IF(D80="", "Nurodykite taikomą PVM dydį", "")</f>
        <v/>
      </c>
    </row>
    <row r="81" spans="1:8" x14ac:dyDescent="0.3">
      <c r="E81" s="14" t="s">
        <v>39</v>
      </c>
      <c r="F81" s="14">
        <f>IF(ISBLANK(F80), "", ROUND(SUM(F79:F80),2))</f>
        <v>11088</v>
      </c>
    </row>
    <row r="86" spans="1:8" x14ac:dyDescent="0.3">
      <c r="A86" s="12" t="s">
        <v>78</v>
      </c>
      <c r="B86" s="12" t="s">
        <v>79</v>
      </c>
    </row>
    <row r="88" spans="1:8" x14ac:dyDescent="0.3">
      <c r="A88" s="12" t="s">
        <v>26</v>
      </c>
    </row>
    <row r="89" spans="1:8" ht="43.2" x14ac:dyDescent="0.3">
      <c r="A89" s="14" t="s">
        <v>27</v>
      </c>
      <c r="B89" s="14" t="s">
        <v>28</v>
      </c>
      <c r="C89" s="14" t="s">
        <v>29</v>
      </c>
      <c r="D89" s="14" t="s">
        <v>30</v>
      </c>
      <c r="E89" s="14" t="s">
        <v>31</v>
      </c>
      <c r="F89" s="14" t="s">
        <v>32</v>
      </c>
      <c r="G89" s="14" t="s">
        <v>33</v>
      </c>
      <c r="H89" s="21" t="s">
        <v>34</v>
      </c>
    </row>
    <row r="90" spans="1:8" x14ac:dyDescent="0.3">
      <c r="A90" s="14" t="s">
        <v>80</v>
      </c>
      <c r="B90" s="14" t="s">
        <v>81</v>
      </c>
      <c r="C90" s="15"/>
      <c r="D90" s="15"/>
      <c r="E90" s="15"/>
      <c r="F90" s="15"/>
      <c r="G90" s="15"/>
      <c r="H90" s="15"/>
    </row>
    <row r="91" spans="1:8" x14ac:dyDescent="0.3">
      <c r="A91" s="15" t="s">
        <v>82</v>
      </c>
      <c r="B91" s="15" t="s">
        <v>83</v>
      </c>
      <c r="C91" s="15">
        <v>300</v>
      </c>
      <c r="D91" s="15" t="s">
        <v>35</v>
      </c>
      <c r="E91" s="16">
        <v>0.42</v>
      </c>
      <c r="F91" s="15">
        <f>IF(ISBLANK(E91),"", PRODUCT(C91,E91))</f>
        <v>126</v>
      </c>
      <c r="G91" s="16" t="s">
        <v>84</v>
      </c>
      <c r="H91" s="15"/>
    </row>
    <row r="92" spans="1:8" ht="115.2" x14ac:dyDescent="0.3">
      <c r="A92" s="15" t="s">
        <v>85</v>
      </c>
      <c r="B92" s="20" t="s">
        <v>86</v>
      </c>
      <c r="C92" s="15"/>
      <c r="D92" s="15"/>
      <c r="E92" s="15"/>
      <c r="F92" s="15"/>
      <c r="G92" s="15"/>
      <c r="H92" s="16" t="s">
        <v>87</v>
      </c>
    </row>
    <row r="93" spans="1:8" x14ac:dyDescent="0.3">
      <c r="A93" s="15" t="s">
        <v>88</v>
      </c>
      <c r="B93" s="15" t="s">
        <v>89</v>
      </c>
      <c r="C93" s="15">
        <v>1100</v>
      </c>
      <c r="D93" s="15" t="s">
        <v>35</v>
      </c>
      <c r="E93" s="16">
        <v>0.42</v>
      </c>
      <c r="F93" s="15">
        <f>IF(ISBLANK(E93),"", PRODUCT(C93,E93))</f>
        <v>462</v>
      </c>
      <c r="G93" s="16" t="s">
        <v>90</v>
      </c>
      <c r="H93" s="15"/>
    </row>
    <row r="94" spans="1:8" ht="115.2" x14ac:dyDescent="0.3">
      <c r="A94" s="15" t="s">
        <v>91</v>
      </c>
      <c r="B94" s="20" t="s">
        <v>86</v>
      </c>
      <c r="C94" s="15"/>
      <c r="D94" s="15"/>
      <c r="E94" s="15"/>
      <c r="F94" s="15"/>
      <c r="G94" s="15"/>
      <c r="H94" s="16" t="s">
        <v>87</v>
      </c>
    </row>
    <row r="95" spans="1:8" x14ac:dyDescent="0.3">
      <c r="A95" s="15" t="s">
        <v>92</v>
      </c>
      <c r="B95" s="15" t="s">
        <v>93</v>
      </c>
      <c r="C95" s="15">
        <v>2000</v>
      </c>
      <c r="D95" s="15" t="s">
        <v>35</v>
      </c>
      <c r="E95" s="16">
        <v>0.42</v>
      </c>
      <c r="F95" s="15">
        <f>IF(ISBLANK(E95),"", PRODUCT(C95,E95))</f>
        <v>840</v>
      </c>
      <c r="G95" s="16" t="s">
        <v>94</v>
      </c>
      <c r="H95" s="15"/>
    </row>
    <row r="96" spans="1:8" ht="115.2" x14ac:dyDescent="0.3">
      <c r="A96" s="15" t="s">
        <v>95</v>
      </c>
      <c r="B96" s="20" t="s">
        <v>86</v>
      </c>
      <c r="C96" s="15"/>
      <c r="D96" s="15"/>
      <c r="E96" s="15"/>
      <c r="F96" s="15"/>
      <c r="G96" s="15"/>
      <c r="H96" s="16" t="s">
        <v>87</v>
      </c>
    </row>
    <row r="97" spans="1:8" x14ac:dyDescent="0.3">
      <c r="A97" s="15" t="s">
        <v>96</v>
      </c>
      <c r="B97" s="15" t="s">
        <v>97</v>
      </c>
      <c r="C97" s="15">
        <v>14000</v>
      </c>
      <c r="D97" s="15" t="s">
        <v>35</v>
      </c>
      <c r="E97" s="16">
        <v>0.42</v>
      </c>
      <c r="F97" s="15">
        <f>IF(ISBLANK(E97),"", PRODUCT(C97,E97))</f>
        <v>5880</v>
      </c>
      <c r="G97" s="16" t="s">
        <v>98</v>
      </c>
      <c r="H97" s="15"/>
    </row>
    <row r="98" spans="1:8" ht="115.2" x14ac:dyDescent="0.3">
      <c r="A98" s="15" t="s">
        <v>99</v>
      </c>
      <c r="B98" s="20" t="s">
        <v>86</v>
      </c>
      <c r="C98" s="15"/>
      <c r="D98" s="15"/>
      <c r="E98" s="15"/>
      <c r="F98" s="15"/>
      <c r="G98" s="15"/>
      <c r="H98" s="16" t="s">
        <v>87</v>
      </c>
    </row>
    <row r="99" spans="1:8" x14ac:dyDescent="0.3">
      <c r="A99" s="15" t="s">
        <v>100</v>
      </c>
      <c r="B99" s="15" t="s">
        <v>101</v>
      </c>
      <c r="C99" s="15">
        <v>10000</v>
      </c>
      <c r="D99" s="15" t="s">
        <v>35</v>
      </c>
      <c r="E99" s="16">
        <v>0.42</v>
      </c>
      <c r="F99" s="15">
        <f>IF(ISBLANK(E99),"", PRODUCT(C99,E99))</f>
        <v>4200</v>
      </c>
      <c r="G99" s="16" t="s">
        <v>102</v>
      </c>
      <c r="H99" s="15"/>
    </row>
    <row r="100" spans="1:8" ht="115.2" x14ac:dyDescent="0.3">
      <c r="A100" s="15" t="s">
        <v>103</v>
      </c>
      <c r="B100" s="20" t="s">
        <v>86</v>
      </c>
      <c r="C100" s="15"/>
      <c r="D100" s="15"/>
      <c r="E100" s="15"/>
      <c r="F100" s="15"/>
      <c r="G100" s="15"/>
      <c r="H100" s="16" t="s">
        <v>87</v>
      </c>
    </row>
    <row r="101" spans="1:8" x14ac:dyDescent="0.3">
      <c r="A101" s="15" t="s">
        <v>104</v>
      </c>
      <c r="B101" s="15" t="s">
        <v>105</v>
      </c>
      <c r="C101" s="15">
        <v>1800</v>
      </c>
      <c r="D101" s="15" t="s">
        <v>35</v>
      </c>
      <c r="E101" s="16">
        <v>0.42</v>
      </c>
      <c r="F101" s="15">
        <f>IF(ISBLANK(E101),"", PRODUCT(C101,E101))</f>
        <v>756</v>
      </c>
      <c r="G101" s="16" t="s">
        <v>106</v>
      </c>
      <c r="H101" s="15"/>
    </row>
    <row r="102" spans="1:8" ht="115.2" x14ac:dyDescent="0.3">
      <c r="A102" s="15" t="s">
        <v>107</v>
      </c>
      <c r="B102" s="20" t="s">
        <v>86</v>
      </c>
      <c r="C102" s="15"/>
      <c r="D102" s="15"/>
      <c r="E102" s="15"/>
      <c r="F102" s="15"/>
      <c r="G102" s="15"/>
      <c r="H102" s="16" t="s">
        <v>87</v>
      </c>
    </row>
    <row r="103" spans="1:8" x14ac:dyDescent="0.3">
      <c r="E103" s="14" t="s">
        <v>36</v>
      </c>
      <c r="F103" s="14">
        <f>IF((COUNT(C91:C102)&lt;&gt;COUNT(F91:F102)),"", ROUND(SUM(F91:F102),2))</f>
        <v>12264</v>
      </c>
      <c r="G103" s="13" t="str">
        <f>IF((COUNT(C91:C102)&lt;&gt;COUNT(F91:F102)),"Neužpildytos visų objektų kainos", "")</f>
        <v/>
      </c>
    </row>
    <row r="104" spans="1:8" x14ac:dyDescent="0.3">
      <c r="C104" s="14" t="s">
        <v>37</v>
      </c>
      <c r="D104" s="16">
        <v>5</v>
      </c>
      <c r="E104" s="14" t="s">
        <v>38</v>
      </c>
      <c r="F104" s="14">
        <f>IF(OR(F103="",D104=""),"", ROUND(PRODUCT(D104,F103)/100,2))</f>
        <v>613.20000000000005</v>
      </c>
      <c r="G104" s="13" t="str">
        <f>IF(D104="", "Nurodykite taikomą PVM dydį", "")</f>
        <v/>
      </c>
    </row>
    <row r="105" spans="1:8" x14ac:dyDescent="0.3">
      <c r="E105" s="14" t="s">
        <v>39</v>
      </c>
      <c r="F105" s="14">
        <f>IF(ISBLANK(F104), "", ROUND(SUM(F103:F104),2))</f>
        <v>12877.2</v>
      </c>
    </row>
    <row r="110" spans="1:8" x14ac:dyDescent="0.3">
      <c r="A110" s="12" t="s">
        <v>108</v>
      </c>
      <c r="B110" s="12" t="s">
        <v>109</v>
      </c>
    </row>
    <row r="112" spans="1:8" x14ac:dyDescent="0.3">
      <c r="A112" s="12" t="s">
        <v>26</v>
      </c>
    </row>
    <row r="113" spans="1:8" ht="43.2" x14ac:dyDescent="0.3">
      <c r="A113" s="14" t="s">
        <v>27</v>
      </c>
      <c r="B113" s="14" t="s">
        <v>28</v>
      </c>
      <c r="C113" s="14" t="s">
        <v>29</v>
      </c>
      <c r="D113" s="14" t="s">
        <v>30</v>
      </c>
      <c r="E113" s="14" t="s">
        <v>31</v>
      </c>
      <c r="F113" s="14" t="s">
        <v>32</v>
      </c>
      <c r="G113" s="14" t="s">
        <v>33</v>
      </c>
      <c r="H113" s="21" t="s">
        <v>34</v>
      </c>
    </row>
    <row r="114" spans="1:8" x14ac:dyDescent="0.3">
      <c r="A114" s="14" t="s">
        <v>110</v>
      </c>
      <c r="B114" s="14" t="s">
        <v>111</v>
      </c>
      <c r="C114" s="15"/>
      <c r="D114" s="15"/>
      <c r="E114" s="15"/>
      <c r="F114" s="15"/>
      <c r="G114" s="15"/>
      <c r="H114" s="15"/>
    </row>
    <row r="115" spans="1:8" x14ac:dyDescent="0.3">
      <c r="A115" s="15" t="s">
        <v>112</v>
      </c>
      <c r="B115" s="15" t="s">
        <v>111</v>
      </c>
      <c r="C115" s="15">
        <v>3600</v>
      </c>
      <c r="D115" s="15" t="s">
        <v>35</v>
      </c>
      <c r="E115" s="16">
        <v>3</v>
      </c>
      <c r="F115" s="15">
        <f>IF(ISBLANK(E115),"", PRODUCT(C115,E115))</f>
        <v>10800</v>
      </c>
      <c r="G115" s="16" t="s">
        <v>113</v>
      </c>
      <c r="H115" s="15"/>
    </row>
    <row r="116" spans="1:8" ht="43.2" x14ac:dyDescent="0.3">
      <c r="A116" s="15" t="s">
        <v>114</v>
      </c>
      <c r="B116" s="20" t="s">
        <v>115</v>
      </c>
      <c r="C116" s="15"/>
      <c r="D116" s="15"/>
      <c r="E116" s="15"/>
      <c r="F116" s="15"/>
      <c r="G116" s="15"/>
      <c r="H116" s="16" t="s">
        <v>116</v>
      </c>
    </row>
    <row r="117" spans="1:8" x14ac:dyDescent="0.3">
      <c r="E117" s="14" t="s">
        <v>36</v>
      </c>
      <c r="F117" s="14">
        <f>IF((COUNT(C115:C116)&lt;&gt;COUNT(F115:F116)),"", ROUND(SUM(F115:F116),2))</f>
        <v>10800</v>
      </c>
      <c r="G117" s="13" t="str">
        <f>IF((COUNT(C115:C116)&lt;&gt;COUNT(F115:F116)),"Neužpildytos visų objektų kainos", "")</f>
        <v/>
      </c>
    </row>
    <row r="118" spans="1:8" x14ac:dyDescent="0.3">
      <c r="C118" s="14" t="s">
        <v>37</v>
      </c>
      <c r="D118" s="16">
        <v>5</v>
      </c>
      <c r="E118" s="14" t="s">
        <v>38</v>
      </c>
      <c r="F118" s="14">
        <f>IF(OR(F117="",D118=""),"", ROUND(PRODUCT(D118,F117)/100,2))</f>
        <v>540</v>
      </c>
      <c r="G118" s="13" t="str">
        <f>IF(D118="", "Nurodykite taikomą PVM dydį", "")</f>
        <v/>
      </c>
    </row>
    <row r="119" spans="1:8" x14ac:dyDescent="0.3">
      <c r="E119" s="14" t="s">
        <v>39</v>
      </c>
      <c r="F119" s="14">
        <f>IF(ISBLANK(F118), "", ROUND(SUM(F117:F118),2))</f>
        <v>11340</v>
      </c>
    </row>
    <row r="123" spans="1:8" x14ac:dyDescent="0.3">
      <c r="A123" s="12" t="s">
        <v>117</v>
      </c>
      <c r="B123" s="12" t="s">
        <v>118</v>
      </c>
    </row>
    <row r="125" spans="1:8" x14ac:dyDescent="0.3">
      <c r="A125" s="12" t="s">
        <v>26</v>
      </c>
    </row>
    <row r="126" spans="1:8" ht="43.2" x14ac:dyDescent="0.3">
      <c r="A126" s="14" t="s">
        <v>27</v>
      </c>
      <c r="B126" s="14" t="s">
        <v>28</v>
      </c>
      <c r="C126" s="14" t="s">
        <v>29</v>
      </c>
      <c r="D126" s="14" t="s">
        <v>30</v>
      </c>
      <c r="E126" s="14" t="s">
        <v>31</v>
      </c>
      <c r="F126" s="14" t="s">
        <v>32</v>
      </c>
      <c r="G126" s="14" t="s">
        <v>33</v>
      </c>
      <c r="H126" s="21" t="s">
        <v>34</v>
      </c>
    </row>
    <row r="127" spans="1:8" x14ac:dyDescent="0.3">
      <c r="A127" s="14" t="s">
        <v>119</v>
      </c>
      <c r="B127" s="14" t="s">
        <v>120</v>
      </c>
      <c r="C127" s="15"/>
      <c r="D127" s="15"/>
      <c r="E127" s="15"/>
      <c r="F127" s="15"/>
      <c r="G127" s="15"/>
      <c r="H127" s="15"/>
    </row>
    <row r="128" spans="1:8" x14ac:dyDescent="0.3">
      <c r="A128" s="15" t="s">
        <v>121</v>
      </c>
      <c r="B128" s="15" t="s">
        <v>122</v>
      </c>
      <c r="C128" s="15">
        <v>400</v>
      </c>
      <c r="D128" s="15" t="s">
        <v>35</v>
      </c>
      <c r="E128" s="16">
        <v>1.1299999999999999</v>
      </c>
      <c r="F128" s="15">
        <f>IF(ISBLANK(E128),"", PRODUCT(C128,E128))</f>
        <v>451.99999999999994</v>
      </c>
      <c r="G128" s="16" t="s">
        <v>123</v>
      </c>
      <c r="H128" s="15"/>
    </row>
    <row r="129" spans="1:8" ht="28.8" x14ac:dyDescent="0.3">
      <c r="A129" s="15" t="s">
        <v>124</v>
      </c>
      <c r="B129" s="20" t="s">
        <v>125</v>
      </c>
      <c r="C129" s="15"/>
      <c r="D129" s="15"/>
      <c r="E129" s="15"/>
      <c r="F129" s="15"/>
      <c r="G129" s="15"/>
      <c r="H129" s="16" t="s">
        <v>126</v>
      </c>
    </row>
    <row r="130" spans="1:8" x14ac:dyDescent="0.3">
      <c r="A130" s="15" t="s">
        <v>127</v>
      </c>
      <c r="B130" s="15" t="s">
        <v>128</v>
      </c>
      <c r="C130" s="15">
        <v>600</v>
      </c>
      <c r="D130" s="15" t="s">
        <v>35</v>
      </c>
      <c r="E130" s="16">
        <v>1.1499999999999999</v>
      </c>
      <c r="F130" s="15">
        <f>IF(ISBLANK(E130),"", PRODUCT(C130,E130))</f>
        <v>690</v>
      </c>
      <c r="G130" s="16" t="s">
        <v>129</v>
      </c>
      <c r="H130" s="15"/>
    </row>
    <row r="131" spans="1:8" ht="28.8" x14ac:dyDescent="0.3">
      <c r="A131" s="15" t="s">
        <v>130</v>
      </c>
      <c r="B131" s="20" t="s">
        <v>125</v>
      </c>
      <c r="C131" s="15"/>
      <c r="D131" s="15"/>
      <c r="E131" s="15"/>
      <c r="F131" s="15"/>
      <c r="G131" s="15"/>
      <c r="H131" s="16" t="s">
        <v>126</v>
      </c>
    </row>
    <row r="132" spans="1:8" x14ac:dyDescent="0.3">
      <c r="A132" s="15" t="s">
        <v>131</v>
      </c>
      <c r="B132" s="15" t="s">
        <v>132</v>
      </c>
      <c r="C132" s="15">
        <v>2600</v>
      </c>
      <c r="D132" s="15" t="s">
        <v>35</v>
      </c>
      <c r="E132" s="16">
        <v>1.18</v>
      </c>
      <c r="F132" s="15">
        <f>IF(ISBLANK(E132),"", PRODUCT(C132,E132))</f>
        <v>3068</v>
      </c>
      <c r="G132" s="16" t="s">
        <v>133</v>
      </c>
      <c r="H132" s="15"/>
    </row>
    <row r="133" spans="1:8" ht="28.8" x14ac:dyDescent="0.3">
      <c r="A133" s="15" t="s">
        <v>134</v>
      </c>
      <c r="B133" s="20" t="s">
        <v>125</v>
      </c>
      <c r="C133" s="15"/>
      <c r="D133" s="15"/>
      <c r="E133" s="15"/>
      <c r="F133" s="15"/>
      <c r="G133" s="15"/>
      <c r="H133" s="16" t="s">
        <v>126</v>
      </c>
    </row>
    <row r="134" spans="1:8" x14ac:dyDescent="0.3">
      <c r="A134" s="15" t="s">
        <v>135</v>
      </c>
      <c r="B134" s="15" t="s">
        <v>136</v>
      </c>
      <c r="C134" s="15">
        <v>2000</v>
      </c>
      <c r="D134" s="15" t="s">
        <v>35</v>
      </c>
      <c r="E134" s="16">
        <v>1.04</v>
      </c>
      <c r="F134" s="15">
        <f>IF(ISBLANK(E134),"", PRODUCT(C134,E134))</f>
        <v>2080</v>
      </c>
      <c r="G134" s="16" t="s">
        <v>137</v>
      </c>
      <c r="H134" s="15"/>
    </row>
    <row r="135" spans="1:8" ht="28.8" x14ac:dyDescent="0.3">
      <c r="A135" s="15" t="s">
        <v>138</v>
      </c>
      <c r="B135" s="20" t="s">
        <v>125</v>
      </c>
      <c r="C135" s="15"/>
      <c r="D135" s="15"/>
      <c r="E135" s="15"/>
      <c r="F135" s="15"/>
      <c r="G135" s="15"/>
      <c r="H135" s="16" t="s">
        <v>126</v>
      </c>
    </row>
    <row r="136" spans="1:8" x14ac:dyDescent="0.3">
      <c r="A136" s="15" t="s">
        <v>139</v>
      </c>
      <c r="B136" s="15" t="s">
        <v>140</v>
      </c>
      <c r="C136" s="15">
        <v>3800</v>
      </c>
      <c r="D136" s="15" t="s">
        <v>35</v>
      </c>
      <c r="E136" s="16">
        <v>1.04</v>
      </c>
      <c r="F136" s="15">
        <f>IF(ISBLANK(E136),"", PRODUCT(C136,E136))</f>
        <v>3952</v>
      </c>
      <c r="G136" s="16" t="s">
        <v>141</v>
      </c>
      <c r="H136" s="15"/>
    </row>
    <row r="137" spans="1:8" ht="28.8" x14ac:dyDescent="0.3">
      <c r="A137" s="15" t="s">
        <v>142</v>
      </c>
      <c r="B137" s="20" t="s">
        <v>125</v>
      </c>
      <c r="C137" s="15"/>
      <c r="D137" s="15"/>
      <c r="E137" s="15"/>
      <c r="F137" s="15"/>
      <c r="G137" s="15"/>
      <c r="H137" s="16" t="s">
        <v>126</v>
      </c>
    </row>
    <row r="138" spans="1:8" x14ac:dyDescent="0.3">
      <c r="A138" s="15" t="s">
        <v>143</v>
      </c>
      <c r="B138" s="15" t="s">
        <v>144</v>
      </c>
      <c r="C138" s="15">
        <v>300</v>
      </c>
      <c r="D138" s="15" t="s">
        <v>35</v>
      </c>
      <c r="E138" s="16">
        <v>1.04</v>
      </c>
      <c r="F138" s="15">
        <f>IF(ISBLANK(E138),"", PRODUCT(C138,E138))</f>
        <v>312</v>
      </c>
      <c r="G138" s="16" t="s">
        <v>145</v>
      </c>
      <c r="H138" s="15"/>
    </row>
    <row r="139" spans="1:8" ht="28.8" x14ac:dyDescent="0.3">
      <c r="A139" s="15" t="s">
        <v>146</v>
      </c>
      <c r="B139" s="20" t="s">
        <v>125</v>
      </c>
      <c r="C139" s="15"/>
      <c r="D139" s="15"/>
      <c r="E139" s="15"/>
      <c r="F139" s="15"/>
      <c r="G139" s="15"/>
      <c r="H139" s="16" t="s">
        <v>126</v>
      </c>
    </row>
    <row r="140" spans="1:8" x14ac:dyDescent="0.3">
      <c r="A140" s="15" t="s">
        <v>147</v>
      </c>
      <c r="B140" s="15" t="s">
        <v>148</v>
      </c>
      <c r="C140" s="15">
        <v>200</v>
      </c>
      <c r="D140" s="15" t="s">
        <v>35</v>
      </c>
      <c r="E140" s="16">
        <v>2.5</v>
      </c>
      <c r="F140" s="15">
        <f>IF(ISBLANK(E140),"", PRODUCT(C140,E140))</f>
        <v>500</v>
      </c>
      <c r="G140" s="16" t="s">
        <v>149</v>
      </c>
      <c r="H140" s="15"/>
    </row>
    <row r="141" spans="1:8" ht="43.2" x14ac:dyDescent="0.3">
      <c r="A141" s="15" t="s">
        <v>150</v>
      </c>
      <c r="B141" s="20" t="s">
        <v>151</v>
      </c>
      <c r="C141" s="15"/>
      <c r="D141" s="15"/>
      <c r="E141" s="15"/>
      <c r="F141" s="15"/>
      <c r="G141" s="15"/>
      <c r="H141" s="16" t="s">
        <v>126</v>
      </c>
    </row>
    <row r="142" spans="1:8" x14ac:dyDescent="0.3">
      <c r="A142" s="15" t="s">
        <v>152</v>
      </c>
      <c r="B142" s="15" t="s">
        <v>153</v>
      </c>
      <c r="C142" s="15">
        <v>1700</v>
      </c>
      <c r="D142" s="15" t="s">
        <v>35</v>
      </c>
      <c r="E142" s="16">
        <v>2.8</v>
      </c>
      <c r="F142" s="15">
        <f>IF(ISBLANK(E142),"", PRODUCT(C142,E142))</f>
        <v>4760</v>
      </c>
      <c r="G142" s="16" t="s">
        <v>154</v>
      </c>
      <c r="H142" s="15"/>
    </row>
    <row r="143" spans="1:8" ht="43.2" x14ac:dyDescent="0.3">
      <c r="A143" s="15" t="s">
        <v>155</v>
      </c>
      <c r="B143" s="20" t="s">
        <v>151</v>
      </c>
      <c r="C143" s="15"/>
      <c r="D143" s="15"/>
      <c r="E143" s="15"/>
      <c r="F143" s="15"/>
      <c r="G143" s="15"/>
      <c r="H143" s="16" t="s">
        <v>126</v>
      </c>
    </row>
    <row r="144" spans="1:8" x14ac:dyDescent="0.3">
      <c r="E144" s="14" t="s">
        <v>36</v>
      </c>
      <c r="F144" s="14">
        <f>IF((COUNT(C128:C143)&lt;&gt;COUNT(F128:F143)),"", ROUND(SUM(F128:F143),2))</f>
        <v>15814</v>
      </c>
      <c r="G144" s="13" t="str">
        <f>IF((COUNT(C128:C143)&lt;&gt;COUNT(F128:F143)),"Neužpildytos visų objektų kainos", "")</f>
        <v/>
      </c>
    </row>
    <row r="145" spans="1:8" x14ac:dyDescent="0.3">
      <c r="C145" s="14" t="s">
        <v>37</v>
      </c>
      <c r="D145" s="16">
        <v>5</v>
      </c>
      <c r="E145" s="14" t="s">
        <v>38</v>
      </c>
      <c r="F145" s="14">
        <f>IF(OR(F144="",D145=""),"", ROUND(PRODUCT(D145,F144)/100,2))</f>
        <v>790.7</v>
      </c>
      <c r="G145" s="13" t="str">
        <f>IF(D145="", "Nurodykite taikomą PVM dydį", "")</f>
        <v/>
      </c>
    </row>
    <row r="146" spans="1:8" x14ac:dyDescent="0.3">
      <c r="E146" s="14" t="s">
        <v>39</v>
      </c>
      <c r="F146" s="14">
        <f>IF(ISBLANK(F145), "", ROUND(SUM(F144:F145),2))</f>
        <v>16604.7</v>
      </c>
    </row>
    <row r="150" spans="1:8" x14ac:dyDescent="0.3">
      <c r="A150" s="12" t="s">
        <v>156</v>
      </c>
      <c r="B150" s="12" t="s">
        <v>157</v>
      </c>
    </row>
    <row r="152" spans="1:8" x14ac:dyDescent="0.3">
      <c r="A152" s="12" t="s">
        <v>26</v>
      </c>
    </row>
    <row r="153" spans="1:8" ht="43.2" x14ac:dyDescent="0.3">
      <c r="A153" s="14" t="s">
        <v>27</v>
      </c>
      <c r="B153" s="14" t="s">
        <v>28</v>
      </c>
      <c r="C153" s="14" t="s">
        <v>29</v>
      </c>
      <c r="D153" s="14" t="s">
        <v>30</v>
      </c>
      <c r="E153" s="14" t="s">
        <v>31</v>
      </c>
      <c r="F153" s="14" t="s">
        <v>32</v>
      </c>
      <c r="G153" s="14" t="s">
        <v>33</v>
      </c>
      <c r="H153" s="21" t="s">
        <v>34</v>
      </c>
    </row>
    <row r="154" spans="1:8" x14ac:dyDescent="0.3">
      <c r="A154" s="14" t="s">
        <v>158</v>
      </c>
      <c r="B154" s="14" t="s">
        <v>159</v>
      </c>
      <c r="C154" s="15"/>
      <c r="D154" s="15"/>
      <c r="E154" s="15"/>
      <c r="F154" s="15"/>
      <c r="G154" s="15"/>
      <c r="H154" s="15"/>
    </row>
    <row r="155" spans="1:8" x14ac:dyDescent="0.3">
      <c r="A155" s="15" t="s">
        <v>160</v>
      </c>
      <c r="B155" s="15" t="s">
        <v>161</v>
      </c>
      <c r="C155" s="15">
        <v>400</v>
      </c>
      <c r="D155" s="15" t="s">
        <v>35</v>
      </c>
      <c r="E155" s="16">
        <v>1.6</v>
      </c>
      <c r="F155" s="15">
        <f>IF(ISBLANK(E155),"", PRODUCT(C155,E155))</f>
        <v>640</v>
      </c>
      <c r="G155" s="16" t="s">
        <v>162</v>
      </c>
      <c r="H155" s="15"/>
    </row>
    <row r="156" spans="1:8" ht="28.8" x14ac:dyDescent="0.3">
      <c r="A156" s="15" t="s">
        <v>163</v>
      </c>
      <c r="B156" s="20" t="s">
        <v>125</v>
      </c>
      <c r="C156" s="15"/>
      <c r="D156" s="15"/>
      <c r="E156" s="15"/>
      <c r="F156" s="15"/>
      <c r="G156" s="15"/>
      <c r="H156" s="16" t="s">
        <v>164</v>
      </c>
    </row>
    <row r="157" spans="1:8" x14ac:dyDescent="0.3">
      <c r="A157" s="15" t="s">
        <v>165</v>
      </c>
      <c r="B157" s="15" t="s">
        <v>166</v>
      </c>
      <c r="C157" s="15">
        <v>100</v>
      </c>
      <c r="D157" s="15" t="s">
        <v>35</v>
      </c>
      <c r="E157" s="16">
        <v>1.08</v>
      </c>
      <c r="F157" s="15">
        <f>IF(ISBLANK(E157),"", PRODUCT(C157,E157))</f>
        <v>108</v>
      </c>
      <c r="G157" s="16" t="s">
        <v>167</v>
      </c>
      <c r="H157" s="15"/>
    </row>
    <row r="158" spans="1:8" ht="28.8" x14ac:dyDescent="0.3">
      <c r="A158" s="15" t="s">
        <v>168</v>
      </c>
      <c r="B158" s="20" t="s">
        <v>125</v>
      </c>
      <c r="C158" s="15"/>
      <c r="D158" s="15"/>
      <c r="E158" s="15"/>
      <c r="F158" s="15"/>
      <c r="G158" s="15"/>
      <c r="H158" s="16" t="s">
        <v>164</v>
      </c>
    </row>
    <row r="159" spans="1:8" x14ac:dyDescent="0.3">
      <c r="A159" s="15" t="s">
        <v>169</v>
      </c>
      <c r="B159" s="15" t="s">
        <v>170</v>
      </c>
      <c r="C159" s="15">
        <v>500</v>
      </c>
      <c r="D159" s="15" t="s">
        <v>35</v>
      </c>
      <c r="E159" s="16">
        <v>1.04</v>
      </c>
      <c r="F159" s="15">
        <f>IF(ISBLANK(E159),"", PRODUCT(C159,E159))</f>
        <v>520</v>
      </c>
      <c r="G159" s="16" t="s">
        <v>141</v>
      </c>
      <c r="H159" s="15"/>
    </row>
    <row r="160" spans="1:8" ht="28.8" x14ac:dyDescent="0.3">
      <c r="A160" s="15" t="s">
        <v>171</v>
      </c>
      <c r="B160" s="20" t="s">
        <v>125</v>
      </c>
      <c r="C160" s="15"/>
      <c r="D160" s="15"/>
      <c r="E160" s="15"/>
      <c r="F160" s="15"/>
      <c r="G160" s="15"/>
      <c r="H160" s="16" t="s">
        <v>164</v>
      </c>
    </row>
    <row r="161" spans="1:8" x14ac:dyDescent="0.3">
      <c r="A161" s="15" t="s">
        <v>172</v>
      </c>
      <c r="B161" s="15" t="s">
        <v>173</v>
      </c>
      <c r="C161" s="15">
        <v>300</v>
      </c>
      <c r="D161" s="15" t="s">
        <v>35</v>
      </c>
      <c r="E161" s="16">
        <v>3.2</v>
      </c>
      <c r="F161" s="15">
        <f>IF(ISBLANK(E161),"", PRODUCT(C161,E161))</f>
        <v>960</v>
      </c>
      <c r="G161" s="16" t="s">
        <v>174</v>
      </c>
      <c r="H161" s="15"/>
    </row>
    <row r="162" spans="1:8" ht="43.2" x14ac:dyDescent="0.3">
      <c r="A162" s="15" t="s">
        <v>175</v>
      </c>
      <c r="B162" s="20" t="s">
        <v>151</v>
      </c>
      <c r="C162" s="15"/>
      <c r="D162" s="15"/>
      <c r="E162" s="15"/>
      <c r="F162" s="15"/>
      <c r="G162" s="15"/>
      <c r="H162" s="16" t="s">
        <v>164</v>
      </c>
    </row>
    <row r="163" spans="1:8" x14ac:dyDescent="0.3">
      <c r="E163" s="14" t="s">
        <v>36</v>
      </c>
      <c r="F163" s="14">
        <f>IF((COUNT(C155:C162)&lt;&gt;COUNT(F155:F162)),"", ROUND(SUM(F155:F162),2))</f>
        <v>2228</v>
      </c>
      <c r="G163" s="13" t="str">
        <f>IF((COUNT(C155:C162)&lt;&gt;COUNT(F155:F162)),"Neužpildytos visų objektų kainos", "")</f>
        <v/>
      </c>
    </row>
    <row r="164" spans="1:8" x14ac:dyDescent="0.3">
      <c r="C164" s="14" t="s">
        <v>37</v>
      </c>
      <c r="D164" s="16">
        <v>5</v>
      </c>
      <c r="E164" s="14" t="s">
        <v>38</v>
      </c>
      <c r="F164" s="14">
        <f>IF(OR(F163="",D164=""),"", ROUND(PRODUCT(D164,F163)/100,2))</f>
        <v>111.4</v>
      </c>
      <c r="G164" s="13" t="str">
        <f>IF(D164="", "Nurodykite taikomą PVM dydį", "")</f>
        <v/>
      </c>
    </row>
    <row r="165" spans="1:8" x14ac:dyDescent="0.3">
      <c r="E165" s="14" t="s">
        <v>39</v>
      </c>
      <c r="F165" s="14">
        <f>IF(ISBLANK(F164), "", ROUND(SUM(F163:F164),2))</f>
        <v>2339.4</v>
      </c>
    </row>
    <row r="170" spans="1:8" x14ac:dyDescent="0.3">
      <c r="A170" s="12" t="s">
        <v>177</v>
      </c>
      <c r="B170" s="12" t="s">
        <v>178</v>
      </c>
    </row>
    <row r="172" spans="1:8" x14ac:dyDescent="0.3">
      <c r="A172" s="12" t="s">
        <v>26</v>
      </c>
    </row>
    <row r="173" spans="1:8" ht="43.2" x14ac:dyDescent="0.3">
      <c r="A173" s="14" t="s">
        <v>27</v>
      </c>
      <c r="B173" s="14" t="s">
        <v>28</v>
      </c>
      <c r="C173" s="14" t="s">
        <v>29</v>
      </c>
      <c r="D173" s="14" t="s">
        <v>30</v>
      </c>
      <c r="E173" s="14" t="s">
        <v>31</v>
      </c>
      <c r="F173" s="14" t="s">
        <v>32</v>
      </c>
      <c r="G173" s="14" t="s">
        <v>33</v>
      </c>
      <c r="H173" s="21" t="s">
        <v>34</v>
      </c>
    </row>
    <row r="174" spans="1:8" x14ac:dyDescent="0.3">
      <c r="A174" s="14" t="s">
        <v>179</v>
      </c>
      <c r="B174" s="14" t="s">
        <v>180</v>
      </c>
      <c r="C174" s="15"/>
      <c r="D174" s="15"/>
      <c r="E174" s="15"/>
      <c r="F174" s="15"/>
      <c r="G174" s="15"/>
      <c r="H174" s="15"/>
    </row>
    <row r="175" spans="1:8" x14ac:dyDescent="0.3">
      <c r="A175" s="15" t="s">
        <v>181</v>
      </c>
      <c r="B175" s="15" t="s">
        <v>180</v>
      </c>
      <c r="C175" s="15">
        <v>1500</v>
      </c>
      <c r="D175" s="15" t="s">
        <v>176</v>
      </c>
      <c r="E175" s="16">
        <v>5.38</v>
      </c>
      <c r="F175" s="15">
        <f>IF(ISBLANK(E175),"", PRODUCT(C175,E175))</f>
        <v>8070</v>
      </c>
      <c r="G175" s="16" t="s">
        <v>182</v>
      </c>
      <c r="H175" s="15"/>
    </row>
    <row r="176" spans="1:8" ht="72" x14ac:dyDescent="0.3">
      <c r="A176" s="15" t="s">
        <v>183</v>
      </c>
      <c r="B176" s="20" t="s">
        <v>184</v>
      </c>
      <c r="C176" s="15"/>
      <c r="D176" s="15"/>
      <c r="E176" s="15"/>
      <c r="F176" s="15"/>
      <c r="G176" s="15"/>
      <c r="H176" s="16" t="s">
        <v>185</v>
      </c>
    </row>
    <row r="177" spans="1:8" x14ac:dyDescent="0.3">
      <c r="E177" s="14" t="s">
        <v>36</v>
      </c>
      <c r="F177" s="14">
        <f>IF((COUNT(C175:C176)&lt;&gt;COUNT(F175:F176)),"", ROUND(SUM(F175:F176),2))</f>
        <v>8070</v>
      </c>
      <c r="G177" s="13" t="str">
        <f>IF((COUNT(C175:C176)&lt;&gt;COUNT(F175:F176)),"Neužpildytos visų objektų kainos", "")</f>
        <v/>
      </c>
    </row>
    <row r="178" spans="1:8" x14ac:dyDescent="0.3">
      <c r="C178" s="14" t="s">
        <v>37</v>
      </c>
      <c r="D178" s="16">
        <v>5</v>
      </c>
      <c r="E178" s="14" t="s">
        <v>38</v>
      </c>
      <c r="F178" s="14">
        <f>IF(OR(F177="",D178=""),"", ROUND(PRODUCT(D178,F177)/100,2))</f>
        <v>403.5</v>
      </c>
      <c r="G178" s="13" t="str">
        <f>IF(D178="", "Nurodykite taikomą PVM dydį", "")</f>
        <v/>
      </c>
    </row>
    <row r="179" spans="1:8" x14ac:dyDescent="0.3">
      <c r="E179" s="14" t="s">
        <v>39</v>
      </c>
      <c r="F179" s="14">
        <f>IF(ISBLANK(F178), "", ROUND(SUM(F177:F178),2))</f>
        <v>8473.5</v>
      </c>
    </row>
    <row r="183" spans="1:8" x14ac:dyDescent="0.3">
      <c r="A183" s="12" t="s">
        <v>186</v>
      </c>
      <c r="B183" s="12" t="s">
        <v>187</v>
      </c>
    </row>
    <row r="185" spans="1:8" x14ac:dyDescent="0.3">
      <c r="A185" s="12" t="s">
        <v>26</v>
      </c>
    </row>
    <row r="186" spans="1:8" ht="43.2" x14ac:dyDescent="0.3">
      <c r="A186" s="14" t="s">
        <v>27</v>
      </c>
      <c r="B186" s="14" t="s">
        <v>28</v>
      </c>
      <c r="C186" s="14" t="s">
        <v>29</v>
      </c>
      <c r="D186" s="14" t="s">
        <v>30</v>
      </c>
      <c r="E186" s="14" t="s">
        <v>31</v>
      </c>
      <c r="F186" s="14" t="s">
        <v>32</v>
      </c>
      <c r="G186" s="14" t="s">
        <v>33</v>
      </c>
      <c r="H186" s="21" t="s">
        <v>34</v>
      </c>
    </row>
    <row r="187" spans="1:8" x14ac:dyDescent="0.3">
      <c r="A187" s="14" t="s">
        <v>188</v>
      </c>
      <c r="B187" s="14" t="s">
        <v>189</v>
      </c>
      <c r="C187" s="15"/>
      <c r="D187" s="15"/>
      <c r="E187" s="15"/>
      <c r="F187" s="15"/>
      <c r="G187" s="15"/>
      <c r="H187" s="15"/>
    </row>
    <row r="188" spans="1:8" x14ac:dyDescent="0.3">
      <c r="A188" s="15" t="s">
        <v>190</v>
      </c>
      <c r="B188" s="15" t="s">
        <v>191</v>
      </c>
      <c r="C188" s="15">
        <v>100</v>
      </c>
      <c r="D188" s="15" t="s">
        <v>176</v>
      </c>
      <c r="E188" s="16">
        <v>17.8</v>
      </c>
      <c r="F188" s="15">
        <f>IF(ISBLANK(E188),"", PRODUCT(C188,E188))</f>
        <v>1780</v>
      </c>
      <c r="G188" s="16" t="s">
        <v>192</v>
      </c>
      <c r="H188" s="15"/>
    </row>
    <row r="189" spans="1:8" ht="86.4" x14ac:dyDescent="0.3">
      <c r="A189" s="15" t="s">
        <v>193</v>
      </c>
      <c r="B189" s="20" t="s">
        <v>194</v>
      </c>
      <c r="C189" s="15"/>
      <c r="D189" s="15"/>
      <c r="E189" s="15"/>
      <c r="F189" s="15"/>
      <c r="G189" s="15"/>
      <c r="H189" s="16" t="s">
        <v>195</v>
      </c>
    </row>
    <row r="190" spans="1:8" x14ac:dyDescent="0.3">
      <c r="A190" s="15" t="s">
        <v>196</v>
      </c>
      <c r="B190" s="15" t="s">
        <v>197</v>
      </c>
      <c r="C190" s="15">
        <v>20</v>
      </c>
      <c r="D190" s="15" t="s">
        <v>176</v>
      </c>
      <c r="E190" s="16">
        <v>22.05</v>
      </c>
      <c r="F190" s="15">
        <f>IF(ISBLANK(E190),"", PRODUCT(C190,E190))</f>
        <v>441</v>
      </c>
      <c r="G190" s="16" t="s">
        <v>198</v>
      </c>
      <c r="H190" s="15"/>
    </row>
    <row r="191" spans="1:8" ht="86.4" x14ac:dyDescent="0.3">
      <c r="A191" s="15" t="s">
        <v>199</v>
      </c>
      <c r="B191" s="20" t="s">
        <v>200</v>
      </c>
      <c r="C191" s="15"/>
      <c r="D191" s="15"/>
      <c r="E191" s="15"/>
      <c r="F191" s="15"/>
      <c r="G191" s="15"/>
      <c r="H191" s="16" t="s">
        <v>195</v>
      </c>
    </row>
    <row r="192" spans="1:8" x14ac:dyDescent="0.3">
      <c r="E192" s="14" t="s">
        <v>36</v>
      </c>
      <c r="F192" s="14">
        <f>IF((COUNT(C188:C191)&lt;&gt;COUNT(F188:F191)),"", ROUND(SUM(F188:F191),2))</f>
        <v>2221</v>
      </c>
      <c r="G192" s="13" t="str">
        <f>IF((COUNT(C188:C191)&lt;&gt;COUNT(F188:F191)),"Neužpildytos visų objektų kainos", "")</f>
        <v/>
      </c>
    </row>
    <row r="193" spans="1:8" x14ac:dyDescent="0.3">
      <c r="C193" s="14" t="s">
        <v>37</v>
      </c>
      <c r="D193" s="16">
        <v>5</v>
      </c>
      <c r="E193" s="14" t="s">
        <v>38</v>
      </c>
      <c r="F193" s="14">
        <f>IF(OR(F192="",D193=""),"", ROUND(PRODUCT(D193,F192)/100,2))</f>
        <v>111.05</v>
      </c>
      <c r="G193" s="13" t="str">
        <f>IF(D193="", "Nurodykite taikomą PVM dydį", "")</f>
        <v/>
      </c>
    </row>
    <row r="194" spans="1:8" x14ac:dyDescent="0.3">
      <c r="E194" s="14" t="s">
        <v>39</v>
      </c>
      <c r="F194" s="14">
        <f>IF(ISBLANK(F193), "", ROUND(SUM(F192:F193),2))</f>
        <v>2332.0500000000002</v>
      </c>
    </row>
    <row r="198" spans="1:8" x14ac:dyDescent="0.3">
      <c r="A198" s="12" t="s">
        <v>201</v>
      </c>
      <c r="B198" s="12" t="s">
        <v>202</v>
      </c>
    </row>
    <row r="200" spans="1:8" x14ac:dyDescent="0.3">
      <c r="A200" s="12" t="s">
        <v>26</v>
      </c>
    </row>
    <row r="201" spans="1:8" ht="43.2" x14ac:dyDescent="0.3">
      <c r="A201" s="14" t="s">
        <v>27</v>
      </c>
      <c r="B201" s="14" t="s">
        <v>28</v>
      </c>
      <c r="C201" s="14" t="s">
        <v>29</v>
      </c>
      <c r="D201" s="14" t="s">
        <v>30</v>
      </c>
      <c r="E201" s="14" t="s">
        <v>31</v>
      </c>
      <c r="F201" s="14" t="s">
        <v>32</v>
      </c>
      <c r="G201" s="14" t="s">
        <v>33</v>
      </c>
      <c r="H201" s="21" t="s">
        <v>34</v>
      </c>
    </row>
    <row r="202" spans="1:8" x14ac:dyDescent="0.3">
      <c r="A202" s="14" t="s">
        <v>203</v>
      </c>
      <c r="B202" s="14" t="s">
        <v>204</v>
      </c>
      <c r="C202" s="15"/>
      <c r="D202" s="15"/>
      <c r="E202" s="15"/>
      <c r="F202" s="15"/>
      <c r="G202" s="15"/>
      <c r="H202" s="15"/>
    </row>
    <row r="203" spans="1:8" x14ac:dyDescent="0.3">
      <c r="A203" s="15" t="s">
        <v>205</v>
      </c>
      <c r="B203" s="15" t="s">
        <v>204</v>
      </c>
      <c r="C203" s="15">
        <v>100</v>
      </c>
      <c r="D203" s="15" t="s">
        <v>35</v>
      </c>
      <c r="E203" s="16">
        <v>1.5</v>
      </c>
      <c r="F203" s="15">
        <f>IF(ISBLANK(E203),"", PRODUCT(C203,E203))</f>
        <v>150</v>
      </c>
      <c r="G203" s="16" t="s">
        <v>141</v>
      </c>
      <c r="H203" s="15"/>
    </row>
    <row r="204" spans="1:8" ht="43.2" x14ac:dyDescent="0.3">
      <c r="A204" s="15" t="s">
        <v>206</v>
      </c>
      <c r="B204" s="20" t="s">
        <v>207</v>
      </c>
      <c r="C204" s="15"/>
      <c r="D204" s="15"/>
      <c r="E204" s="15"/>
      <c r="F204" s="15"/>
      <c r="G204" s="15"/>
      <c r="H204" s="16" t="s">
        <v>208</v>
      </c>
    </row>
    <row r="205" spans="1:8" x14ac:dyDescent="0.3">
      <c r="E205" s="14" t="s">
        <v>36</v>
      </c>
      <c r="F205" s="14">
        <f>IF((COUNT(C203:C204)&lt;&gt;COUNT(F203:F204)),"", ROUND(SUM(F203:F204),2))</f>
        <v>150</v>
      </c>
      <c r="G205" s="13" t="str">
        <f>IF((COUNT(C203:C204)&lt;&gt;COUNT(F203:F204)),"Neužpildytos visų objektų kainos", "")</f>
        <v/>
      </c>
    </row>
    <row r="206" spans="1:8" x14ac:dyDescent="0.3">
      <c r="C206" s="14" t="s">
        <v>37</v>
      </c>
      <c r="D206" s="16">
        <v>5</v>
      </c>
      <c r="E206" s="14" t="s">
        <v>38</v>
      </c>
      <c r="F206" s="14">
        <f>IF(OR(F205="",D206=""),"", ROUND(PRODUCT(D206,F205)/100,2))</f>
        <v>7.5</v>
      </c>
      <c r="G206" s="13" t="str">
        <f>IF(D206="", "Nurodykite taikomą PVM dydį", "")</f>
        <v/>
      </c>
    </row>
    <row r="207" spans="1:8" x14ac:dyDescent="0.3">
      <c r="E207" s="14" t="s">
        <v>39</v>
      </c>
      <c r="F207" s="14">
        <f>IF(ISBLANK(F206), "", ROUND(SUM(F205:F206),2))</f>
        <v>157.5</v>
      </c>
    </row>
    <row r="211" spans="1:8" x14ac:dyDescent="0.3">
      <c r="A211" s="12" t="s">
        <v>209</v>
      </c>
      <c r="B211" s="12" t="s">
        <v>210</v>
      </c>
    </row>
    <row r="213" spans="1:8" x14ac:dyDescent="0.3">
      <c r="A213" s="12" t="s">
        <v>26</v>
      </c>
    </row>
    <row r="214" spans="1:8" ht="43.2" x14ac:dyDescent="0.3">
      <c r="A214" s="14" t="s">
        <v>27</v>
      </c>
      <c r="B214" s="14" t="s">
        <v>28</v>
      </c>
      <c r="C214" s="14" t="s">
        <v>29</v>
      </c>
      <c r="D214" s="14" t="s">
        <v>30</v>
      </c>
      <c r="E214" s="14" t="s">
        <v>31</v>
      </c>
      <c r="F214" s="14" t="s">
        <v>32</v>
      </c>
      <c r="G214" s="14" t="s">
        <v>33</v>
      </c>
      <c r="H214" s="21" t="s">
        <v>34</v>
      </c>
    </row>
    <row r="215" spans="1:8" x14ac:dyDescent="0.3">
      <c r="A215" s="14" t="s">
        <v>211</v>
      </c>
      <c r="B215" s="14" t="s">
        <v>212</v>
      </c>
      <c r="C215" s="15"/>
      <c r="D215" s="15"/>
      <c r="E215" s="15"/>
      <c r="F215" s="15"/>
      <c r="G215" s="15"/>
      <c r="H215" s="15"/>
    </row>
    <row r="216" spans="1:8" x14ac:dyDescent="0.3">
      <c r="A216" s="15" t="s">
        <v>213</v>
      </c>
      <c r="B216" s="15" t="s">
        <v>214</v>
      </c>
      <c r="C216" s="15">
        <v>700</v>
      </c>
      <c r="D216" s="15" t="s">
        <v>35</v>
      </c>
      <c r="E216" s="16">
        <v>5</v>
      </c>
      <c r="F216" s="15">
        <f>IF(ISBLANK(E216),"", PRODUCT(C216,E216))</f>
        <v>3500</v>
      </c>
      <c r="G216" s="16" t="s">
        <v>215</v>
      </c>
      <c r="H216" s="15"/>
    </row>
    <row r="217" spans="1:8" ht="43.2" x14ac:dyDescent="0.3">
      <c r="A217" s="15" t="s">
        <v>216</v>
      </c>
      <c r="B217" s="20" t="s">
        <v>217</v>
      </c>
      <c r="C217" s="15"/>
      <c r="D217" s="15"/>
      <c r="E217" s="15"/>
      <c r="F217" s="15"/>
      <c r="G217" s="15"/>
      <c r="H217" s="16" t="s">
        <v>218</v>
      </c>
    </row>
    <row r="218" spans="1:8" x14ac:dyDescent="0.3">
      <c r="A218" s="15" t="s">
        <v>219</v>
      </c>
      <c r="B218" s="15" t="s">
        <v>220</v>
      </c>
      <c r="C218" s="15">
        <v>150</v>
      </c>
      <c r="D218" s="15" t="s">
        <v>35</v>
      </c>
      <c r="E218" s="16">
        <v>5.15</v>
      </c>
      <c r="F218" s="15">
        <f>IF(ISBLANK(E218),"", PRODUCT(C218,E218))</f>
        <v>772.5</v>
      </c>
      <c r="G218" s="16" t="s">
        <v>221</v>
      </c>
      <c r="H218" s="15"/>
    </row>
    <row r="219" spans="1:8" ht="28.8" x14ac:dyDescent="0.3">
      <c r="A219" s="15" t="s">
        <v>222</v>
      </c>
      <c r="B219" s="20" t="s">
        <v>223</v>
      </c>
      <c r="C219" s="15"/>
      <c r="D219" s="15"/>
      <c r="E219" s="15"/>
      <c r="F219" s="15"/>
      <c r="G219" s="15"/>
      <c r="H219" s="16" t="s">
        <v>218</v>
      </c>
    </row>
    <row r="220" spans="1:8" x14ac:dyDescent="0.3">
      <c r="A220" s="15" t="s">
        <v>224</v>
      </c>
      <c r="B220" s="15" t="s">
        <v>225</v>
      </c>
      <c r="C220" s="15">
        <v>50</v>
      </c>
      <c r="D220" s="15" t="s">
        <v>35</v>
      </c>
      <c r="E220" s="16">
        <v>22</v>
      </c>
      <c r="F220" s="15">
        <f>IF(ISBLANK(E220),"", PRODUCT(C220,E220))</f>
        <v>1100</v>
      </c>
      <c r="G220" s="16" t="s">
        <v>226</v>
      </c>
      <c r="H220" s="15"/>
    </row>
    <row r="221" spans="1:8" ht="57.6" x14ac:dyDescent="0.3">
      <c r="A221" s="15" t="s">
        <v>227</v>
      </c>
      <c r="B221" s="20" t="s">
        <v>228</v>
      </c>
      <c r="C221" s="15"/>
      <c r="D221" s="15"/>
      <c r="E221" s="15"/>
      <c r="F221" s="15"/>
      <c r="G221" s="15"/>
      <c r="H221" s="16" t="s">
        <v>218</v>
      </c>
    </row>
    <row r="222" spans="1:8" x14ac:dyDescent="0.3">
      <c r="E222" s="14" t="s">
        <v>36</v>
      </c>
      <c r="F222" s="14">
        <f>IF((COUNT(C216:C221)&lt;&gt;COUNT(F216:F221)),"", ROUND(SUM(F216:F221),2))</f>
        <v>5372.5</v>
      </c>
      <c r="G222" s="13" t="str">
        <f>IF((COUNT(C216:C221)&lt;&gt;COUNT(F216:F221)),"Neužpildytos visų objektų kainos", "")</f>
        <v/>
      </c>
    </row>
    <row r="223" spans="1:8" x14ac:dyDescent="0.3">
      <c r="C223" s="14" t="s">
        <v>37</v>
      </c>
      <c r="D223" s="16">
        <v>5</v>
      </c>
      <c r="E223" s="14" t="s">
        <v>38</v>
      </c>
      <c r="F223" s="14">
        <f>IF(OR(F222="",D223=""),"", ROUND(PRODUCT(D223,F222)/100,2))</f>
        <v>268.63</v>
      </c>
      <c r="G223" s="13" t="str">
        <f>IF(D223="", "Nurodykite taikomą PVM dydį", "")</f>
        <v/>
      </c>
    </row>
    <row r="224" spans="1:8" x14ac:dyDescent="0.3">
      <c r="E224" s="14" t="s">
        <v>39</v>
      </c>
      <c r="F224" s="14">
        <f>IF(ISBLANK(F223), "", ROUND(SUM(F222:F223),2))</f>
        <v>5641.13</v>
      </c>
    </row>
    <row r="228" spans="1:8" x14ac:dyDescent="0.3">
      <c r="A228" s="12" t="s">
        <v>229</v>
      </c>
      <c r="B228" s="12" t="s">
        <v>230</v>
      </c>
    </row>
    <row r="230" spans="1:8" x14ac:dyDescent="0.3">
      <c r="A230" s="12" t="s">
        <v>26</v>
      </c>
    </row>
    <row r="231" spans="1:8" ht="43.2" x14ac:dyDescent="0.3">
      <c r="A231" s="14" t="s">
        <v>27</v>
      </c>
      <c r="B231" s="14" t="s">
        <v>28</v>
      </c>
      <c r="C231" s="14" t="s">
        <v>29</v>
      </c>
      <c r="D231" s="14" t="s">
        <v>30</v>
      </c>
      <c r="E231" s="14" t="s">
        <v>31</v>
      </c>
      <c r="F231" s="14" t="s">
        <v>32</v>
      </c>
      <c r="G231" s="14" t="s">
        <v>33</v>
      </c>
      <c r="H231" s="21" t="s">
        <v>34</v>
      </c>
    </row>
    <row r="232" spans="1:8" x14ac:dyDescent="0.3">
      <c r="A232" s="14" t="s">
        <v>231</v>
      </c>
      <c r="B232" s="14" t="s">
        <v>232</v>
      </c>
      <c r="C232" s="15"/>
      <c r="D232" s="15"/>
      <c r="E232" s="15"/>
      <c r="F232" s="15"/>
      <c r="G232" s="15"/>
      <c r="H232" s="15"/>
    </row>
    <row r="233" spans="1:8" x14ac:dyDescent="0.3">
      <c r="A233" s="15" t="s">
        <v>233</v>
      </c>
      <c r="B233" s="15" t="s">
        <v>234</v>
      </c>
      <c r="C233" s="15">
        <v>700</v>
      </c>
      <c r="D233" s="15" t="s">
        <v>35</v>
      </c>
      <c r="E233" s="16">
        <v>7.45</v>
      </c>
      <c r="F233" s="15">
        <f>IF(ISBLANK(E233),"", PRODUCT(C233,E233))</f>
        <v>5215</v>
      </c>
      <c r="G233" s="16" t="s">
        <v>235</v>
      </c>
      <c r="H233" s="15"/>
    </row>
    <row r="234" spans="1:8" ht="57.6" x14ac:dyDescent="0.3">
      <c r="A234" s="15" t="s">
        <v>236</v>
      </c>
      <c r="B234" s="20" t="s">
        <v>237</v>
      </c>
      <c r="C234" s="15"/>
      <c r="D234" s="15"/>
      <c r="E234" s="15"/>
      <c r="F234" s="15"/>
      <c r="G234" s="15"/>
      <c r="H234" s="16" t="s">
        <v>238</v>
      </c>
    </row>
    <row r="235" spans="1:8" x14ac:dyDescent="0.3">
      <c r="A235" s="15" t="s">
        <v>239</v>
      </c>
      <c r="B235" s="15" t="s">
        <v>240</v>
      </c>
      <c r="C235" s="15">
        <v>500</v>
      </c>
      <c r="D235" s="15" t="s">
        <v>35</v>
      </c>
      <c r="E235" s="16">
        <v>6.45</v>
      </c>
      <c r="F235" s="15">
        <f>IF(ISBLANK(E235),"", PRODUCT(C235,E235))</f>
        <v>3225</v>
      </c>
      <c r="G235" s="16" t="s">
        <v>241</v>
      </c>
      <c r="H235" s="15"/>
    </row>
    <row r="236" spans="1:8" ht="57.6" x14ac:dyDescent="0.3">
      <c r="A236" s="15" t="s">
        <v>242</v>
      </c>
      <c r="B236" s="20" t="s">
        <v>237</v>
      </c>
      <c r="C236" s="15"/>
      <c r="D236" s="15"/>
      <c r="E236" s="15"/>
      <c r="F236" s="15"/>
      <c r="G236" s="15"/>
      <c r="H236" s="16" t="s">
        <v>238</v>
      </c>
    </row>
    <row r="237" spans="1:8" x14ac:dyDescent="0.3">
      <c r="E237" s="14" t="s">
        <v>36</v>
      </c>
      <c r="F237" s="14">
        <f>IF((COUNT(C233:C236)&lt;&gt;COUNT(F233:F236)),"", ROUND(SUM(F233:F236),2))</f>
        <v>8440</v>
      </c>
      <c r="G237" s="13" t="str">
        <f>IF((COUNT(C233:C236)&lt;&gt;COUNT(F233:F236)),"Neužpildytos visų objektų kainos", "")</f>
        <v/>
      </c>
    </row>
    <row r="238" spans="1:8" x14ac:dyDescent="0.3">
      <c r="C238" s="14" t="s">
        <v>37</v>
      </c>
      <c r="D238" s="16">
        <v>5</v>
      </c>
      <c r="E238" s="14" t="s">
        <v>38</v>
      </c>
      <c r="F238" s="14">
        <f>IF(OR(F237="",D238=""),"", ROUND(PRODUCT(D238,F237)/100,2))</f>
        <v>422</v>
      </c>
      <c r="G238" s="13" t="str">
        <f>IF(D238="", "Nurodykite taikomą PVM dydį", "")</f>
        <v/>
      </c>
    </row>
    <row r="239" spans="1:8" x14ac:dyDescent="0.3">
      <c r="E239" s="14" t="s">
        <v>39</v>
      </c>
      <c r="F239" s="14">
        <f>IF(ISBLANK(F238), "", ROUND(SUM(F237:F238),2))</f>
        <v>8862</v>
      </c>
    </row>
    <row r="245" spans="1:8" x14ac:dyDescent="0.3">
      <c r="A245" s="12" t="s">
        <v>243</v>
      </c>
      <c r="B245" s="12" t="s">
        <v>244</v>
      </c>
    </row>
    <row r="247" spans="1:8" x14ac:dyDescent="0.3">
      <c r="A247" s="12" t="s">
        <v>26</v>
      </c>
    </row>
    <row r="248" spans="1:8" ht="43.2" x14ac:dyDescent="0.3">
      <c r="A248" s="14" t="s">
        <v>27</v>
      </c>
      <c r="B248" s="14" t="s">
        <v>28</v>
      </c>
      <c r="C248" s="14" t="s">
        <v>29</v>
      </c>
      <c r="D248" s="14" t="s">
        <v>30</v>
      </c>
      <c r="E248" s="14" t="s">
        <v>31</v>
      </c>
      <c r="F248" s="14" t="s">
        <v>32</v>
      </c>
      <c r="G248" s="14" t="s">
        <v>33</v>
      </c>
      <c r="H248" s="21" t="s">
        <v>34</v>
      </c>
    </row>
    <row r="249" spans="1:8" x14ac:dyDescent="0.3">
      <c r="A249" s="14" t="s">
        <v>245</v>
      </c>
      <c r="B249" s="14" t="s">
        <v>246</v>
      </c>
      <c r="C249" s="15"/>
      <c r="D249" s="15"/>
      <c r="E249" s="15"/>
      <c r="F249" s="15"/>
      <c r="G249" s="15"/>
      <c r="H249" s="15"/>
    </row>
    <row r="250" spans="1:8" x14ac:dyDescent="0.3">
      <c r="A250" s="15" t="s">
        <v>247</v>
      </c>
      <c r="B250" s="15" t="s">
        <v>248</v>
      </c>
      <c r="C250" s="15">
        <v>1400</v>
      </c>
      <c r="D250" s="15" t="s">
        <v>35</v>
      </c>
      <c r="E250" s="16">
        <v>7.95</v>
      </c>
      <c r="F250" s="15">
        <f>IF(ISBLANK(E250),"", PRODUCT(C250,E250))</f>
        <v>11130</v>
      </c>
      <c r="G250" s="16" t="s">
        <v>249</v>
      </c>
      <c r="H250" s="15"/>
    </row>
    <row r="251" spans="1:8" ht="57.6" x14ac:dyDescent="0.3">
      <c r="A251" s="15" t="s">
        <v>250</v>
      </c>
      <c r="B251" s="20" t="s">
        <v>251</v>
      </c>
      <c r="C251" s="15"/>
      <c r="D251" s="15"/>
      <c r="E251" s="15"/>
      <c r="F251" s="15"/>
      <c r="G251" s="15"/>
      <c r="H251" s="16" t="s">
        <v>252</v>
      </c>
    </row>
    <row r="252" spans="1:8" x14ac:dyDescent="0.3">
      <c r="A252" s="15" t="s">
        <v>253</v>
      </c>
      <c r="B252" s="15" t="s">
        <v>254</v>
      </c>
      <c r="C252" s="15">
        <v>300</v>
      </c>
      <c r="D252" s="15" t="s">
        <v>35</v>
      </c>
      <c r="E252" s="16">
        <v>7.95</v>
      </c>
      <c r="F252" s="15">
        <f>IF(ISBLANK(E252),"", PRODUCT(C252,E252))</f>
        <v>2385</v>
      </c>
      <c r="G252" s="16" t="s">
        <v>255</v>
      </c>
      <c r="H252" s="15"/>
    </row>
    <row r="253" spans="1:8" ht="57.6" x14ac:dyDescent="0.3">
      <c r="A253" s="15" t="s">
        <v>256</v>
      </c>
      <c r="B253" s="20" t="s">
        <v>251</v>
      </c>
      <c r="C253" s="15"/>
      <c r="D253" s="15"/>
      <c r="E253" s="15"/>
      <c r="F253" s="15"/>
      <c r="G253" s="15"/>
      <c r="H253" s="16" t="s">
        <v>252</v>
      </c>
    </row>
    <row r="254" spans="1:8" x14ac:dyDescent="0.3">
      <c r="A254" s="15" t="s">
        <v>257</v>
      </c>
      <c r="B254" s="15" t="s">
        <v>258</v>
      </c>
      <c r="C254" s="15">
        <v>100</v>
      </c>
      <c r="D254" s="15" t="s">
        <v>35</v>
      </c>
      <c r="E254" s="16">
        <v>7.95</v>
      </c>
      <c r="F254" s="15">
        <f>IF(ISBLANK(E254),"", PRODUCT(C254,E254))</f>
        <v>795</v>
      </c>
      <c r="G254" s="16" t="s">
        <v>259</v>
      </c>
      <c r="H254" s="15"/>
    </row>
    <row r="255" spans="1:8" ht="57.6" x14ac:dyDescent="0.3">
      <c r="A255" s="15" t="s">
        <v>260</v>
      </c>
      <c r="B255" s="20" t="s">
        <v>251</v>
      </c>
      <c r="C255" s="15"/>
      <c r="D255" s="15"/>
      <c r="E255" s="15"/>
      <c r="F255" s="15"/>
      <c r="G255" s="15"/>
      <c r="H255" s="16" t="s">
        <v>252</v>
      </c>
    </row>
    <row r="256" spans="1:8" x14ac:dyDescent="0.3">
      <c r="A256" s="15" t="s">
        <v>261</v>
      </c>
      <c r="B256" s="15" t="s">
        <v>262</v>
      </c>
      <c r="C256" s="15">
        <v>30</v>
      </c>
      <c r="D256" s="15" t="s">
        <v>35</v>
      </c>
      <c r="E256" s="16">
        <v>20</v>
      </c>
      <c r="F256" s="15">
        <f>IF(ISBLANK(E256),"", PRODUCT(C256,E256))</f>
        <v>600</v>
      </c>
      <c r="G256" s="16" t="s">
        <v>263</v>
      </c>
      <c r="H256" s="15"/>
    </row>
    <row r="257" spans="1:8" ht="57.6" x14ac:dyDescent="0.3">
      <c r="A257" s="15" t="s">
        <v>264</v>
      </c>
      <c r="B257" s="20" t="s">
        <v>251</v>
      </c>
      <c r="C257" s="15"/>
      <c r="D257" s="15"/>
      <c r="E257" s="15"/>
      <c r="F257" s="15"/>
      <c r="G257" s="15"/>
      <c r="H257" s="16" t="s">
        <v>252</v>
      </c>
    </row>
    <row r="258" spans="1:8" x14ac:dyDescent="0.3">
      <c r="E258" s="14" t="s">
        <v>36</v>
      </c>
      <c r="F258" s="14">
        <f>IF((COUNT(C250:C257)&lt;&gt;COUNT(F250:F257)),"", ROUND(SUM(F250:F257),2))</f>
        <v>14910</v>
      </c>
      <c r="G258" s="13" t="str">
        <f>IF((COUNT(C250:C257)&lt;&gt;COUNT(F250:F257)),"Neužpildytos visų objektų kainos", "")</f>
        <v/>
      </c>
    </row>
    <row r="259" spans="1:8" x14ac:dyDescent="0.3">
      <c r="C259" s="14" t="s">
        <v>37</v>
      </c>
      <c r="D259" s="16">
        <v>5</v>
      </c>
      <c r="E259" s="14" t="s">
        <v>38</v>
      </c>
      <c r="F259" s="14">
        <f>IF(OR(F258="",D259=""),"", ROUND(PRODUCT(D259,F258)/100,2))</f>
        <v>745.5</v>
      </c>
      <c r="G259" s="13" t="str">
        <f>IF(D259="", "Nurodykite taikomą PVM dydį", "")</f>
        <v/>
      </c>
    </row>
    <row r="260" spans="1:8" x14ac:dyDescent="0.3">
      <c r="E260" s="14" t="s">
        <v>39</v>
      </c>
      <c r="F260" s="14">
        <f>IF(ISBLANK(F259), "", ROUND(SUM(F258:F259),2))</f>
        <v>15655.5</v>
      </c>
    </row>
    <row r="265" spans="1:8" x14ac:dyDescent="0.3">
      <c r="A265" s="12" t="s">
        <v>265</v>
      </c>
      <c r="B265" s="12" t="s">
        <v>266</v>
      </c>
    </row>
    <row r="267" spans="1:8" x14ac:dyDescent="0.3">
      <c r="A267" s="12" t="s">
        <v>26</v>
      </c>
    </row>
    <row r="268" spans="1:8" ht="43.2" x14ac:dyDescent="0.3">
      <c r="A268" s="14" t="s">
        <v>27</v>
      </c>
      <c r="B268" s="14" t="s">
        <v>28</v>
      </c>
      <c r="C268" s="14" t="s">
        <v>29</v>
      </c>
      <c r="D268" s="14" t="s">
        <v>30</v>
      </c>
      <c r="E268" s="14" t="s">
        <v>31</v>
      </c>
      <c r="F268" s="14" t="s">
        <v>32</v>
      </c>
      <c r="G268" s="14" t="s">
        <v>33</v>
      </c>
      <c r="H268" s="21" t="s">
        <v>34</v>
      </c>
    </row>
    <row r="269" spans="1:8" x14ac:dyDescent="0.3">
      <c r="A269" s="14" t="s">
        <v>267</v>
      </c>
      <c r="B269" s="14" t="s">
        <v>268</v>
      </c>
      <c r="C269" s="15"/>
      <c r="D269" s="15"/>
      <c r="E269" s="15"/>
      <c r="F269" s="15"/>
      <c r="G269" s="15"/>
      <c r="H269" s="15"/>
    </row>
    <row r="270" spans="1:8" x14ac:dyDescent="0.3">
      <c r="A270" s="15" t="s">
        <v>269</v>
      </c>
      <c r="B270" s="15" t="s">
        <v>268</v>
      </c>
      <c r="C270" s="15">
        <v>40</v>
      </c>
      <c r="D270" s="15" t="s">
        <v>35</v>
      </c>
      <c r="E270" s="16">
        <v>24</v>
      </c>
      <c r="F270" s="15">
        <f>IF(ISBLANK(E270),"", PRODUCT(C270,E270))</f>
        <v>960</v>
      </c>
      <c r="G270" s="16" t="s">
        <v>270</v>
      </c>
      <c r="H270" s="15"/>
    </row>
    <row r="271" spans="1:8" ht="57.6" x14ac:dyDescent="0.3">
      <c r="A271" s="15" t="s">
        <v>271</v>
      </c>
      <c r="B271" s="20" t="s">
        <v>272</v>
      </c>
      <c r="C271" s="15"/>
      <c r="D271" s="15"/>
      <c r="E271" s="15"/>
      <c r="F271" s="15"/>
      <c r="G271" s="15"/>
      <c r="H271" s="16" t="s">
        <v>273</v>
      </c>
    </row>
    <row r="272" spans="1:8" x14ac:dyDescent="0.3">
      <c r="E272" s="14" t="s">
        <v>36</v>
      </c>
      <c r="F272" s="14">
        <f>IF((COUNT(C270:C271)&lt;&gt;COUNT(F270:F271)),"", ROUND(SUM(F270:F271),2))</f>
        <v>960</v>
      </c>
      <c r="G272" s="13" t="str">
        <f>IF((COUNT(C270:C271)&lt;&gt;COUNT(F270:F271)),"Neužpildytos visų objektų kainos", "")</f>
        <v/>
      </c>
    </row>
    <row r="273" spans="1:8" x14ac:dyDescent="0.3">
      <c r="C273" s="14" t="s">
        <v>37</v>
      </c>
      <c r="D273" s="16">
        <v>5</v>
      </c>
      <c r="E273" s="14" t="s">
        <v>38</v>
      </c>
      <c r="F273" s="14">
        <f>IF(OR(F272="",D273=""),"", ROUND(PRODUCT(D273,F272)/100,2))</f>
        <v>48</v>
      </c>
      <c r="G273" s="13" t="str">
        <f>IF(D273="", "Nurodykite taikomą PVM dydį", "")</f>
        <v/>
      </c>
    </row>
    <row r="274" spans="1:8" x14ac:dyDescent="0.3">
      <c r="E274" s="14" t="s">
        <v>39</v>
      </c>
      <c r="F274" s="14">
        <f>IF(ISBLANK(F273), "", ROUND(SUM(F272:F273),2))</f>
        <v>1008</v>
      </c>
    </row>
    <row r="279" spans="1:8" x14ac:dyDescent="0.3">
      <c r="A279" s="12" t="s">
        <v>274</v>
      </c>
      <c r="B279" s="12" t="s">
        <v>275</v>
      </c>
    </row>
    <row r="281" spans="1:8" x14ac:dyDescent="0.3">
      <c r="A281" s="12" t="s">
        <v>26</v>
      </c>
    </row>
    <row r="282" spans="1:8" ht="43.2" x14ac:dyDescent="0.3">
      <c r="A282" s="14" t="s">
        <v>27</v>
      </c>
      <c r="B282" s="14" t="s">
        <v>28</v>
      </c>
      <c r="C282" s="14" t="s">
        <v>29</v>
      </c>
      <c r="D282" s="14" t="s">
        <v>30</v>
      </c>
      <c r="E282" s="14" t="s">
        <v>31</v>
      </c>
      <c r="F282" s="14" t="s">
        <v>32</v>
      </c>
      <c r="G282" s="14" t="s">
        <v>33</v>
      </c>
      <c r="H282" s="21" t="s">
        <v>34</v>
      </c>
    </row>
    <row r="283" spans="1:8" x14ac:dyDescent="0.3">
      <c r="A283" s="14" t="s">
        <v>276</v>
      </c>
      <c r="B283" s="14" t="s">
        <v>277</v>
      </c>
      <c r="C283" s="15"/>
      <c r="D283" s="15"/>
      <c r="E283" s="15"/>
      <c r="F283" s="15"/>
      <c r="G283" s="15"/>
      <c r="H283" s="15"/>
    </row>
    <row r="284" spans="1:8" x14ac:dyDescent="0.3">
      <c r="A284" s="15" t="s">
        <v>278</v>
      </c>
      <c r="B284" s="15" t="s">
        <v>277</v>
      </c>
      <c r="C284" s="15">
        <v>30</v>
      </c>
      <c r="D284" s="15" t="s">
        <v>35</v>
      </c>
      <c r="E284" s="16">
        <v>24</v>
      </c>
      <c r="F284" s="15">
        <f>IF(ISBLANK(E284),"", PRODUCT(C284,E284))</f>
        <v>720</v>
      </c>
      <c r="G284" s="16" t="s">
        <v>279</v>
      </c>
      <c r="H284" s="15"/>
    </row>
    <row r="285" spans="1:8" ht="43.2" x14ac:dyDescent="0.3">
      <c r="A285" s="15" t="s">
        <v>280</v>
      </c>
      <c r="B285" s="20" t="s">
        <v>281</v>
      </c>
      <c r="C285" s="15"/>
      <c r="D285" s="15"/>
      <c r="E285" s="15"/>
      <c r="F285" s="15"/>
      <c r="G285" s="15"/>
      <c r="H285" s="16" t="s">
        <v>282</v>
      </c>
    </row>
    <row r="286" spans="1:8" x14ac:dyDescent="0.3">
      <c r="E286" s="14" t="s">
        <v>36</v>
      </c>
      <c r="F286" s="14">
        <f>IF((COUNT(C284:C285)&lt;&gt;COUNT(F284:F285)),"", ROUND(SUM(F284:F285),2))</f>
        <v>720</v>
      </c>
      <c r="G286" s="13" t="str">
        <f>IF((COUNT(C284:C285)&lt;&gt;COUNT(F284:F285)),"Neužpildytos visų objektų kainos", "")</f>
        <v/>
      </c>
    </row>
    <row r="287" spans="1:8" x14ac:dyDescent="0.3">
      <c r="C287" s="14" t="s">
        <v>37</v>
      </c>
      <c r="D287" s="16">
        <v>5</v>
      </c>
      <c r="E287" s="14" t="s">
        <v>38</v>
      </c>
      <c r="F287" s="14">
        <f>IF(OR(F286="",D287=""),"", ROUND(PRODUCT(D287,F286)/100,2))</f>
        <v>36</v>
      </c>
      <c r="G287" s="13" t="str">
        <f>IF(D287="", "Nurodykite taikomą PVM dydį", "")</f>
        <v/>
      </c>
    </row>
    <row r="288" spans="1:8" x14ac:dyDescent="0.3">
      <c r="E288" s="14" t="s">
        <v>39</v>
      </c>
      <c r="F288" s="14">
        <f>IF(ISBLANK(F287), "", ROUND(SUM(F286:F287),2))</f>
        <v>756</v>
      </c>
    </row>
    <row r="292" spans="1:8" x14ac:dyDescent="0.3">
      <c r="A292" s="12" t="s">
        <v>283</v>
      </c>
      <c r="B292" s="12" t="s">
        <v>284</v>
      </c>
    </row>
    <row r="294" spans="1:8" x14ac:dyDescent="0.3">
      <c r="A294" s="12" t="s">
        <v>26</v>
      </c>
    </row>
    <row r="295" spans="1:8" ht="43.2" x14ac:dyDescent="0.3">
      <c r="A295" s="14" t="s">
        <v>27</v>
      </c>
      <c r="B295" s="14" t="s">
        <v>28</v>
      </c>
      <c r="C295" s="14" t="s">
        <v>29</v>
      </c>
      <c r="D295" s="14" t="s">
        <v>30</v>
      </c>
      <c r="E295" s="14" t="s">
        <v>31</v>
      </c>
      <c r="F295" s="14" t="s">
        <v>32</v>
      </c>
      <c r="G295" s="14" t="s">
        <v>33</v>
      </c>
      <c r="H295" s="21" t="s">
        <v>34</v>
      </c>
    </row>
    <row r="296" spans="1:8" x14ac:dyDescent="0.3">
      <c r="A296" s="14" t="s">
        <v>285</v>
      </c>
      <c r="B296" s="14" t="s">
        <v>286</v>
      </c>
      <c r="C296" s="15"/>
      <c r="D296" s="15"/>
      <c r="E296" s="15"/>
      <c r="F296" s="15"/>
      <c r="G296" s="15"/>
      <c r="H296" s="15"/>
    </row>
    <row r="297" spans="1:8" x14ac:dyDescent="0.3">
      <c r="A297" s="15" t="s">
        <v>287</v>
      </c>
      <c r="B297" s="15" t="s">
        <v>286</v>
      </c>
      <c r="C297" s="15">
        <v>110</v>
      </c>
      <c r="D297" s="15" t="s">
        <v>35</v>
      </c>
      <c r="E297" s="16">
        <v>130</v>
      </c>
      <c r="F297" s="15">
        <f>IF(ISBLANK(E297),"", PRODUCT(C297,E297))</f>
        <v>14300</v>
      </c>
      <c r="G297" s="16" t="s">
        <v>288</v>
      </c>
      <c r="H297" s="15"/>
    </row>
    <row r="298" spans="1:8" ht="72" x14ac:dyDescent="0.3">
      <c r="A298" s="15" t="s">
        <v>289</v>
      </c>
      <c r="B298" s="20" t="s">
        <v>290</v>
      </c>
      <c r="C298" s="15"/>
      <c r="D298" s="15"/>
      <c r="E298" s="15"/>
      <c r="F298" s="15"/>
      <c r="G298" s="15"/>
      <c r="H298" s="16" t="s">
        <v>291</v>
      </c>
    </row>
    <row r="299" spans="1:8" x14ac:dyDescent="0.3">
      <c r="E299" s="14" t="s">
        <v>36</v>
      </c>
      <c r="F299" s="14">
        <f>IF((COUNT(C297:C298)&lt;&gt;COUNT(F297:F298)),"", ROUND(SUM(F297:F298),2))</f>
        <v>14300</v>
      </c>
      <c r="G299" s="13" t="str">
        <f>IF((COUNT(C297:C298)&lt;&gt;COUNT(F297:F298)),"Neužpildytos visų objektų kainos", "")</f>
        <v/>
      </c>
    </row>
    <row r="300" spans="1:8" x14ac:dyDescent="0.3">
      <c r="C300" s="14" t="s">
        <v>37</v>
      </c>
      <c r="D300" s="16">
        <v>5</v>
      </c>
      <c r="E300" s="14" t="s">
        <v>38</v>
      </c>
      <c r="F300" s="14">
        <f>IF(OR(F299="",D300=""),"", ROUND(PRODUCT(D300,F299)/100,2))</f>
        <v>715</v>
      </c>
      <c r="G300" s="13" t="str">
        <f>IF(D300="", "Nurodykite taikomą PVM dydį", "")</f>
        <v/>
      </c>
    </row>
    <row r="301" spans="1:8" x14ac:dyDescent="0.3">
      <c r="E301" s="14" t="s">
        <v>39</v>
      </c>
      <c r="F301" s="14">
        <f>IF(ISBLANK(F300), "", ROUND(SUM(F299:F300),2))</f>
        <v>15015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B39" sqref="B39:G39"/>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60" t="s">
        <v>292</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7"/>
      <c r="B4" s="7"/>
      <c r="C4" s="7"/>
      <c r="D4" s="7"/>
      <c r="E4" s="7"/>
      <c r="F4" s="7"/>
      <c r="G4" s="7"/>
      <c r="H4" s="7"/>
      <c r="I4" s="7"/>
      <c r="J4" s="7"/>
    </row>
    <row r="5" spans="1:11" ht="48" customHeight="1" x14ac:dyDescent="0.3">
      <c r="A5" s="61" t="s">
        <v>293</v>
      </c>
      <c r="B5" s="52"/>
      <c r="C5" s="50" t="s">
        <v>294</v>
      </c>
      <c r="D5" s="51"/>
      <c r="E5" s="52"/>
      <c r="F5" s="50" t="s">
        <v>295</v>
      </c>
      <c r="G5" s="51"/>
      <c r="H5" s="52"/>
      <c r="I5" s="50" t="s">
        <v>296</v>
      </c>
      <c r="J5" s="52"/>
      <c r="K5" s="9" t="s">
        <v>297</v>
      </c>
    </row>
    <row r="6" spans="1:11" ht="48.9" customHeight="1" x14ac:dyDescent="0.3">
      <c r="A6" s="44"/>
      <c r="B6" s="33"/>
      <c r="C6" s="45"/>
      <c r="D6" s="46"/>
      <c r="E6" s="33"/>
      <c r="F6" s="45"/>
      <c r="G6" s="46"/>
      <c r="H6" s="33"/>
      <c r="I6" s="45"/>
      <c r="J6" s="33"/>
      <c r="K6" s="17"/>
    </row>
    <row r="7" spans="1:11" ht="48.9" customHeight="1" x14ac:dyDescent="0.3">
      <c r="A7" s="44"/>
      <c r="B7" s="33"/>
      <c r="C7" s="45"/>
      <c r="D7" s="46"/>
      <c r="E7" s="33"/>
      <c r="F7" s="45"/>
      <c r="G7" s="46"/>
      <c r="H7" s="33"/>
      <c r="I7" s="45"/>
      <c r="J7" s="33"/>
      <c r="K7" s="17"/>
    </row>
    <row r="8" spans="1:11" ht="48.9" customHeight="1" x14ac:dyDescent="0.3">
      <c r="A8" s="44"/>
      <c r="B8" s="33"/>
      <c r="C8" s="45"/>
      <c r="D8" s="46"/>
      <c r="E8" s="33"/>
      <c r="F8" s="45"/>
      <c r="G8" s="46"/>
      <c r="H8" s="33"/>
      <c r="I8" s="45"/>
      <c r="J8" s="33"/>
      <c r="K8" s="17"/>
    </row>
    <row r="9" spans="1:11" ht="48.9" customHeight="1" x14ac:dyDescent="0.3">
      <c r="A9" s="44"/>
      <c r="B9" s="33"/>
      <c r="C9" s="45"/>
      <c r="D9" s="46"/>
      <c r="E9" s="33"/>
      <c r="F9" s="45"/>
      <c r="G9" s="46"/>
      <c r="H9" s="33"/>
      <c r="I9" s="45"/>
      <c r="J9" s="33"/>
      <c r="K9" s="17"/>
    </row>
    <row r="10" spans="1:11" ht="48.9" customHeight="1" x14ac:dyDescent="0.3">
      <c r="A10" s="44"/>
      <c r="B10" s="33"/>
      <c r="C10" s="45"/>
      <c r="D10" s="46"/>
      <c r="E10" s="33"/>
      <c r="F10" s="45"/>
      <c r="G10" s="46"/>
      <c r="H10" s="33"/>
      <c r="I10" s="45"/>
      <c r="J10" s="33"/>
      <c r="K10" s="17"/>
    </row>
    <row r="11" spans="1:11" ht="48.9" customHeight="1" x14ac:dyDescent="0.3">
      <c r="A11" s="44"/>
      <c r="B11" s="33"/>
      <c r="C11" s="45"/>
      <c r="D11" s="46"/>
      <c r="E11" s="33"/>
      <c r="F11" s="45"/>
      <c r="G11" s="46"/>
      <c r="H11" s="33"/>
      <c r="I11" s="45"/>
      <c r="J11" s="33"/>
      <c r="K11" s="17"/>
    </row>
    <row r="12" spans="1:11" ht="48.9" customHeight="1" x14ac:dyDescent="0.3">
      <c r="A12" s="44"/>
      <c r="B12" s="33"/>
      <c r="C12" s="45"/>
      <c r="D12" s="46"/>
      <c r="E12" s="33"/>
      <c r="F12" s="45"/>
      <c r="G12" s="46"/>
      <c r="H12" s="33"/>
      <c r="I12" s="45"/>
      <c r="J12" s="33"/>
      <c r="K12" s="17"/>
    </row>
    <row r="13" spans="1:11" ht="48.9" customHeight="1" x14ac:dyDescent="0.3">
      <c r="A13" s="44"/>
      <c r="B13" s="33"/>
      <c r="C13" s="45"/>
      <c r="D13" s="46"/>
      <c r="E13" s="33"/>
      <c r="F13" s="45"/>
      <c r="G13" s="46"/>
      <c r="H13" s="33"/>
      <c r="I13" s="45"/>
      <c r="J13" s="33"/>
      <c r="K13" s="17"/>
    </row>
    <row r="14" spans="1:11" ht="48.9" customHeight="1" x14ac:dyDescent="0.3">
      <c r="A14" s="44"/>
      <c r="B14" s="33"/>
      <c r="C14" s="45"/>
      <c r="D14" s="46"/>
      <c r="E14" s="33"/>
      <c r="F14" s="45"/>
      <c r="G14" s="46"/>
      <c r="H14" s="33"/>
      <c r="I14" s="45"/>
      <c r="J14" s="33"/>
      <c r="K14" s="17"/>
    </row>
    <row r="15" spans="1:11" ht="48" customHeight="1" thickBot="1" x14ac:dyDescent="0.35">
      <c r="A15" s="71"/>
      <c r="B15" s="56"/>
      <c r="C15" s="54"/>
      <c r="D15" s="55"/>
      <c r="E15" s="56"/>
      <c r="F15" s="54"/>
      <c r="G15" s="55"/>
      <c r="H15" s="56"/>
      <c r="I15" s="54"/>
      <c r="J15" s="56"/>
      <c r="K15" s="18"/>
    </row>
    <row r="16" spans="1:11" ht="18.899999999999999" customHeight="1" x14ac:dyDescent="0.3">
      <c r="A16" s="10"/>
      <c r="B16" s="10"/>
      <c r="C16" s="10"/>
      <c r="D16" s="10"/>
      <c r="E16" s="10"/>
      <c r="F16" s="10"/>
      <c r="G16" s="10"/>
      <c r="H16" s="10"/>
      <c r="I16" s="10"/>
      <c r="J16" s="10"/>
      <c r="K16" s="11"/>
    </row>
    <row r="17" spans="1:11" ht="48.9" customHeight="1" x14ac:dyDescent="0.3">
      <c r="A17" s="58" t="s">
        <v>298</v>
      </c>
      <c r="B17" s="28"/>
      <c r="C17" s="28"/>
      <c r="D17" s="28"/>
      <c r="E17" s="28"/>
      <c r="F17" s="28"/>
      <c r="G17" s="28"/>
      <c r="H17" s="28"/>
      <c r="I17" s="28"/>
      <c r="J17" s="28"/>
      <c r="K17" s="28"/>
    </row>
    <row r="18" spans="1:11" ht="15.9" customHeight="1" thickBot="1" x14ac:dyDescent="0.35">
      <c r="A18" s="10"/>
      <c r="B18" s="10"/>
      <c r="C18" s="10"/>
      <c r="D18" s="10"/>
      <c r="E18" s="10"/>
      <c r="F18" s="10"/>
      <c r="G18" s="10"/>
      <c r="H18" s="10"/>
      <c r="I18" s="10"/>
      <c r="J18" s="10"/>
      <c r="K18" s="11"/>
    </row>
    <row r="19" spans="1:11" ht="48.9" customHeight="1" x14ac:dyDescent="0.3">
      <c r="A19" s="61" t="s">
        <v>28</v>
      </c>
      <c r="B19" s="52"/>
      <c r="C19" s="50" t="s">
        <v>294</v>
      </c>
      <c r="D19" s="51"/>
      <c r="E19" s="52"/>
      <c r="F19" s="50" t="s">
        <v>299</v>
      </c>
      <c r="G19" s="51"/>
      <c r="H19" s="52"/>
      <c r="I19" s="69" t="s">
        <v>296</v>
      </c>
      <c r="J19" s="70"/>
      <c r="K19" s="11"/>
    </row>
    <row r="20" spans="1:11" ht="48.9" customHeight="1" x14ac:dyDescent="0.3">
      <c r="A20" s="44"/>
      <c r="B20" s="33"/>
      <c r="C20" s="45"/>
      <c r="D20" s="46"/>
      <c r="E20" s="33"/>
      <c r="F20" s="45"/>
      <c r="G20" s="46"/>
      <c r="H20" s="33"/>
      <c r="I20" s="48"/>
      <c r="J20" s="49"/>
      <c r="K20" s="11"/>
    </row>
    <row r="21" spans="1:11" ht="48.9" customHeight="1" x14ac:dyDescent="0.3">
      <c r="A21" s="44"/>
      <c r="B21" s="33"/>
      <c r="C21" s="45"/>
      <c r="D21" s="46"/>
      <c r="E21" s="33"/>
      <c r="F21" s="45"/>
      <c r="G21" s="46"/>
      <c r="H21" s="33"/>
      <c r="I21" s="48"/>
      <c r="J21" s="49"/>
      <c r="K21" s="11"/>
    </row>
    <row r="22" spans="1:11" ht="48.9" customHeight="1" x14ac:dyDescent="0.3">
      <c r="A22" s="44"/>
      <c r="B22" s="33"/>
      <c r="C22" s="45"/>
      <c r="D22" s="46"/>
      <c r="E22" s="33"/>
      <c r="F22" s="45"/>
      <c r="G22" s="46"/>
      <c r="H22" s="33"/>
      <c r="I22" s="48"/>
      <c r="J22" s="49"/>
      <c r="K22" s="11"/>
    </row>
    <row r="23" spans="1:11" ht="48.9" customHeight="1" x14ac:dyDescent="0.3">
      <c r="A23" s="44"/>
      <c r="B23" s="33"/>
      <c r="C23" s="45"/>
      <c r="D23" s="46"/>
      <c r="E23" s="33"/>
      <c r="F23" s="45"/>
      <c r="G23" s="46"/>
      <c r="H23" s="33"/>
      <c r="I23" s="48"/>
      <c r="J23" s="49"/>
      <c r="K23" s="11"/>
    </row>
    <row r="24" spans="1:11" ht="48.9" customHeight="1" x14ac:dyDescent="0.3">
      <c r="A24" s="44"/>
      <c r="B24" s="33"/>
      <c r="C24" s="45"/>
      <c r="D24" s="46"/>
      <c r="E24" s="33"/>
      <c r="F24" s="45"/>
      <c r="G24" s="46"/>
      <c r="H24" s="33"/>
      <c r="I24" s="48"/>
      <c r="J24" s="49"/>
      <c r="K24" s="11"/>
    </row>
    <row r="25" spans="1:11" ht="48.9" customHeight="1" x14ac:dyDescent="0.3">
      <c r="A25" s="44"/>
      <c r="B25" s="33"/>
      <c r="C25" s="45"/>
      <c r="D25" s="46"/>
      <c r="E25" s="33"/>
      <c r="F25" s="45"/>
      <c r="G25" s="46"/>
      <c r="H25" s="33"/>
      <c r="I25" s="48"/>
      <c r="J25" s="49"/>
      <c r="K25" s="11"/>
    </row>
    <row r="26" spans="1:11" ht="48.9" customHeight="1" x14ac:dyDescent="0.3">
      <c r="A26" s="44"/>
      <c r="B26" s="33"/>
      <c r="C26" s="45"/>
      <c r="D26" s="46"/>
      <c r="E26" s="33"/>
      <c r="F26" s="45"/>
      <c r="G26" s="46"/>
      <c r="H26" s="33"/>
      <c r="I26" s="48"/>
      <c r="J26" s="49"/>
      <c r="K26" s="11"/>
    </row>
    <row r="27" spans="1:11" ht="48.9" customHeight="1" x14ac:dyDescent="0.3">
      <c r="A27" s="44"/>
      <c r="B27" s="33"/>
      <c r="C27" s="45"/>
      <c r="D27" s="46"/>
      <c r="E27" s="33"/>
      <c r="F27" s="45"/>
      <c r="G27" s="46"/>
      <c r="H27" s="33"/>
      <c r="I27" s="48"/>
      <c r="J27" s="49"/>
      <c r="K27" s="11"/>
    </row>
    <row r="28" spans="1:11" ht="48.9" customHeight="1" x14ac:dyDescent="0.3">
      <c r="A28" s="44"/>
      <c r="B28" s="33"/>
      <c r="C28" s="45"/>
      <c r="D28" s="46"/>
      <c r="E28" s="33"/>
      <c r="F28" s="45"/>
      <c r="G28" s="46"/>
      <c r="H28" s="33"/>
      <c r="I28" s="48"/>
      <c r="J28" s="49"/>
      <c r="K28" s="11"/>
    </row>
    <row r="29" spans="1:11" ht="48.9" customHeight="1" x14ac:dyDescent="0.3">
      <c r="A29" s="44"/>
      <c r="B29" s="33"/>
      <c r="C29" s="45"/>
      <c r="D29" s="46"/>
      <c r="E29" s="33"/>
      <c r="F29" s="45"/>
      <c r="G29" s="46"/>
      <c r="H29" s="33"/>
      <c r="I29" s="48"/>
      <c r="J29" s="49"/>
      <c r="K29" s="11"/>
    </row>
    <row r="31" spans="1:11" ht="33" customHeight="1" x14ac:dyDescent="0.3">
      <c r="A31" s="66"/>
      <c r="B31" s="28"/>
      <c r="C31" s="28"/>
      <c r="D31" s="28"/>
      <c r="E31" s="28"/>
      <c r="F31" s="28"/>
      <c r="G31" s="28"/>
      <c r="H31" s="28"/>
      <c r="I31" s="28"/>
      <c r="J31" s="28"/>
    </row>
    <row r="33" spans="1:10" ht="15.9" customHeight="1" x14ac:dyDescent="0.3">
      <c r="A33" s="47" t="s">
        <v>300</v>
      </c>
      <c r="B33" s="28"/>
      <c r="C33" s="28"/>
      <c r="D33" s="28"/>
      <c r="E33" s="28"/>
      <c r="F33" s="28"/>
      <c r="G33" s="28"/>
      <c r="H33" s="28"/>
      <c r="I33" s="28"/>
      <c r="J33" s="28"/>
    </row>
    <row r="34" spans="1:10" ht="15.9" customHeight="1" thickBot="1" x14ac:dyDescent="0.35"/>
    <row r="35" spans="1:10" ht="15.9" customHeight="1" x14ac:dyDescent="0.3">
      <c r="A35" s="8" t="s">
        <v>27</v>
      </c>
      <c r="B35" s="72" t="s">
        <v>301</v>
      </c>
      <c r="C35" s="51"/>
      <c r="D35" s="51"/>
      <c r="E35" s="51"/>
      <c r="F35" s="51"/>
      <c r="G35" s="52"/>
      <c r="H35" s="73" t="s">
        <v>302</v>
      </c>
      <c r="I35" s="51"/>
      <c r="J35" s="70"/>
    </row>
    <row r="36" spans="1:10" ht="48" customHeight="1" x14ac:dyDescent="0.3">
      <c r="A36" s="19" t="s">
        <v>303</v>
      </c>
      <c r="B36" s="59" t="s">
        <v>304</v>
      </c>
      <c r="C36" s="46"/>
      <c r="D36" s="46"/>
      <c r="E36" s="46"/>
      <c r="F36" s="46"/>
      <c r="G36" s="33"/>
      <c r="H36" s="57"/>
      <c r="I36" s="46"/>
      <c r="J36" s="49"/>
    </row>
    <row r="37" spans="1:10" ht="48" customHeight="1" x14ac:dyDescent="0.3">
      <c r="A37" s="19" t="s">
        <v>305</v>
      </c>
      <c r="B37" s="59" t="s">
        <v>306</v>
      </c>
      <c r="C37" s="46"/>
      <c r="D37" s="46"/>
      <c r="E37" s="46"/>
      <c r="F37" s="46"/>
      <c r="G37" s="33"/>
      <c r="H37" s="57"/>
      <c r="I37" s="46"/>
      <c r="J37" s="49"/>
    </row>
    <row r="38" spans="1:10" ht="48" customHeight="1" x14ac:dyDescent="0.3">
      <c r="A38" s="19" t="s">
        <v>307</v>
      </c>
      <c r="B38" s="59" t="s">
        <v>308</v>
      </c>
      <c r="C38" s="46"/>
      <c r="D38" s="46"/>
      <c r="E38" s="46"/>
      <c r="F38" s="46"/>
      <c r="G38" s="33"/>
      <c r="H38" s="57"/>
      <c r="I38" s="46"/>
      <c r="J38" s="49"/>
    </row>
    <row r="39" spans="1:10" ht="48" customHeight="1" x14ac:dyDescent="0.3">
      <c r="A39" s="19" t="s">
        <v>309</v>
      </c>
      <c r="B39" s="68" t="s">
        <v>310</v>
      </c>
      <c r="C39" s="46"/>
      <c r="D39" s="46"/>
      <c r="E39" s="46"/>
      <c r="F39" s="46"/>
      <c r="G39" s="33"/>
      <c r="H39" s="57" t="s">
        <v>327</v>
      </c>
      <c r="I39" s="46"/>
      <c r="J39" s="49"/>
    </row>
    <row r="40" spans="1:10" ht="48" customHeight="1" x14ac:dyDescent="0.3">
      <c r="A40" s="25">
        <v>5</v>
      </c>
      <c r="B40" s="53" t="s">
        <v>321</v>
      </c>
      <c r="C40" s="46"/>
      <c r="D40" s="46"/>
      <c r="E40" s="46"/>
      <c r="F40" s="46"/>
      <c r="G40" s="33"/>
      <c r="H40" s="57" t="s">
        <v>326</v>
      </c>
      <c r="I40" s="46"/>
      <c r="J40" s="49"/>
    </row>
    <row r="41" spans="1:10" ht="48" customHeight="1" x14ac:dyDescent="0.3">
      <c r="A41" s="25">
        <v>6</v>
      </c>
      <c r="B41" s="53" t="s">
        <v>322</v>
      </c>
      <c r="C41" s="46"/>
      <c r="D41" s="46"/>
      <c r="E41" s="46"/>
      <c r="F41" s="46"/>
      <c r="G41" s="33"/>
      <c r="H41" s="57" t="s">
        <v>326</v>
      </c>
      <c r="I41" s="46"/>
      <c r="J41" s="49"/>
    </row>
    <row r="42" spans="1:10" ht="48" customHeight="1" x14ac:dyDescent="0.3">
      <c r="A42" s="25">
        <v>7</v>
      </c>
      <c r="B42" s="53" t="s">
        <v>323</v>
      </c>
      <c r="C42" s="46"/>
      <c r="D42" s="46"/>
      <c r="E42" s="46"/>
      <c r="F42" s="46"/>
      <c r="G42" s="33"/>
      <c r="H42" s="57" t="s">
        <v>326</v>
      </c>
      <c r="I42" s="46"/>
      <c r="J42" s="49"/>
    </row>
    <row r="43" spans="1:10" ht="48" customHeight="1" x14ac:dyDescent="0.3">
      <c r="A43" s="25"/>
      <c r="B43" s="53"/>
      <c r="C43" s="46"/>
      <c r="D43" s="46"/>
      <c r="E43" s="46"/>
      <c r="F43" s="46"/>
      <c r="G43" s="33"/>
      <c r="H43" s="57"/>
      <c r="I43" s="46"/>
      <c r="J43" s="49"/>
    </row>
    <row r="44" spans="1:10" ht="48" customHeight="1" x14ac:dyDescent="0.3">
      <c r="A44" s="25"/>
      <c r="B44" s="53"/>
      <c r="C44" s="46"/>
      <c r="D44" s="46"/>
      <c r="E44" s="46"/>
      <c r="F44" s="46"/>
      <c r="G44" s="33"/>
      <c r="H44" s="57"/>
      <c r="I44" s="46"/>
      <c r="J44" s="49"/>
    </row>
    <row r="45" spans="1:10" ht="48" customHeight="1" x14ac:dyDescent="0.3">
      <c r="A45" s="25"/>
      <c r="B45" s="53"/>
      <c r="C45" s="46"/>
      <c r="D45" s="46"/>
      <c r="E45" s="46"/>
      <c r="F45" s="46"/>
      <c r="G45" s="33"/>
      <c r="H45" s="57"/>
      <c r="I45" s="46"/>
      <c r="J45" s="49"/>
    </row>
    <row r="46" spans="1:10" ht="48.9" customHeight="1" thickBot="1" x14ac:dyDescent="0.35">
      <c r="A46" s="26"/>
      <c r="B46" s="74"/>
      <c r="C46" s="55"/>
      <c r="D46" s="55"/>
      <c r="E46" s="55"/>
      <c r="F46" s="55"/>
      <c r="G46" s="56"/>
      <c r="H46" s="62"/>
      <c r="I46" s="63"/>
      <c r="J46" s="64"/>
    </row>
    <row r="48" spans="1:10" ht="102" customHeight="1" x14ac:dyDescent="0.3">
      <c r="A48" s="66" t="s">
        <v>311</v>
      </c>
      <c r="B48" s="28"/>
      <c r="C48" s="28"/>
      <c r="D48" s="28"/>
      <c r="E48" s="28"/>
      <c r="F48" s="28"/>
      <c r="G48" s="28"/>
      <c r="H48" s="28"/>
      <c r="I48" s="28"/>
      <c r="J48" s="28"/>
    </row>
    <row r="51" spans="1:10" x14ac:dyDescent="0.3">
      <c r="A51" s="65" t="s">
        <v>312</v>
      </c>
      <c r="B51" s="28"/>
      <c r="C51" s="28"/>
      <c r="D51" s="28"/>
      <c r="E51" s="67" t="s">
        <v>324</v>
      </c>
      <c r="F51" s="28"/>
      <c r="G51" s="28"/>
      <c r="H51" s="28"/>
      <c r="I51" s="28"/>
      <c r="J51" s="28"/>
    </row>
    <row r="53" spans="1:10" x14ac:dyDescent="0.3">
      <c r="A53" s="65" t="s">
        <v>313</v>
      </c>
      <c r="B53" s="28"/>
      <c r="C53" s="28"/>
      <c r="D53" s="28"/>
      <c r="E53" s="67" t="s">
        <v>325</v>
      </c>
      <c r="F53" s="28"/>
      <c r="G53" s="28"/>
      <c r="H53" s="28"/>
      <c r="I53" s="28"/>
      <c r="J53" s="28"/>
    </row>
    <row r="100" spans="1:1" ht="15.6" x14ac:dyDescent="0.3">
      <c r="A100" t="s">
        <v>314</v>
      </c>
    </row>
  </sheetData>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FZJ6XTJY6WQ3-1352427771-353178</_dlc_DocId>
    <_dlc_DocIdUrl xmlns="f401bc6b-16ae-4eec-874e-4b24bc321f82">
      <Url>https://bbraun.sharepoint.com/sites/bbraun_eis_ltmedical/_layouts/15/DocIdRedir.aspx?ID=FZJ6XTJY6WQ3-1352427771-353178</Url>
      <Description>FZJ6XTJY6WQ3-1352427771-353178</Description>
    </_dlc_DocIdUrl>
  </documentManagement>
</p:properties>
</file>

<file path=customXml/itemProps1.xml><?xml version="1.0" encoding="utf-8"?>
<ds:datastoreItem xmlns:ds="http://schemas.openxmlformats.org/officeDocument/2006/customXml" ds:itemID="{AC2B2CA4-ED43-46D9-90B8-8ADE3E72A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3D7AB4-7A7D-4248-AEF9-04AFC0561007}">
  <ds:schemaRefs>
    <ds:schemaRef ds:uri="http://schemas.microsoft.com/sharepoint/events"/>
  </ds:schemaRefs>
</ds:datastoreItem>
</file>

<file path=customXml/itemProps3.xml><?xml version="1.0" encoding="utf-8"?>
<ds:datastoreItem xmlns:ds="http://schemas.openxmlformats.org/officeDocument/2006/customXml" ds:itemID="{5C7E9D74-E9BE-4153-827D-6E0680E86B53}">
  <ds:schemaRefs>
    <ds:schemaRef ds:uri="http://schemas.microsoft.com/sharepoint/v3/contenttype/forms"/>
  </ds:schemaRefs>
</ds:datastoreItem>
</file>

<file path=customXml/itemProps4.xml><?xml version="1.0" encoding="utf-8"?>
<ds:datastoreItem xmlns:ds="http://schemas.openxmlformats.org/officeDocument/2006/customXml" ds:itemID="{C11FEF8D-6E66-40A9-A441-CA70D580C1AC}">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dcterms:created xsi:type="dcterms:W3CDTF">2023-04-04T12:16:45Z</dcterms:created>
  <dcterms:modified xsi:type="dcterms:W3CDTF">2024-09-09T09:41:40Z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2024-04-26T10:00:01Z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b28f38b4-9bc9-4fc3-9d91-d7578a789b62</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d656e2f3-18c7-4903-a0b5-6fcab8b762cc</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