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rasbuz\Documents\VIENKARTINĖS PRIEMONĖS 8670-1 P. Nr. 720554 2024-06-14\"/>
    </mc:Choice>
  </mc:AlternateContent>
  <xr:revisionPtr revIDLastSave="0" documentId="8_{3481DB76-D56F-42CF-8E3A-1F7627103111}"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F38" i="1"/>
  <c r="G47" i="1" s="1"/>
  <c r="G21" i="1"/>
  <c r="F47" i="1" l="1"/>
  <c r="F48" i="1" s="1"/>
  <c r="F49" i="1" s="1"/>
</calcChain>
</file>

<file path=xl/sharedStrings.xml><?xml version="1.0" encoding="utf-8"?>
<sst xmlns="http://schemas.openxmlformats.org/spreadsheetml/2006/main" count="126" uniqueCount="109">
  <si>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</si>
  <si>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</si>
  <si>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</si>
  <si>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</si>
  <si>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</si>
  <si>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</si>
  <si>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</si>
  <si>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</si>
  <si>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</si>
  <si>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</si>
  <si>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</si>
  <si>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</si>
  <si>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</si>
  <si>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</si>
  <si>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</si>
  <si>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</si>
  <si>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</si>
  <si>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</si>
  <si>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</si>
  <si>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</si>
  <si>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</si>
  <si>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</si>
  <si>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</si>
  <si>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</si>
  <si>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</si>
  <si>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</si>
  <si>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</si>
  <si>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</si>
  <si>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</si>
  <si>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</si>
  <si>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</si>
  <si>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</si>
  <si>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</si>
  <si>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</si>
  <si>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</si>
  <si>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</si>
  <si>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</si>
  <si>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</si>
  <si>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</si>
  <si>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108. DALIS</t>
  </si>
  <si>
    <t>108.</t>
  </si>
  <si>
    <t>108.1.</t>
  </si>
  <si>
    <t>108.1.1.</t>
  </si>
  <si>
    <t>108.1.2.</t>
  </si>
  <si>
    <t>108.1.3.</t>
  </si>
  <si>
    <t>108.1.4.</t>
  </si>
  <si>
    <t>108.1.5.</t>
  </si>
  <si>
    <t>108.1.6.</t>
  </si>
  <si>
    <t>108.1.7.</t>
  </si>
  <si>
    <t>108.1.8.</t>
  </si>
  <si>
    <t>ELEKTRODAI HEMODINAMIKOS MONITORAVIMO SISTEMAI</t>
  </si>
  <si>
    <t>Elektrodai hemodinamikos monitoravimo sistemai</t>
  </si>
  <si>
    <t>Skirta ICG matavimams atlikti</t>
  </si>
  <si>
    <t>Vienkartiniai (pažymėta simboliu)</t>
  </si>
  <si>
    <t>Kontaktinė dalis pagaminta iš gelio, Ag/AgCl. Sudėtyje neturi būti latekso</t>
  </si>
  <si>
    <t>Komplektą sudaro 2 viengubi sensoriai ir 1 dvigubas ICG sensorius</t>
  </si>
  <si>
    <t>Išmatavimai: viengubo diametras 50mm (±5mm), dvigubo diametras 46x88x38mm (±5mm)</t>
  </si>
  <si>
    <t xml:space="preserve">Individualiame įpakavime.   </t>
  </si>
  <si>
    <t>Ant pakuotės pažymėtas produkto pagaminimo ir galiojimo laikas</t>
  </si>
  <si>
    <t>Su numatyta pakuotės atidarymo vieta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</si>
  <si>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</si>
  <si>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</si>
  <si>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</si>
  <si>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</si>
  <si>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</si>
  <si>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</si>
  <si>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</si>
  <si>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</si>
  <si>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</si>
  <si>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</si>
  <si>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</si>
  <si>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</si>
  <si>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</si>
  <si>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</si>
  <si>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</si>
  <si>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</si>
  <si>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</si>
  <si>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</si>
  <si>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</si>
  <si>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</si>
  <si>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8670-1 2024-04-24 14:39:03</t>
  </si>
  <si>
    <t>6.  Pasiūlymų formoje būtina palikti tik siūlomas pirkimo dalis. Nepasiūlytas pirkimo dalis būtina IŠTRINTI.</t>
  </si>
  <si>
    <t>medis GmbH, N1209-5</t>
  </si>
  <si>
    <t>Didžioji Riešė</t>
  </si>
  <si>
    <t>UAB „DIAMEDICA“</t>
  </si>
  <si>
    <t>Vanaginės g. 37A, 14261 Didžioji Riešė</t>
  </si>
  <si>
    <t>LT117681515</t>
  </si>
  <si>
    <t>Luminor Bank AB
Banko kodas: 21400
Atsisk. sąsk.: LT492140030002131892</t>
  </si>
  <si>
    <t>Asta Montrimienė</t>
  </si>
  <si>
    <t>asta.m@diamedica.lt; +370 679 50 237</t>
  </si>
  <si>
    <t>Generalinis direktorius Stasys Križanauskas</t>
  </si>
  <si>
    <t>Produktų ir pardavimo vadybininkas
Nerijus Dundulis
+370 699 54 698
nerijus@diamedica.lt</t>
  </si>
  <si>
    <t>Valdyba: 1. Jaan Saluvere; 2. Stasys Križanauskas;
Asmuo, kuriam suteikti VPĮ 46 str. 2 d. 2 p. numatyti įgaliojimai: Finansų direktorė Inga Bimbirienė</t>
  </si>
  <si>
    <t>Viešųjų pirkimų specialistė</t>
  </si>
  <si>
    <t>Toks dokumentas neteikiamas</t>
  </si>
  <si>
    <t>Ne</t>
  </si>
  <si>
    <t>Tokie dokumentai neteikiami</t>
  </si>
  <si>
    <t>4.</t>
  </si>
  <si>
    <t>5.</t>
  </si>
  <si>
    <t>6.</t>
  </si>
  <si>
    <t>7.</t>
  </si>
  <si>
    <t>8.</t>
  </si>
  <si>
    <t>2___Igaliojimas pateikti pasiulyma;</t>
  </si>
  <si>
    <t>3___108 p.d. Atitikties dokumentai;</t>
  </si>
  <si>
    <t>4___108 p.d. Instrukcija;</t>
  </si>
  <si>
    <t>5___108 p.d. Sertifikatai;</t>
  </si>
  <si>
    <t>7___Deklaracija dėl atsakingų asmenų;
8___Tiekėjo deklaracija;</t>
  </si>
  <si>
    <t>108 p.d. Atitikties dokumentai, psl. Nr. 2;</t>
  </si>
  <si>
    <t>108 p.d. Instrukcija, psl. Nr.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</si>
</sst>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
      <b/>
      <sz val="11"/>
      <color rgb="FFFF0000"/>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6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xf numFmtId="0" fontId="2" fillId="4" borderId="16" xfId="0" applyFont="1" applyFill="1" applyBorder="1" applyAlignment="1">
      <alignment vertical="center" wrapText="1"/>
    </xf>
    <xf numFmtId="14" fontId="1" fillId="5" borderId="1" xfId="0" applyNumberFormat="1" applyFont="1" applyFill="1" applyBorder="1" applyProtection="1">
      <protection locked="0"/>
    </xf>
    <xf numFmtId="0" fontId="6" fillId="5" borderId="16" xfId="0"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5" fillId="5" borderId="1" xfId="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11" xfId="0" applyBorder="1"/>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2" fillId="2" borderId="0" xfId="0" applyFont="1" applyFill="1" applyAlignment="1">
      <alignment horizontal="left"/>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ta.m@diamedica.lt;%20+370%20679%2050%20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9"/>
  <sheetViews>
    <sheetView tabSelected="1" topLeftCell="A36" zoomScale="89" zoomScaleNormal="89" workbookViewId="0">
      <selection activeCell="H49" sqref="H49"/>
    </sheetView>
  </sheetViews>
  <sheetFormatPr defaultColWidth="10.875" defaultRowHeight="15" x14ac:dyDescent="0.25"/>
  <cols>
    <col min="1" max="1" width="9.125" style="1" customWidth="1"/>
    <col min="2" max="2" width="78" style="1" customWidth="1"/>
    <col min="3" max="3" width="13.375" style="1" customWidth="1"/>
    <col min="4" max="4" width="12.25" style="1" customWidth="1"/>
    <col min="5" max="5" width="15.625" style="1" customWidth="1"/>
    <col min="6" max="6" width="15.5" style="1" customWidth="1"/>
    <col min="7" max="7" width="20.5" style="1" customWidth="1"/>
    <col min="8" max="8" width="34.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6">
        <v>45449</v>
      </c>
    </row>
    <row r="9" spans="1:6" x14ac:dyDescent="0.25">
      <c r="A9" s="4" t="s">
        <v>5</v>
      </c>
      <c r="B9" s="13"/>
    </row>
    <row r="10" spans="1:6" x14ac:dyDescent="0.25">
      <c r="A10" s="4" t="s">
        <v>6</v>
      </c>
      <c r="B10" s="13" t="s">
        <v>83</v>
      </c>
    </row>
    <row r="12" spans="1:6" ht="15.75" x14ac:dyDescent="0.25">
      <c r="A12" s="32" t="s">
        <v>7</v>
      </c>
      <c r="B12" s="33"/>
      <c r="C12" s="29" t="s">
        <v>84</v>
      </c>
      <c r="D12" s="30"/>
      <c r="E12" s="30"/>
      <c r="F12" s="31"/>
    </row>
    <row r="13" spans="1:6" ht="15.95" customHeight="1" x14ac:dyDescent="0.25">
      <c r="A13" s="37" t="s">
        <v>8</v>
      </c>
      <c r="B13" s="38"/>
      <c r="C13" s="29">
        <v>111768155</v>
      </c>
      <c r="D13" s="30"/>
      <c r="E13" s="30"/>
      <c r="F13" s="31"/>
    </row>
    <row r="14" spans="1:6" ht="15.95" customHeight="1" x14ac:dyDescent="0.25">
      <c r="A14" s="37" t="s">
        <v>9</v>
      </c>
      <c r="B14" s="38"/>
      <c r="C14" s="29" t="s">
        <v>85</v>
      </c>
      <c r="D14" s="30"/>
      <c r="E14" s="30"/>
      <c r="F14" s="31"/>
    </row>
    <row r="15" spans="1:6" ht="15.95" customHeight="1" x14ac:dyDescent="0.25">
      <c r="A15" s="32" t="s">
        <v>10</v>
      </c>
      <c r="B15" s="33"/>
      <c r="C15" s="29" t="s">
        <v>86</v>
      </c>
      <c r="D15" s="30"/>
      <c r="E15" s="30"/>
      <c r="F15" s="31"/>
    </row>
    <row r="16" spans="1:6" ht="63" customHeight="1" x14ac:dyDescent="0.25">
      <c r="A16" s="42" t="s">
        <v>11</v>
      </c>
      <c r="B16" s="38"/>
      <c r="C16" s="29" t="s">
        <v>87</v>
      </c>
      <c r="D16" s="30"/>
      <c r="E16" s="30"/>
      <c r="F16" s="31"/>
    </row>
    <row r="17" spans="1:7" ht="15.95" customHeight="1" x14ac:dyDescent="0.25">
      <c r="A17" s="32" t="s">
        <v>12</v>
      </c>
      <c r="B17" s="33"/>
      <c r="C17" s="29" t="s">
        <v>88</v>
      </c>
      <c r="D17" s="30"/>
      <c r="E17" s="30"/>
      <c r="F17" s="31"/>
    </row>
    <row r="18" spans="1:7" ht="15.95" customHeight="1" x14ac:dyDescent="0.25">
      <c r="A18" s="32" t="s">
        <v>13</v>
      </c>
      <c r="B18" s="33"/>
      <c r="C18" s="41" t="s">
        <v>89</v>
      </c>
      <c r="D18" s="30"/>
      <c r="E18" s="30"/>
      <c r="F18" s="31"/>
    </row>
    <row r="19" spans="1:7" ht="48" customHeight="1" x14ac:dyDescent="0.25">
      <c r="A19" s="32" t="s">
        <v>14</v>
      </c>
      <c r="B19" s="33"/>
      <c r="C19" s="29" t="s">
        <v>90</v>
      </c>
      <c r="D19" s="30"/>
      <c r="E19" s="30"/>
      <c r="F19" s="31"/>
    </row>
    <row r="20" spans="1:7" ht="54.95" customHeight="1" x14ac:dyDescent="0.25">
      <c r="A20" s="32" t="s">
        <v>15</v>
      </c>
      <c r="B20" s="33"/>
      <c r="C20" s="29" t="s">
        <v>91</v>
      </c>
      <c r="D20" s="30"/>
      <c r="E20" s="30"/>
      <c r="F20" s="31"/>
    </row>
    <row r="21" spans="1:7" ht="71.099999999999994" customHeight="1" x14ac:dyDescent="0.25">
      <c r="A21" s="34" t="s">
        <v>16</v>
      </c>
      <c r="B21" s="35"/>
      <c r="C21" s="39" t="s">
        <v>92</v>
      </c>
      <c r="D21" s="40"/>
      <c r="E21" s="40"/>
      <c r="F21" s="40"/>
      <c r="G21" s="14" t="str">
        <f>IF((SUMPRODUCT(--(C21=""))&gt;0), "Privaloma užpildyti, kai taikomi pašalinimo pagrindai", "")</f>
        <v/>
      </c>
    </row>
    <row r="22" spans="1:7" ht="18" customHeight="1" x14ac:dyDescent="0.25">
      <c r="A22" s="5"/>
      <c r="B22" s="5"/>
      <c r="C22" s="6"/>
      <c r="D22" s="6"/>
      <c r="E22" s="6"/>
      <c r="F22" s="6"/>
    </row>
    <row r="23" spans="1:7" x14ac:dyDescent="0.25">
      <c r="A23" s="43"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4" t="s">
        <v>24</v>
      </c>
      <c r="D30" s="15"/>
    </row>
    <row r="31" spans="1:7" x14ac:dyDescent="0.25">
      <c r="A31" s="23" t="s">
        <v>81</v>
      </c>
      <c r="B31" s="24"/>
    </row>
    <row r="33" spans="1:8" x14ac:dyDescent="0.25">
      <c r="A33" s="12" t="s">
        <v>39</v>
      </c>
      <c r="B33" s="12" t="s">
        <v>50</v>
      </c>
    </row>
    <row r="35" spans="1:8" x14ac:dyDescent="0.25">
      <c r="A35" s="12" t="s">
        <v>25</v>
      </c>
    </row>
    <row r="36" spans="1:8" ht="45" x14ac:dyDescent="0.25">
      <c r="A36" s="25" t="s">
        <v>26</v>
      </c>
      <c r="B36" s="25" t="s">
        <v>27</v>
      </c>
      <c r="C36" s="25" t="s">
        <v>28</v>
      </c>
      <c r="D36" s="25" t="s">
        <v>29</v>
      </c>
      <c r="E36" s="25" t="s">
        <v>30</v>
      </c>
      <c r="F36" s="25" t="s">
        <v>31</v>
      </c>
      <c r="G36" s="25" t="s">
        <v>32</v>
      </c>
      <c r="H36" s="25" t="s">
        <v>33</v>
      </c>
    </row>
    <row r="37" spans="1:8" x14ac:dyDescent="0.25">
      <c r="A37" s="16" t="s">
        <v>40</v>
      </c>
      <c r="B37" s="16" t="s">
        <v>51</v>
      </c>
      <c r="C37" s="17"/>
      <c r="D37" s="17"/>
      <c r="E37" s="17"/>
      <c r="F37" s="17"/>
      <c r="G37" s="17"/>
      <c r="H37" s="17"/>
    </row>
    <row r="38" spans="1:8" x14ac:dyDescent="0.25">
      <c r="A38" s="17" t="s">
        <v>41</v>
      </c>
      <c r="B38" s="17" t="s">
        <v>51</v>
      </c>
      <c r="C38" s="17">
        <v>1600</v>
      </c>
      <c r="D38" s="17" t="s">
        <v>34</v>
      </c>
      <c r="E38" s="18">
        <v>5.2</v>
      </c>
      <c r="F38" s="17">
        <f>IF(ISBLANK(E38),"", PRODUCT(C38,E38))</f>
        <v>8320</v>
      </c>
      <c r="G38" s="18" t="s">
        <v>82</v>
      </c>
      <c r="H38" s="17"/>
    </row>
    <row r="39" spans="1:8" x14ac:dyDescent="0.25">
      <c r="A39" s="17" t="s">
        <v>42</v>
      </c>
      <c r="B39" s="17" t="s">
        <v>52</v>
      </c>
      <c r="C39" s="17"/>
      <c r="D39" s="17"/>
      <c r="E39" s="17"/>
      <c r="F39" s="17"/>
      <c r="G39" s="17"/>
      <c r="H39" s="27" t="s">
        <v>107</v>
      </c>
    </row>
    <row r="40" spans="1:8" x14ac:dyDescent="0.25">
      <c r="A40" s="17" t="s">
        <v>43</v>
      </c>
      <c r="B40" s="17" t="s">
        <v>53</v>
      </c>
      <c r="C40" s="17"/>
      <c r="D40" s="17"/>
      <c r="E40" s="17"/>
      <c r="F40" s="17"/>
      <c r="G40" s="17"/>
      <c r="H40" s="27" t="s">
        <v>107</v>
      </c>
    </row>
    <row r="41" spans="1:8" x14ac:dyDescent="0.25">
      <c r="A41" s="17" t="s">
        <v>44</v>
      </c>
      <c r="B41" s="17" t="s">
        <v>54</v>
      </c>
      <c r="C41" s="17"/>
      <c r="D41" s="17"/>
      <c r="E41" s="17"/>
      <c r="F41" s="17"/>
      <c r="G41" s="17"/>
      <c r="H41" s="27" t="s">
        <v>107</v>
      </c>
    </row>
    <row r="42" spans="1:8" x14ac:dyDescent="0.25">
      <c r="A42" s="17" t="s">
        <v>45</v>
      </c>
      <c r="B42" s="17" t="s">
        <v>55</v>
      </c>
      <c r="C42" s="17"/>
      <c r="D42" s="17"/>
      <c r="E42" s="17"/>
      <c r="F42" s="17"/>
      <c r="G42" s="17"/>
      <c r="H42" s="27" t="s">
        <v>107</v>
      </c>
    </row>
    <row r="43" spans="1:8" x14ac:dyDescent="0.25">
      <c r="A43" s="17" t="s">
        <v>46</v>
      </c>
      <c r="B43" s="17" t="s">
        <v>56</v>
      </c>
      <c r="C43" s="17"/>
      <c r="D43" s="17"/>
      <c r="E43" s="17"/>
      <c r="F43" s="17"/>
      <c r="G43" s="17"/>
      <c r="H43" s="27" t="s">
        <v>107</v>
      </c>
    </row>
    <row r="44" spans="1:8" x14ac:dyDescent="0.25">
      <c r="A44" s="17" t="s">
        <v>47</v>
      </c>
      <c r="B44" s="17" t="s">
        <v>57</v>
      </c>
      <c r="C44" s="17"/>
      <c r="D44" s="17"/>
      <c r="E44" s="17"/>
      <c r="F44" s="17"/>
      <c r="G44" s="17"/>
      <c r="H44" s="27" t="s">
        <v>108</v>
      </c>
    </row>
    <row r="45" spans="1:8" x14ac:dyDescent="0.25">
      <c r="A45" s="17" t="s">
        <v>48</v>
      </c>
      <c r="B45" s="17" t="s">
        <v>58</v>
      </c>
      <c r="C45" s="17"/>
      <c r="D45" s="17"/>
      <c r="E45" s="17"/>
      <c r="F45" s="17"/>
      <c r="G45" s="17"/>
      <c r="H45" s="27" t="s">
        <v>108</v>
      </c>
    </row>
    <row r="46" spans="1:8" x14ac:dyDescent="0.25">
      <c r="A46" s="17" t="s">
        <v>49</v>
      </c>
      <c r="B46" s="17" t="s">
        <v>59</v>
      </c>
      <c r="C46" s="17"/>
      <c r="D46" s="17"/>
      <c r="E46" s="17"/>
      <c r="F46" s="17"/>
      <c r="G46" s="17"/>
      <c r="H46" s="27" t="s">
        <v>108</v>
      </c>
    </row>
    <row r="47" spans="1:8" x14ac:dyDescent="0.25">
      <c r="E47" s="16" t="s">
        <v>35</v>
      </c>
      <c r="F47" s="16">
        <f>IF((COUNT(C38:C46)&lt;&gt;COUNT(F38:F46)),"", ROUND(SUM(F38:F46),2))</f>
        <v>8320</v>
      </c>
      <c r="G47" s="14" t="str">
        <f>IF((COUNT(C38:C46)&lt;&gt;COUNT(F38:F46)),"Neužpildytos visų objektų kainos", "")</f>
        <v/>
      </c>
    </row>
    <row r="48" spans="1:8" x14ac:dyDescent="0.25">
      <c r="C48" s="16" t="s">
        <v>36</v>
      </c>
      <c r="D48" s="19">
        <v>5</v>
      </c>
      <c r="E48" s="16" t="s">
        <v>37</v>
      </c>
      <c r="F48" s="16">
        <f>IF(OR(F47="",D48=""),"", ROUND(PRODUCT(D48,F47)/100,2))</f>
        <v>416</v>
      </c>
      <c r="G48" s="14" t="str">
        <f>IF(D48="", "Nurodykite taikomą PVM dydį", "")</f>
        <v/>
      </c>
    </row>
    <row r="49" spans="5:6" x14ac:dyDescent="0.25">
      <c r="E49" s="16" t="s">
        <v>38</v>
      </c>
      <c r="F49" s="16">
        <f>IF(ISBLANK(F48), "", ROUND(SUM(F47:F48),2))</f>
        <v>8736</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hyperlinks>
    <hyperlink ref="C18" r:id="rId1" xr:uid="{6462AEC9-4158-4647-98A1-2DC79EBA950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24" workbookViewId="0">
      <selection activeCell="M28" sqref="M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60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5" t="s">
        <v>61</v>
      </c>
      <c r="B5" s="54"/>
      <c r="C5" s="52" t="s">
        <v>62</v>
      </c>
      <c r="D5" s="53"/>
      <c r="E5" s="54"/>
      <c r="F5" s="52" t="s">
        <v>63</v>
      </c>
      <c r="G5" s="53"/>
      <c r="H5" s="54"/>
      <c r="I5" s="52" t="s">
        <v>64</v>
      </c>
      <c r="J5" s="54"/>
      <c r="K5" s="9" t="s">
        <v>65</v>
      </c>
    </row>
    <row r="6" spans="1:11" ht="48.95" customHeight="1" x14ac:dyDescent="0.25">
      <c r="A6" s="45"/>
      <c r="B6" s="33"/>
      <c r="C6" s="50"/>
      <c r="D6" s="47"/>
      <c r="E6" s="33"/>
      <c r="F6" s="50"/>
      <c r="G6" s="47"/>
      <c r="H6" s="33"/>
      <c r="I6" s="50"/>
      <c r="J6" s="33"/>
      <c r="K6" s="20"/>
    </row>
    <row r="7" spans="1:11" ht="48.95" customHeight="1" x14ac:dyDescent="0.25">
      <c r="A7" s="45"/>
      <c r="B7" s="33"/>
      <c r="C7" s="50"/>
      <c r="D7" s="47"/>
      <c r="E7" s="33"/>
      <c r="F7" s="50"/>
      <c r="G7" s="47"/>
      <c r="H7" s="33"/>
      <c r="I7" s="50"/>
      <c r="J7" s="33"/>
      <c r="K7" s="20"/>
    </row>
    <row r="8" spans="1:11" ht="48.95" customHeight="1" x14ac:dyDescent="0.25">
      <c r="A8" s="45"/>
      <c r="B8" s="33"/>
      <c r="C8" s="50"/>
      <c r="D8" s="47"/>
      <c r="E8" s="33"/>
      <c r="F8" s="50"/>
      <c r="G8" s="47"/>
      <c r="H8" s="33"/>
      <c r="I8" s="50"/>
      <c r="J8" s="33"/>
      <c r="K8" s="20"/>
    </row>
    <row r="9" spans="1:11" ht="18.95" customHeight="1" x14ac:dyDescent="0.25">
      <c r="A9" s="10"/>
      <c r="B9" s="10"/>
      <c r="C9" s="10"/>
      <c r="D9" s="10"/>
      <c r="E9" s="10"/>
      <c r="F9" s="10"/>
      <c r="G9" s="10"/>
      <c r="H9" s="10"/>
      <c r="I9" s="10"/>
      <c r="J9" s="10"/>
      <c r="K9" s="11"/>
    </row>
    <row r="10" spans="1:11" ht="48.95" customHeight="1" x14ac:dyDescent="0.25">
      <c r="A10" s="60" t="s">
        <v>66</v>
      </c>
      <c r="B10" s="28"/>
      <c r="C10" s="28"/>
      <c r="D10" s="28"/>
      <c r="E10" s="28"/>
      <c r="F10" s="28"/>
      <c r="G10" s="28"/>
      <c r="H10" s="28"/>
      <c r="I10" s="28"/>
      <c r="J10" s="28"/>
      <c r="K10" s="28"/>
    </row>
    <row r="11" spans="1:11" ht="15.95" customHeight="1" thickBot="1" x14ac:dyDescent="0.3">
      <c r="A11" s="10"/>
      <c r="B11" s="10"/>
      <c r="C11" s="10"/>
      <c r="D11" s="10"/>
      <c r="E11" s="10"/>
      <c r="F11" s="10"/>
      <c r="G11" s="10"/>
      <c r="H11" s="10"/>
      <c r="I11" s="10"/>
      <c r="J11" s="10"/>
      <c r="K11" s="11"/>
    </row>
    <row r="12" spans="1:11" ht="48.95" customHeight="1" x14ac:dyDescent="0.25">
      <c r="A12" s="55" t="s">
        <v>27</v>
      </c>
      <c r="B12" s="54"/>
      <c r="C12" s="52" t="s">
        <v>62</v>
      </c>
      <c r="D12" s="53"/>
      <c r="E12" s="54"/>
      <c r="F12" s="52" t="s">
        <v>67</v>
      </c>
      <c r="G12" s="53"/>
      <c r="H12" s="54"/>
      <c r="I12" s="56" t="s">
        <v>64</v>
      </c>
      <c r="J12" s="57"/>
      <c r="K12" s="11"/>
    </row>
    <row r="13" spans="1:11" ht="48.95" customHeight="1" x14ac:dyDescent="0.25">
      <c r="A13" s="45"/>
      <c r="B13" s="33"/>
      <c r="C13" s="50"/>
      <c r="D13" s="47"/>
      <c r="E13" s="33"/>
      <c r="F13" s="50"/>
      <c r="G13" s="47"/>
      <c r="H13" s="33"/>
      <c r="I13" s="51"/>
      <c r="J13" s="49"/>
      <c r="K13" s="11"/>
    </row>
    <row r="14" spans="1:11" ht="48.95" customHeight="1" x14ac:dyDescent="0.25">
      <c r="A14" s="45"/>
      <c r="B14" s="33"/>
      <c r="C14" s="50"/>
      <c r="D14" s="47"/>
      <c r="E14" s="33"/>
      <c r="F14" s="50"/>
      <c r="G14" s="47"/>
      <c r="H14" s="33"/>
      <c r="I14" s="51"/>
      <c r="J14" s="49"/>
      <c r="K14" s="11"/>
    </row>
    <row r="15" spans="1:11" ht="48.95" customHeight="1" x14ac:dyDescent="0.25">
      <c r="A15" s="45"/>
      <c r="B15" s="33"/>
      <c r="C15" s="50"/>
      <c r="D15" s="47"/>
      <c r="E15" s="33"/>
      <c r="F15" s="50"/>
      <c r="G15" s="47"/>
      <c r="H15" s="33"/>
      <c r="I15" s="51"/>
      <c r="J15" s="49"/>
      <c r="K15" s="11"/>
    </row>
    <row r="17" spans="1:10" ht="33" customHeight="1" x14ac:dyDescent="0.25">
      <c r="A17" s="62"/>
      <c r="B17" s="28"/>
      <c r="C17" s="28"/>
      <c r="D17" s="28"/>
      <c r="E17" s="28"/>
      <c r="F17" s="28"/>
      <c r="G17" s="28"/>
      <c r="H17" s="28"/>
      <c r="I17" s="28"/>
      <c r="J17" s="28"/>
    </row>
    <row r="19" spans="1:10" ht="15.95" customHeight="1" x14ac:dyDescent="0.25">
      <c r="A19" s="65" t="s">
        <v>68</v>
      </c>
      <c r="B19" s="28"/>
      <c r="C19" s="28"/>
      <c r="D19" s="28"/>
      <c r="E19" s="28"/>
      <c r="F19" s="28"/>
      <c r="G19" s="28"/>
      <c r="H19" s="28"/>
      <c r="I19" s="28"/>
      <c r="J19" s="28"/>
    </row>
    <row r="20" spans="1:10" ht="15.95" customHeight="1" thickBot="1" x14ac:dyDescent="0.3"/>
    <row r="21" spans="1:10" ht="15.95" customHeight="1" x14ac:dyDescent="0.25">
      <c r="A21" s="8" t="s">
        <v>26</v>
      </c>
      <c r="B21" s="59" t="s">
        <v>69</v>
      </c>
      <c r="C21" s="53"/>
      <c r="D21" s="53"/>
      <c r="E21" s="53"/>
      <c r="F21" s="53"/>
      <c r="G21" s="54"/>
      <c r="H21" s="58" t="s">
        <v>70</v>
      </c>
      <c r="I21" s="53"/>
      <c r="J21" s="57"/>
    </row>
    <row r="22" spans="1:10" ht="48" customHeight="1" x14ac:dyDescent="0.25">
      <c r="A22" s="21" t="s">
        <v>71</v>
      </c>
      <c r="B22" s="46" t="s">
        <v>72</v>
      </c>
      <c r="C22" s="47"/>
      <c r="D22" s="47"/>
      <c r="E22" s="47"/>
      <c r="F22" s="47"/>
      <c r="G22" s="33"/>
      <c r="H22" s="48" t="s">
        <v>94</v>
      </c>
      <c r="I22" s="47"/>
      <c r="J22" s="49"/>
    </row>
    <row r="23" spans="1:10" ht="48" customHeight="1" x14ac:dyDescent="0.25">
      <c r="A23" s="21" t="s">
        <v>73</v>
      </c>
      <c r="B23" s="46" t="s">
        <v>74</v>
      </c>
      <c r="C23" s="47"/>
      <c r="D23" s="47"/>
      <c r="E23" s="47"/>
      <c r="F23" s="47"/>
      <c r="G23" s="33"/>
      <c r="H23" s="48" t="s">
        <v>95</v>
      </c>
      <c r="I23" s="47"/>
      <c r="J23" s="49"/>
    </row>
    <row r="24" spans="1:10" ht="48" customHeight="1" x14ac:dyDescent="0.25">
      <c r="A24" s="21" t="s">
        <v>75</v>
      </c>
      <c r="B24" s="46" t="s">
        <v>76</v>
      </c>
      <c r="C24" s="47"/>
      <c r="D24" s="47"/>
      <c r="E24" s="47"/>
      <c r="F24" s="47"/>
      <c r="G24" s="33"/>
      <c r="H24" s="48" t="s">
        <v>96</v>
      </c>
      <c r="I24" s="47"/>
      <c r="J24" s="49"/>
    </row>
    <row r="25" spans="1:10" ht="48" customHeight="1" x14ac:dyDescent="0.25">
      <c r="A25" s="22" t="s">
        <v>97</v>
      </c>
      <c r="B25" s="61" t="s">
        <v>102</v>
      </c>
      <c r="C25" s="47"/>
      <c r="D25" s="47"/>
      <c r="E25" s="47"/>
      <c r="F25" s="47"/>
      <c r="G25" s="33"/>
      <c r="H25" s="48" t="s">
        <v>95</v>
      </c>
      <c r="I25" s="47"/>
      <c r="J25" s="49"/>
    </row>
    <row r="26" spans="1:10" ht="48" customHeight="1" x14ac:dyDescent="0.25">
      <c r="A26" s="22" t="s">
        <v>98</v>
      </c>
      <c r="B26" s="61" t="s">
        <v>103</v>
      </c>
      <c r="C26" s="47"/>
      <c r="D26" s="47"/>
      <c r="E26" s="47"/>
      <c r="F26" s="47"/>
      <c r="G26" s="33"/>
      <c r="H26" s="48" t="s">
        <v>95</v>
      </c>
      <c r="I26" s="47"/>
      <c r="J26" s="49"/>
    </row>
    <row r="27" spans="1:10" ht="48" customHeight="1" x14ac:dyDescent="0.25">
      <c r="A27" s="22" t="s">
        <v>99</v>
      </c>
      <c r="B27" s="61" t="s">
        <v>104</v>
      </c>
      <c r="C27" s="47"/>
      <c r="D27" s="47"/>
      <c r="E27" s="47"/>
      <c r="F27" s="47"/>
      <c r="G27" s="33"/>
      <c r="H27" s="48" t="s">
        <v>95</v>
      </c>
      <c r="I27" s="47"/>
      <c r="J27" s="49"/>
    </row>
    <row r="28" spans="1:10" ht="48" customHeight="1" x14ac:dyDescent="0.25">
      <c r="A28" s="22" t="s">
        <v>100</v>
      </c>
      <c r="B28" s="61" t="s">
        <v>105</v>
      </c>
      <c r="C28" s="47"/>
      <c r="D28" s="47"/>
      <c r="E28" s="47"/>
      <c r="F28" s="47"/>
      <c r="G28" s="33"/>
      <c r="H28" s="48" t="s">
        <v>95</v>
      </c>
      <c r="I28" s="47"/>
      <c r="J28" s="49"/>
    </row>
    <row r="29" spans="1:10" ht="48" customHeight="1" x14ac:dyDescent="0.25">
      <c r="A29" s="22" t="s">
        <v>101</v>
      </c>
      <c r="B29" s="61" t="s">
        <v>106</v>
      </c>
      <c r="C29" s="47"/>
      <c r="D29" s="47"/>
      <c r="E29" s="47"/>
      <c r="F29" s="47"/>
      <c r="G29" s="33"/>
      <c r="H29" s="48" t="s">
        <v>95</v>
      </c>
      <c r="I29" s="47"/>
      <c r="J29" s="49"/>
    </row>
    <row r="31" spans="1:10" ht="102" customHeight="1" x14ac:dyDescent="0.25">
      <c r="A31" s="62" t="s">
        <v>77</v>
      </c>
      <c r="B31" s="28"/>
      <c r="C31" s="28"/>
      <c r="D31" s="28"/>
      <c r="E31" s="28"/>
      <c r="F31" s="28"/>
      <c r="G31" s="28"/>
      <c r="H31" s="28"/>
      <c r="I31" s="28"/>
      <c r="J31" s="28"/>
    </row>
    <row r="34" spans="1:10" x14ac:dyDescent="0.25">
      <c r="A34" s="63" t="s">
        <v>78</v>
      </c>
      <c r="B34" s="28"/>
      <c r="C34" s="28"/>
      <c r="D34" s="28"/>
      <c r="E34" s="64" t="s">
        <v>93</v>
      </c>
      <c r="F34" s="28"/>
      <c r="G34" s="28"/>
      <c r="H34" s="28"/>
      <c r="I34" s="28"/>
      <c r="J34" s="28"/>
    </row>
    <row r="36" spans="1:10" x14ac:dyDescent="0.25">
      <c r="A36" s="63" t="s">
        <v>79</v>
      </c>
      <c r="B36" s="28"/>
      <c r="C36" s="28"/>
      <c r="D36" s="28"/>
      <c r="E36" s="64" t="s">
        <v>88</v>
      </c>
      <c r="F36" s="28"/>
      <c r="G36" s="28"/>
      <c r="H36" s="28"/>
      <c r="I36" s="28"/>
      <c r="J36" s="28"/>
    </row>
    <row r="83" spans="1:1" ht="15.75" x14ac:dyDescent="0.25">
      <c r="A83" t="s">
        <v>80</v>
      </c>
    </row>
  </sheetData>
  <sheetProtection algorithmName="SHA-512" hashValue="qrrtPBi8zk4iYW8kwvKmKlVCx7mLwbE34IycoM+RftzGYSVq5LimscCByJ5hUNR/mCRDZrPNTegOKiQ0Cmo4GA==" saltValue="iQDub43My1kItv0nVtojWA==" spinCount="100000" sheet="1"/>
  <mergeCells count="59">
    <mergeCell ref="A7:B7"/>
    <mergeCell ref="I6:J6"/>
    <mergeCell ref="A5:B5"/>
    <mergeCell ref="F7:H7"/>
    <mergeCell ref="F14:H14"/>
    <mergeCell ref="C7:E7"/>
    <mergeCell ref="F6:H6"/>
    <mergeCell ref="F5:H5"/>
    <mergeCell ref="F8:H8"/>
    <mergeCell ref="C14:E14"/>
    <mergeCell ref="I13:J13"/>
    <mergeCell ref="F15:H15"/>
    <mergeCell ref="A31:J31"/>
    <mergeCell ref="A36:D36"/>
    <mergeCell ref="C15:E15"/>
    <mergeCell ref="A17:J17"/>
    <mergeCell ref="A34:D34"/>
    <mergeCell ref="H24:J24"/>
    <mergeCell ref="H26:J26"/>
    <mergeCell ref="E36:J36"/>
    <mergeCell ref="B29:G29"/>
    <mergeCell ref="H25:J25"/>
    <mergeCell ref="A19:J19"/>
    <mergeCell ref="E34:J34"/>
    <mergeCell ref="B25:G25"/>
    <mergeCell ref="H28:J28"/>
    <mergeCell ref="B27:G27"/>
    <mergeCell ref="B21:G21"/>
    <mergeCell ref="H29:J29"/>
    <mergeCell ref="A13:B13"/>
    <mergeCell ref="F12:H12"/>
    <mergeCell ref="C5:E5"/>
    <mergeCell ref="H27:J27"/>
    <mergeCell ref="B24:G24"/>
    <mergeCell ref="B22:G22"/>
    <mergeCell ref="A10:K10"/>
    <mergeCell ref="A15:B15"/>
    <mergeCell ref="B26:G26"/>
    <mergeCell ref="I14:J14"/>
    <mergeCell ref="A14:B14"/>
    <mergeCell ref="F13:H13"/>
    <mergeCell ref="B28:G28"/>
    <mergeCell ref="H22:J22"/>
    <mergeCell ref="A2:K3"/>
    <mergeCell ref="A6:B6"/>
    <mergeCell ref="B23:G23"/>
    <mergeCell ref="H23:J23"/>
    <mergeCell ref="C8:E8"/>
    <mergeCell ref="I15:J15"/>
    <mergeCell ref="C12:E12"/>
    <mergeCell ref="I5:J5"/>
    <mergeCell ref="A12:B12"/>
    <mergeCell ref="C6:E6"/>
    <mergeCell ref="C13:E13"/>
    <mergeCell ref="I12:J12"/>
    <mergeCell ref="I7:J7"/>
    <mergeCell ref="H21:J21"/>
    <mergeCell ref="I8:J8"/>
    <mergeCell ref="A8:B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6bb6cc6beb0fa587abadee923fba856f">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1358be7302746e6dcbc4a1041b43295"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FDF44745-D872-4963-9C8F-4F2F8E0BC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6617DA-3821-4A27-B42F-EEB0FAE270C0}">
  <ds:schemaRefs>
    <ds:schemaRef ds:uri="http://schemas.microsoft.com/sharepoint/v3/contenttype/forms"/>
  </ds:schemaRefs>
</ds:datastoreItem>
</file>

<file path=customXml/itemProps3.xml><?xml version="1.0" encoding="utf-8"?>
<ds:datastoreItem xmlns:ds="http://schemas.openxmlformats.org/officeDocument/2006/customXml" ds:itemID="{7BF4ECA6-1F05-4B64-873B-973DBBBC7CF9}">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2024-10-10T18:23:48Z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