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rasbuz\Documents\VIENKARTINĖS PRIEMONĖS 8670-1 P. Nr. 720554 2024-06-14\"/>
    </mc:Choice>
  </mc:AlternateContent>
  <xr:revisionPtr revIDLastSave="0" documentId="13_ncr:1_{137774CD-9093-49B1-90C2-29AFF9E54DA9}" xr6:coauthVersionLast="47" xr6:coauthVersionMax="47" xr10:uidLastSave="{00000000-0000-0000-0000-000000000000}"/>
  <bookViews>
    <workbookView xWindow="-120" yWindow="-120" windowWidth="19440" windowHeight="104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6" i="1" l="1"/>
  <c r="F88" i="1"/>
  <c r="F95" i="1" s="1"/>
  <c r="F96" i="1" s="1"/>
  <c r="F97" i="1" s="1"/>
  <c r="G79" i="1"/>
  <c r="F74" i="1"/>
  <c r="G78" i="1" s="1"/>
  <c r="G64" i="1"/>
  <c r="F57" i="1"/>
  <c r="F63" i="1" s="1"/>
  <c r="F64" i="1" s="1"/>
  <c r="F65" i="1" s="1"/>
  <c r="G46" i="1"/>
  <c r="F40" i="1"/>
  <c r="G45" i="1" s="1"/>
  <c r="G21" i="1"/>
  <c r="G95" i="1" l="1"/>
  <c r="F45" i="1"/>
  <c r="F46" i="1" s="1"/>
  <c r="F47" i="1" s="1"/>
  <c r="G63" i="1"/>
  <c r="F78" i="1"/>
  <c r="F79" i="1" s="1"/>
  <c r="F80" i="1" s="1"/>
</calcChain>
</file>

<file path=xl/sharedStrings.xml><?xml version="1.0" encoding="utf-8"?>
<sst xmlns="http://schemas.openxmlformats.org/spreadsheetml/2006/main" count="209" uniqueCount="147">
  <si>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</si>
  <si>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</si>
  <si>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</si>
  <si>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</si>
  <si>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</si>
  <si>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</si>
  <si>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</si>
  <si>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</si>
  <si>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</si>
  <si>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</si>
  <si>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</si>
  <si>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</si>
  <si>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</si>
  <si>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</si>
  <si>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</si>
  <si>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</si>
  <si>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</si>
  <si>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</si>
  <si>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</si>
  <si>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</si>
  <si>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</si>
  <si>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</si>
  <si>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</si>
  <si>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</si>
  <si>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</si>
  <si>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</si>
  <si>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</si>
  <si>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</si>
  <si>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</si>
  <si>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</si>
  <si>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</si>
  <si>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</si>
  <si>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</si>
  <si>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</si>
  <si>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</si>
  <si>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</si>
  <si>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Taikomas PVM dydis (%)</t>
  </si>
  <si>
    <t>PVM suma</t>
  </si>
  <si>
    <t>Suma su PVM</t>
  </si>
  <si>
    <t>53. DALIS</t>
  </si>
  <si>
    <t>LAPAROSKOPINIAI MAIŠELIAI</t>
  </si>
  <si>
    <t>53.</t>
  </si>
  <si>
    <t>Laparoskopiniai maišeliai</t>
  </si>
  <si>
    <t>53.1.</t>
  </si>
  <si>
    <t>53.1.1.</t>
  </si>
  <si>
    <t>Laparoskopinis maišelis skirtas ištraukti organams</t>
  </si>
  <si>
    <t>53.1.2.</t>
  </si>
  <si>
    <t>Tinkamas darbui su 12mm ar mažesnio skersmens troakaru. Talpa 500ml (± 100 ml) su nuimama rankena</t>
  </si>
  <si>
    <t>53.1.3.</t>
  </si>
  <si>
    <t>Maišelis pagamintas iš poliuretano ar lygiavertės medžiagos</t>
  </si>
  <si>
    <t>53.1.4.</t>
  </si>
  <si>
    <t>Maišelio skersmuo ≥110mm, gylis ≥200mm</t>
  </si>
  <si>
    <t>68. DALIS</t>
  </si>
  <si>
    <t>PRAILGINIMO LINIJA PRITAIKYTA NAUDOTI SU ULRICH MEDICAL CT MOTION XD8000 AUTOMATINIU ŠVIRKŠTU</t>
  </si>
  <si>
    <t>68.</t>
  </si>
  <si>
    <t>Prailginimo linija pritaikyta naudoti su Ulrich Medical CT motion XD8000 automatiniu švirkštu</t>
  </si>
  <si>
    <t>68.1.</t>
  </si>
  <si>
    <t>68.1.1.</t>
  </si>
  <si>
    <t>Vienkartinė, sterili, be latekso</t>
  </si>
  <si>
    <t>68.1.2.</t>
  </si>
  <si>
    <t>Su dviem apsauginiais vožtuvais</t>
  </si>
  <si>
    <t>68.1.3.</t>
  </si>
  <si>
    <t>Ilgis 250cm (± 1cm)</t>
  </si>
  <si>
    <t>68.1.4.</t>
  </si>
  <si>
    <t>Sistemos užpildymo tūris 1 metrui linijos 5 ml (galima paklaida ne daugiau 10%)</t>
  </si>
  <si>
    <t>68.1.5.</t>
  </si>
  <si>
    <t>Maksimalus atlaikomas spaudimas ne mažiau 20 barų</t>
  </si>
  <si>
    <t>69. DALIS</t>
  </si>
  <si>
    <t xml:space="preserve">KOMPIUTERINIO TOMOGRAFO POMPŲ SISTEMA </t>
  </si>
  <si>
    <t>69.</t>
  </si>
  <si>
    <t xml:space="preserve">Kompiuterinio tomografo pompų sistema </t>
  </si>
  <si>
    <t>69.1.</t>
  </si>
  <si>
    <t>69.1.1.</t>
  </si>
  <si>
    <t>Vienkartinė, sterili pompų sistema, pritaikyta naudoti su Ulrich Medical CT motion XD8151automatiniu švirkštu rentgenokontrastiniams tirpalams</t>
  </si>
  <si>
    <t>69.1.2.</t>
  </si>
  <si>
    <t>Tinkama naudoti iki 24 val. esant bet kokiam įšvirkštimų skaičiui</t>
  </si>
  <si>
    <t>69.1.3.</t>
  </si>
  <si>
    <t>Turi turėti slėgio daviklį su integruotu jame dalelių filtru ir krypties vožtuvu</t>
  </si>
  <si>
    <t>70. DALIS</t>
  </si>
  <si>
    <t>PRAILGINIMO LINIJA</t>
  </si>
  <si>
    <t>70.</t>
  </si>
  <si>
    <t>Prailginimo linija</t>
  </si>
  <si>
    <t>70.1.</t>
  </si>
  <si>
    <t>70.1.1.</t>
  </si>
  <si>
    <t>Atlaiko 1200 Psi slėgį</t>
  </si>
  <si>
    <t>70.1.2.</t>
  </si>
  <si>
    <t>Lanksti, sterili</t>
  </si>
  <si>
    <t>70.1.3.</t>
  </si>
  <si>
    <t>Ilgis 25 cm - 30 cm</t>
  </si>
  <si>
    <t>70.1.4.</t>
  </si>
  <si>
    <t>Vidinis diametras 1,75mm (±0,1mm)</t>
  </si>
  <si>
    <t>70.1.5.</t>
  </si>
  <si>
    <t>Išorinis diametras 3,6mm (±0,1mm)</t>
  </si>
  <si>
    <t>70.1.6.</t>
  </si>
  <si>
    <t>Tinka jungti prie Ulrich medical prailginimo linijų</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</si>
  <si>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</si>
  <si>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</si>
  <si>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</si>
  <si>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</si>
  <si>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</si>
  <si>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</si>
  <si>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</si>
  <si>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</si>
  <si>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</si>
  <si>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</si>
  <si>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</si>
  <si>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</si>
  <si>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</si>
  <si>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</si>
  <si>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</si>
  <si>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</si>
  <si>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</si>
  <si>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</si>
  <si>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</si>
  <si>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</si>
  <si>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8670-1 2024-04-24 14:39:03</t>
  </si>
  <si>
    <t>6.  Pasiūlymų formoje būtina palikti tik siūlomas pirkimo dalis. Nepasiūlytas pirkimo dalis būtina IŠTRINTI.</t>
  </si>
  <si>
    <t>Tinkamas darbui su 10mm skersmens troakaru. Talpa 580ml su nuimama rankena</t>
  </si>
  <si>
    <t>Maišelio matmenys 130mm x180 mm</t>
  </si>
  <si>
    <t xml:space="preserve">Maišelis pagamintas iš poliuretano </t>
  </si>
  <si>
    <t>The Ultimate EndoRetrieval Pouches, PS3443ULT</t>
  </si>
  <si>
    <t>Pressure Connecting Tube, Antmed, 601150</t>
  </si>
  <si>
    <t xml:space="preserve">Ilgis 250cm </t>
  </si>
  <si>
    <t>Sistemos užpildymo tūris 5 ml / 1 m</t>
  </si>
  <si>
    <t>Maksimalus atlaikomas spaudimas 24 barų</t>
  </si>
  <si>
    <t>CT Injection Tubing System, Antmed, 807140;</t>
  </si>
  <si>
    <t xml:space="preserve">Ilgis 25 cm </t>
  </si>
  <si>
    <t xml:space="preserve">Vidinis diametras 1,8mm </t>
  </si>
  <si>
    <t xml:space="preserve">Išorinis diametras 3,6mm </t>
  </si>
  <si>
    <t>High Pressure Tubing , INT Medical, PMT0501A ;</t>
  </si>
  <si>
    <t>2024 06 11</t>
  </si>
  <si>
    <t>Vilnius</t>
  </si>
  <si>
    <t>Vilkpėdės g.4 Vilnius</t>
  </si>
  <si>
    <t>LT100009933319</t>
  </si>
  <si>
    <t xml:space="preserve">LT334010051002048733 "Luminor bankas" </t>
  </si>
  <si>
    <t>Laura Kažarnovič</t>
  </si>
  <si>
    <t>864891158, chirurgija@kodeta.lt</t>
  </si>
  <si>
    <t>Direktorė Vilma Volynec</t>
  </si>
  <si>
    <t>Direktorė Vilma Volynec, info@kodeta.lt, +37067138332</t>
  </si>
  <si>
    <t>UAB Kodeta</t>
  </si>
  <si>
    <t>nesudaryta taryba, , nėra valdybos</t>
  </si>
  <si>
    <t>Direktorė</t>
  </si>
  <si>
    <t>Vilma Volynec</t>
  </si>
  <si>
    <t>ne</t>
  </si>
  <si>
    <t>EBVPD</t>
  </si>
  <si>
    <t>Deklaracijos</t>
  </si>
  <si>
    <t>Prekių aprašymai ir sertifikatai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</si>
</sst>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theme="0" tint="-0.249977111117893"/>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16" xfId="0" applyFont="1" applyFill="1" applyBorder="1"/>
    <xf numFmtId="0" fontId="1" fillId="4" borderId="16" xfId="0" applyFont="1" applyFill="1" applyBorder="1"/>
    <xf numFmtId="0" fontId="1" fillId="6" borderId="16" xfId="0" applyFont="1" applyFill="1" applyBorder="1" applyProtection="1">
      <protection locked="0"/>
    </xf>
    <xf numFmtId="0" fontId="1" fillId="5" borderId="16"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4" borderId="16" xfId="0" applyFont="1" applyFill="1" applyBorder="1" applyAlignment="1">
      <alignment vertical="center" wrapText="1"/>
    </xf>
    <xf numFmtId="0" fontId="1" fillId="7" borderId="0" xfId="0" applyFont="1" applyFill="1"/>
    <xf numFmtId="0" fontId="1" fillId="8" borderId="0" xfId="0" applyFont="1" applyFill="1"/>
    <xf numFmtId="0" fontId="2" fillId="4" borderId="16" xfId="0" applyFont="1" applyFill="1" applyBorder="1" applyAlignment="1">
      <alignment vertical="center" wrapText="1"/>
    </xf>
    <xf numFmtId="0" fontId="1" fillId="5" borderId="16" xfId="0" applyFont="1" applyFill="1" applyBorder="1" applyAlignment="1" applyProtection="1">
      <alignment wrapText="1"/>
      <protection locked="0"/>
    </xf>
    <xf numFmtId="0" fontId="1" fillId="9" borderId="16" xfId="0" applyFont="1" applyFill="1" applyBorder="1" applyAlignment="1" applyProtection="1">
      <alignment wrapText="1"/>
      <protection locked="0"/>
    </xf>
    <xf numFmtId="0" fontId="1" fillId="9" borderId="16" xfId="0" applyFont="1" applyFill="1" applyBorder="1" applyProtection="1">
      <protection locked="0"/>
    </xf>
    <xf numFmtId="0" fontId="1" fillId="2" borderId="0" xfId="0" applyFont="1" applyFill="1"/>
    <xf numFmtId="0" fontId="1" fillId="6"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0" fontId="1" fillId="2" borderId="1" xfId="0" applyFont="1" applyFill="1" applyBorder="1" applyAlignment="1">
      <alignment vertical="center" wrapText="1"/>
    </xf>
    <xf numFmtId="0" fontId="0" fillId="0" borderId="12" xfId="0" applyBorder="1"/>
    <xf numFmtId="0" fontId="1" fillId="4" borderId="16" xfId="0" applyFont="1" applyFill="1" applyBorder="1" applyAlignment="1">
      <alignment vertical="center" wrapText="1"/>
    </xf>
    <xf numFmtId="0" fontId="0" fillId="0" borderId="16"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15" xfId="0" applyBorder="1"/>
    <xf numFmtId="0" fontId="1" fillId="5" borderId="1"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0" fillId="0" borderId="16"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3" borderId="7"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0" fillId="0" borderId="13"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0" xfId="0" applyBorder="1"/>
    <xf numFmtId="0" fontId="0" fillId="0" borderId="9" xfId="0"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11" xfId="0" applyBorder="1"/>
    <xf numFmtId="0" fontId="1" fillId="2" borderId="1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2" fillId="2" borderId="0" xfId="0" applyFont="1" applyFill="1" applyAlignment="1">
      <alignment horizontal="left" vertical="center" wrapText="1"/>
    </xf>
    <xf numFmtId="0" fontId="1" fillId="5" borderId="1" xfId="0" applyFont="1" applyFill="1" applyBorder="1" applyAlignment="1" applyProtection="1">
      <alignment horizontal="left" vertical="center" wrapText="1"/>
      <protection locked="0"/>
    </xf>
    <xf numFmtId="0" fontId="4" fillId="2" borderId="0" xfId="0" applyFont="1" applyFill="1" applyAlignment="1">
      <alignment horizontal="left" vertical="top" wrapText="1"/>
    </xf>
    <xf numFmtId="0" fontId="1" fillId="2" borderId="0" xfId="0" applyFont="1" applyFill="1" applyAlignment="1">
      <alignment horizontal="right"/>
    </xf>
    <xf numFmtId="0" fontId="1" fillId="3" borderId="0" xfId="0" applyFont="1" applyFill="1" applyProtection="1">
      <protection locked="0"/>
    </xf>
    <xf numFmtId="0" fontId="2" fillId="2" borderId="0" xfId="0" applyFont="1" applyFill="1" applyAlignment="1">
      <alignment horizontal="lef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97"/>
  <sheetViews>
    <sheetView tabSelected="1" topLeftCell="A72" zoomScale="80" zoomScaleNormal="80" workbookViewId="0">
      <selection activeCell="G81" sqref="G81:G82"/>
    </sheetView>
  </sheetViews>
  <sheetFormatPr defaultColWidth="10.875" defaultRowHeight="15" x14ac:dyDescent="0.25"/>
  <cols>
    <col min="1" max="1" width="9.125" style="1" customWidth="1"/>
    <col min="2" max="2" width="78" style="1" customWidth="1"/>
    <col min="3" max="3" width="13.375" style="1" customWidth="1"/>
    <col min="4" max="4" width="12.25" style="1" customWidth="1"/>
    <col min="5" max="5" width="15.625" style="1" customWidth="1"/>
    <col min="6" max="6" width="15.5" style="1" customWidth="1"/>
    <col min="7" max="7" width="20.5" style="1" customWidth="1"/>
    <col min="8" max="8" width="69.8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t="s">
        <v>130</v>
      </c>
    </row>
    <row r="9" spans="1:6" x14ac:dyDescent="0.25">
      <c r="A9" s="4" t="s">
        <v>5</v>
      </c>
      <c r="B9" s="13">
        <v>66</v>
      </c>
    </row>
    <row r="10" spans="1:6" x14ac:dyDescent="0.25">
      <c r="A10" s="4" t="s">
        <v>6</v>
      </c>
      <c r="B10" s="13" t="s">
        <v>131</v>
      </c>
    </row>
    <row r="12" spans="1:6" ht="15.75" x14ac:dyDescent="0.25">
      <c r="A12" s="34" t="s">
        <v>7</v>
      </c>
      <c r="B12" s="35"/>
      <c r="C12" s="41" t="s">
        <v>139</v>
      </c>
      <c r="D12" s="32"/>
      <c r="E12" s="32"/>
      <c r="F12" s="33"/>
    </row>
    <row r="13" spans="1:6" ht="15.95" customHeight="1" x14ac:dyDescent="0.25">
      <c r="A13" s="39" t="s">
        <v>8</v>
      </c>
      <c r="B13" s="40"/>
      <c r="C13" s="31">
        <v>303335302</v>
      </c>
      <c r="D13" s="32"/>
      <c r="E13" s="32"/>
      <c r="F13" s="33"/>
    </row>
    <row r="14" spans="1:6" ht="15.95" customHeight="1" x14ac:dyDescent="0.25">
      <c r="A14" s="39" t="s">
        <v>9</v>
      </c>
      <c r="B14" s="40"/>
      <c r="C14" s="31" t="s">
        <v>132</v>
      </c>
      <c r="D14" s="32"/>
      <c r="E14" s="32"/>
      <c r="F14" s="33"/>
    </row>
    <row r="15" spans="1:6" ht="15.95" customHeight="1" x14ac:dyDescent="0.25">
      <c r="A15" s="34" t="s">
        <v>10</v>
      </c>
      <c r="B15" s="35"/>
      <c r="C15" s="31" t="s">
        <v>133</v>
      </c>
      <c r="D15" s="32"/>
      <c r="E15" s="32"/>
      <c r="F15" s="33"/>
    </row>
    <row r="16" spans="1:6" ht="63" customHeight="1" x14ac:dyDescent="0.25">
      <c r="A16" s="44" t="s">
        <v>11</v>
      </c>
      <c r="B16" s="40"/>
      <c r="C16" s="31" t="s">
        <v>134</v>
      </c>
      <c r="D16" s="32"/>
      <c r="E16" s="32"/>
      <c r="F16" s="33"/>
    </row>
    <row r="17" spans="1:7" ht="15.95" customHeight="1" x14ac:dyDescent="0.25">
      <c r="A17" s="34" t="s">
        <v>12</v>
      </c>
      <c r="B17" s="35"/>
      <c r="C17" s="31" t="s">
        <v>135</v>
      </c>
      <c r="D17" s="32"/>
      <c r="E17" s="32"/>
      <c r="F17" s="33"/>
    </row>
    <row r="18" spans="1:7" ht="15.95" customHeight="1" x14ac:dyDescent="0.25">
      <c r="A18" s="34" t="s">
        <v>13</v>
      </c>
      <c r="B18" s="35"/>
      <c r="C18" s="31" t="s">
        <v>136</v>
      </c>
      <c r="D18" s="32"/>
      <c r="E18" s="32"/>
      <c r="F18" s="33"/>
    </row>
    <row r="19" spans="1:7" ht="48" customHeight="1" x14ac:dyDescent="0.25">
      <c r="A19" s="34" t="s">
        <v>14</v>
      </c>
      <c r="B19" s="35"/>
      <c r="C19" s="31" t="s">
        <v>137</v>
      </c>
      <c r="D19" s="32"/>
      <c r="E19" s="32"/>
      <c r="F19" s="33"/>
    </row>
    <row r="20" spans="1:7" ht="54.95" customHeight="1" x14ac:dyDescent="0.25">
      <c r="A20" s="34" t="s">
        <v>15</v>
      </c>
      <c r="B20" s="35"/>
      <c r="C20" s="31" t="s">
        <v>138</v>
      </c>
      <c r="D20" s="32"/>
      <c r="E20" s="32"/>
      <c r="F20" s="33"/>
    </row>
    <row r="21" spans="1:7" ht="71.099999999999994" customHeight="1" x14ac:dyDescent="0.25">
      <c r="A21" s="36" t="s">
        <v>16</v>
      </c>
      <c r="B21" s="37"/>
      <c r="C21" s="42" t="s">
        <v>140</v>
      </c>
      <c r="D21" s="43"/>
      <c r="E21" s="43"/>
      <c r="F21" s="43"/>
      <c r="G21" s="14" t="str">
        <f>IF((SUMPRODUCT(--(C21=""))&gt;0), "Privaloma užpildyti, kai taikomi pašalinimo pagrindai", "")</f>
        <v/>
      </c>
    </row>
    <row r="22" spans="1:7" ht="18" customHeight="1" x14ac:dyDescent="0.25">
      <c r="A22" s="5"/>
      <c r="B22" s="5"/>
      <c r="C22" s="6"/>
      <c r="D22" s="6"/>
      <c r="E22" s="6"/>
      <c r="F22" s="6"/>
    </row>
    <row r="23" spans="1:7" x14ac:dyDescent="0.25">
      <c r="A23" s="45"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8"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24" t="s">
        <v>116</v>
      </c>
      <c r="B31" s="25"/>
    </row>
    <row r="32" spans="1:7" x14ac:dyDescent="0.25">
      <c r="A32" s="12"/>
      <c r="B32" s="12"/>
    </row>
    <row r="35" spans="1:8" x14ac:dyDescent="0.25">
      <c r="A35" s="12" t="s">
        <v>39</v>
      </c>
      <c r="B35" s="12" t="s">
        <v>40</v>
      </c>
    </row>
    <row r="37" spans="1:8" x14ac:dyDescent="0.25">
      <c r="A37" s="12" t="s">
        <v>25</v>
      </c>
    </row>
    <row r="38" spans="1:8" ht="45" x14ac:dyDescent="0.25">
      <c r="A38" s="26" t="s">
        <v>26</v>
      </c>
      <c r="B38" s="26" t="s">
        <v>27</v>
      </c>
      <c r="C38" s="26" t="s">
        <v>28</v>
      </c>
      <c r="D38" s="26" t="s">
        <v>29</v>
      </c>
      <c r="E38" s="26" t="s">
        <v>30</v>
      </c>
      <c r="F38" s="26" t="s">
        <v>31</v>
      </c>
      <c r="G38" s="26" t="s">
        <v>32</v>
      </c>
      <c r="H38" s="26" t="s">
        <v>33</v>
      </c>
    </row>
    <row r="39" spans="1:8" x14ac:dyDescent="0.25">
      <c r="A39" s="26" t="s">
        <v>41</v>
      </c>
      <c r="B39" s="26" t="s">
        <v>42</v>
      </c>
      <c r="C39" s="17"/>
      <c r="D39" s="17"/>
      <c r="E39" s="17"/>
      <c r="F39" s="17"/>
      <c r="G39" s="17"/>
      <c r="H39" s="17"/>
    </row>
    <row r="40" spans="1:8" ht="45" x14ac:dyDescent="0.25">
      <c r="A40" s="23" t="s">
        <v>43</v>
      </c>
      <c r="B40" s="23" t="s">
        <v>42</v>
      </c>
      <c r="C40" s="17">
        <v>50</v>
      </c>
      <c r="D40" s="17" t="s">
        <v>34</v>
      </c>
      <c r="E40" s="18">
        <v>37</v>
      </c>
      <c r="F40" s="17">
        <f>IF(ISBLANK(E40),"", PRODUCT(C40,E40))</f>
        <v>1850</v>
      </c>
      <c r="G40" s="27" t="s">
        <v>120</v>
      </c>
      <c r="H40" s="17"/>
    </row>
    <row r="41" spans="1:8" x14ac:dyDescent="0.25">
      <c r="A41" s="23" t="s">
        <v>44</v>
      </c>
      <c r="B41" s="23" t="s">
        <v>45</v>
      </c>
      <c r="C41" s="17"/>
      <c r="D41" s="17"/>
      <c r="E41" s="17"/>
      <c r="F41" s="17"/>
      <c r="G41" s="17"/>
      <c r="H41" s="19" t="s">
        <v>45</v>
      </c>
    </row>
    <row r="42" spans="1:8" ht="30" x14ac:dyDescent="0.25">
      <c r="A42" s="23" t="s">
        <v>46</v>
      </c>
      <c r="B42" s="23" t="s">
        <v>47</v>
      </c>
      <c r="C42" s="17"/>
      <c r="D42" s="17"/>
      <c r="E42" s="17"/>
      <c r="F42" s="17"/>
      <c r="G42" s="17"/>
      <c r="H42" s="19" t="s">
        <v>117</v>
      </c>
    </row>
    <row r="43" spans="1:8" x14ac:dyDescent="0.25">
      <c r="A43" s="23" t="s">
        <v>48</v>
      </c>
      <c r="B43" s="23" t="s">
        <v>49</v>
      </c>
      <c r="C43" s="17"/>
      <c r="D43" s="17"/>
      <c r="E43" s="17"/>
      <c r="F43" s="17"/>
      <c r="G43" s="17"/>
      <c r="H43" s="19" t="s">
        <v>119</v>
      </c>
    </row>
    <row r="44" spans="1:8" x14ac:dyDescent="0.25">
      <c r="A44" s="23" t="s">
        <v>50</v>
      </c>
      <c r="B44" s="23" t="s">
        <v>51</v>
      </c>
      <c r="C44" s="17"/>
      <c r="D44" s="17"/>
      <c r="E44" s="17"/>
      <c r="F44" s="17"/>
      <c r="G44" s="17"/>
      <c r="H44" s="23" t="s">
        <v>118</v>
      </c>
    </row>
    <row r="45" spans="1:8" x14ac:dyDescent="0.25">
      <c r="E45" s="16" t="s">
        <v>35</v>
      </c>
      <c r="F45" s="16">
        <f>IF((COUNT(C40:C44)&lt;&gt;COUNT(F40:F44)),"", ROUND(SUM(F40:F44),2))</f>
        <v>1850</v>
      </c>
      <c r="G45" s="14" t="str">
        <f>IF((COUNT(C40:C44)&lt;&gt;COUNT(F40:F44)),"Neužpildytos visų objektų kainos", "")</f>
        <v/>
      </c>
    </row>
    <row r="46" spans="1:8" x14ac:dyDescent="0.25">
      <c r="C46" s="16" t="s">
        <v>36</v>
      </c>
      <c r="D46" s="19">
        <v>5</v>
      </c>
      <c r="E46" s="16" t="s">
        <v>37</v>
      </c>
      <c r="F46" s="16">
        <f>IF(OR(F45="",D46=""),"", ROUND(PRODUCT(D46,F45)/100,2))</f>
        <v>92.5</v>
      </c>
      <c r="G46" s="14" t="str">
        <f>IF(D46="", "Nurodykite taikomą PVM dydį", "")</f>
        <v/>
      </c>
    </row>
    <row r="47" spans="1:8" x14ac:dyDescent="0.25">
      <c r="E47" s="16" t="s">
        <v>38</v>
      </c>
      <c r="F47" s="16">
        <f>IF(ISBLANK(F46), "", ROUND(SUM(F45:F46),2))</f>
        <v>1942.5</v>
      </c>
    </row>
    <row r="52" spans="1:8" x14ac:dyDescent="0.25">
      <c r="A52" s="12" t="s">
        <v>52</v>
      </c>
      <c r="B52" s="12" t="s">
        <v>53</v>
      </c>
    </row>
    <row r="54" spans="1:8" x14ac:dyDescent="0.25">
      <c r="A54" s="12" t="s">
        <v>25</v>
      </c>
    </row>
    <row r="55" spans="1:8" ht="45" x14ac:dyDescent="0.25">
      <c r="A55" s="26" t="s">
        <v>26</v>
      </c>
      <c r="B55" s="26" t="s">
        <v>27</v>
      </c>
      <c r="C55" s="26" t="s">
        <v>28</v>
      </c>
      <c r="D55" s="26" t="s">
        <v>29</v>
      </c>
      <c r="E55" s="26" t="s">
        <v>30</v>
      </c>
      <c r="F55" s="26" t="s">
        <v>31</v>
      </c>
      <c r="G55" s="26" t="s">
        <v>32</v>
      </c>
      <c r="H55" s="26" t="s">
        <v>33</v>
      </c>
    </row>
    <row r="56" spans="1:8" x14ac:dyDescent="0.25">
      <c r="A56" s="26" t="s">
        <v>54</v>
      </c>
      <c r="B56" s="26" t="s">
        <v>55</v>
      </c>
      <c r="C56" s="17"/>
      <c r="D56" s="17"/>
      <c r="E56" s="17"/>
      <c r="F56" s="17"/>
      <c r="G56" s="17"/>
      <c r="H56" s="17"/>
    </row>
    <row r="57" spans="1:8" ht="30" x14ac:dyDescent="0.25">
      <c r="A57" s="23" t="s">
        <v>56</v>
      </c>
      <c r="B57" s="23" t="s">
        <v>55</v>
      </c>
      <c r="C57" s="17">
        <v>20000</v>
      </c>
      <c r="D57" s="17" t="s">
        <v>34</v>
      </c>
      <c r="E57" s="18">
        <v>2.15</v>
      </c>
      <c r="F57" s="17">
        <f>IF(ISBLANK(E57),"", PRODUCT(C57,E57))</f>
        <v>43000</v>
      </c>
      <c r="G57" s="27" t="s">
        <v>121</v>
      </c>
      <c r="H57" s="17"/>
    </row>
    <row r="58" spans="1:8" x14ac:dyDescent="0.25">
      <c r="A58" s="23" t="s">
        <v>57</v>
      </c>
      <c r="B58" s="23" t="s">
        <v>58</v>
      </c>
      <c r="C58" s="17"/>
      <c r="D58" s="17"/>
      <c r="E58" s="17"/>
      <c r="F58" s="17"/>
      <c r="G58" s="17"/>
      <c r="H58" s="23" t="s">
        <v>58</v>
      </c>
    </row>
    <row r="59" spans="1:8" x14ac:dyDescent="0.25">
      <c r="A59" s="23" t="s">
        <v>59</v>
      </c>
      <c r="B59" s="23" t="s">
        <v>60</v>
      </c>
      <c r="C59" s="17"/>
      <c r="D59" s="17"/>
      <c r="E59" s="17"/>
      <c r="F59" s="17"/>
      <c r="G59" s="17"/>
      <c r="H59" s="23" t="s">
        <v>60</v>
      </c>
    </row>
    <row r="60" spans="1:8" x14ac:dyDescent="0.25">
      <c r="A60" s="23" t="s">
        <v>61</v>
      </c>
      <c r="B60" s="23" t="s">
        <v>62</v>
      </c>
      <c r="C60" s="17"/>
      <c r="D60" s="17"/>
      <c r="E60" s="17"/>
      <c r="F60" s="17"/>
      <c r="G60" s="17"/>
      <c r="H60" s="23" t="s">
        <v>122</v>
      </c>
    </row>
    <row r="61" spans="1:8" x14ac:dyDescent="0.25">
      <c r="A61" s="23" t="s">
        <v>63</v>
      </c>
      <c r="B61" s="23" t="s">
        <v>64</v>
      </c>
      <c r="C61" s="17"/>
      <c r="D61" s="17"/>
      <c r="E61" s="17"/>
      <c r="F61" s="17"/>
      <c r="G61" s="17"/>
      <c r="H61" s="23" t="s">
        <v>123</v>
      </c>
    </row>
    <row r="62" spans="1:8" x14ac:dyDescent="0.25">
      <c r="A62" s="23" t="s">
        <v>65</v>
      </c>
      <c r="B62" s="23" t="s">
        <v>66</v>
      </c>
      <c r="C62" s="17"/>
      <c r="D62" s="17"/>
      <c r="E62" s="17"/>
      <c r="F62" s="17"/>
      <c r="G62" s="17"/>
      <c r="H62" s="23" t="s">
        <v>124</v>
      </c>
    </row>
    <row r="63" spans="1:8" x14ac:dyDescent="0.25">
      <c r="E63" s="16" t="s">
        <v>35</v>
      </c>
      <c r="F63" s="16">
        <f>IF((COUNT(C57:C62)&lt;&gt;COUNT(F57:F62)),"", ROUND(SUM(F57:F62),2))</f>
        <v>43000</v>
      </c>
      <c r="G63" s="14" t="str">
        <f>IF((COUNT(C57:C62)&lt;&gt;COUNT(F57:F62)),"Neužpildytos visų objektų kainos", "")</f>
        <v/>
      </c>
    </row>
    <row r="64" spans="1:8" x14ac:dyDescent="0.25">
      <c r="C64" s="16" t="s">
        <v>36</v>
      </c>
      <c r="D64" s="19">
        <v>5</v>
      </c>
      <c r="E64" s="16" t="s">
        <v>37</v>
      </c>
      <c r="F64" s="16">
        <f>IF(OR(F63="",D64=""),"", ROUND(PRODUCT(D64,F63)/100,2))</f>
        <v>2150</v>
      </c>
      <c r="G64" s="14" t="str">
        <f>IF(D64="", "Nurodykite taikomą PVM dydį", "")</f>
        <v/>
      </c>
    </row>
    <row r="65" spans="1:8" x14ac:dyDescent="0.25">
      <c r="E65" s="16" t="s">
        <v>38</v>
      </c>
      <c r="F65" s="16">
        <f>IF(ISBLANK(F64), "", ROUND(SUM(F63:F64),2))</f>
        <v>45150</v>
      </c>
    </row>
    <row r="69" spans="1:8" x14ac:dyDescent="0.25">
      <c r="A69" s="12" t="s">
        <v>67</v>
      </c>
      <c r="B69" s="12" t="s">
        <v>68</v>
      </c>
    </row>
    <row r="71" spans="1:8" x14ac:dyDescent="0.25">
      <c r="A71" s="12" t="s">
        <v>25</v>
      </c>
    </row>
    <row r="72" spans="1:8" ht="45" x14ac:dyDescent="0.25">
      <c r="A72" s="26" t="s">
        <v>26</v>
      </c>
      <c r="B72" s="26" t="s">
        <v>27</v>
      </c>
      <c r="C72" s="26" t="s">
        <v>28</v>
      </c>
      <c r="D72" s="26" t="s">
        <v>29</v>
      </c>
      <c r="E72" s="26" t="s">
        <v>30</v>
      </c>
      <c r="F72" s="26" t="s">
        <v>31</v>
      </c>
      <c r="G72" s="26" t="s">
        <v>32</v>
      </c>
      <c r="H72" s="26" t="s">
        <v>33</v>
      </c>
    </row>
    <row r="73" spans="1:8" x14ac:dyDescent="0.25">
      <c r="A73" s="26" t="s">
        <v>69</v>
      </c>
      <c r="B73" s="26" t="s">
        <v>70</v>
      </c>
      <c r="C73" s="17"/>
      <c r="D73" s="17"/>
      <c r="E73" s="17"/>
      <c r="F73" s="17"/>
      <c r="G73" s="17"/>
      <c r="H73" s="17"/>
    </row>
    <row r="74" spans="1:8" ht="45" x14ac:dyDescent="0.25">
      <c r="A74" s="23" t="s">
        <v>71</v>
      </c>
      <c r="B74" s="23" t="s">
        <v>70</v>
      </c>
      <c r="C74" s="17">
        <v>1000</v>
      </c>
      <c r="D74" s="17" t="s">
        <v>34</v>
      </c>
      <c r="E74" s="18">
        <v>23</v>
      </c>
      <c r="F74" s="17">
        <f>IF(ISBLANK(E74),"", PRODUCT(C74,E74))</f>
        <v>23000</v>
      </c>
      <c r="G74" s="27" t="s">
        <v>125</v>
      </c>
      <c r="H74" s="17"/>
    </row>
    <row r="75" spans="1:8" ht="30" x14ac:dyDescent="0.25">
      <c r="A75" s="23" t="s">
        <v>72</v>
      </c>
      <c r="B75" s="23" t="s">
        <v>73</v>
      </c>
      <c r="C75" s="17"/>
      <c r="D75" s="17"/>
      <c r="E75" s="17"/>
      <c r="F75" s="17"/>
      <c r="G75" s="17"/>
      <c r="H75" s="28" t="s">
        <v>73</v>
      </c>
    </row>
    <row r="76" spans="1:8" x14ac:dyDescent="0.25">
      <c r="A76" s="23" t="s">
        <v>74</v>
      </c>
      <c r="B76" s="23" t="s">
        <v>75</v>
      </c>
      <c r="C76" s="17"/>
      <c r="D76" s="17"/>
      <c r="E76" s="17"/>
      <c r="F76" s="17"/>
      <c r="G76" s="17"/>
      <c r="H76" s="29" t="s">
        <v>75</v>
      </c>
    </row>
    <row r="77" spans="1:8" x14ac:dyDescent="0.25">
      <c r="A77" s="23" t="s">
        <v>76</v>
      </c>
      <c r="B77" s="23" t="s">
        <v>77</v>
      </c>
      <c r="C77" s="17"/>
      <c r="D77" s="17"/>
      <c r="E77" s="17"/>
      <c r="F77" s="17"/>
      <c r="G77" s="17"/>
      <c r="H77" s="29" t="s">
        <v>77</v>
      </c>
    </row>
    <row r="78" spans="1:8" x14ac:dyDescent="0.25">
      <c r="E78" s="16" t="s">
        <v>35</v>
      </c>
      <c r="F78" s="16">
        <f>IF((COUNT(C74:C77)&lt;&gt;COUNT(F74:F77)),"", ROUND(SUM(F74:F77),2))</f>
        <v>23000</v>
      </c>
      <c r="G78" s="14" t="str">
        <f>IF((COUNT(C74:C77)&lt;&gt;COUNT(F74:F77)),"Neužpildytos visų objektų kainos", "")</f>
        <v/>
      </c>
    </row>
    <row r="79" spans="1:8" x14ac:dyDescent="0.25">
      <c r="C79" s="16" t="s">
        <v>36</v>
      </c>
      <c r="D79" s="19">
        <v>5</v>
      </c>
      <c r="E79" s="16" t="s">
        <v>37</v>
      </c>
      <c r="F79" s="16">
        <f>IF(OR(F78="",D79=""),"", ROUND(PRODUCT(D79,F78)/100,2))</f>
        <v>1150</v>
      </c>
      <c r="G79" s="14" t="str">
        <f>IF(D79="", "Nurodykite taikomą PVM dydį", "")</f>
        <v/>
      </c>
    </row>
    <row r="80" spans="1:8" x14ac:dyDescent="0.25">
      <c r="E80" s="16" t="s">
        <v>38</v>
      </c>
      <c r="F80" s="16">
        <f>IF(ISBLANK(F79), "", ROUND(SUM(F78:F79),2))</f>
        <v>24150</v>
      </c>
    </row>
    <row r="81" spans="1:8" ht="14.25" customHeight="1" x14ac:dyDescent="0.25"/>
    <row r="83" spans="1:8" x14ac:dyDescent="0.25">
      <c r="A83" s="12" t="s">
        <v>78</v>
      </c>
      <c r="B83" s="12" t="s">
        <v>79</v>
      </c>
    </row>
    <row r="85" spans="1:8" x14ac:dyDescent="0.25">
      <c r="A85" s="12" t="s">
        <v>25</v>
      </c>
    </row>
    <row r="86" spans="1:8" ht="45" x14ac:dyDescent="0.25">
      <c r="A86" s="26" t="s">
        <v>26</v>
      </c>
      <c r="B86" s="26" t="s">
        <v>27</v>
      </c>
      <c r="C86" s="26" t="s">
        <v>28</v>
      </c>
      <c r="D86" s="26" t="s">
        <v>29</v>
      </c>
      <c r="E86" s="26" t="s">
        <v>30</v>
      </c>
      <c r="F86" s="26" t="s">
        <v>31</v>
      </c>
      <c r="G86" s="26" t="s">
        <v>32</v>
      </c>
      <c r="H86" s="26" t="s">
        <v>33</v>
      </c>
    </row>
    <row r="87" spans="1:8" x14ac:dyDescent="0.25">
      <c r="A87" s="16" t="s">
        <v>80</v>
      </c>
      <c r="B87" s="16" t="s">
        <v>81</v>
      </c>
      <c r="C87" s="17"/>
      <c r="D87" s="17"/>
      <c r="E87" s="17"/>
      <c r="F87" s="17"/>
      <c r="G87" s="17"/>
      <c r="H87" s="17"/>
    </row>
    <row r="88" spans="1:8" ht="30" x14ac:dyDescent="0.25">
      <c r="A88" s="17" t="s">
        <v>82</v>
      </c>
      <c r="B88" s="17" t="s">
        <v>81</v>
      </c>
      <c r="C88" s="17">
        <v>2000</v>
      </c>
      <c r="D88" s="17" t="s">
        <v>34</v>
      </c>
      <c r="E88" s="18">
        <v>0.89</v>
      </c>
      <c r="F88" s="17">
        <f>IF(ISBLANK(E88),"", PRODUCT(C88,E88))</f>
        <v>1780</v>
      </c>
      <c r="G88" s="27" t="s">
        <v>129</v>
      </c>
      <c r="H88" s="17"/>
    </row>
    <row r="89" spans="1:8" x14ac:dyDescent="0.25">
      <c r="A89" s="17" t="s">
        <v>83</v>
      </c>
      <c r="B89" s="17" t="s">
        <v>84</v>
      </c>
      <c r="C89" s="17"/>
      <c r="D89" s="17"/>
      <c r="E89" s="17"/>
      <c r="F89" s="17"/>
      <c r="G89" s="17"/>
      <c r="H89" s="17" t="s">
        <v>84</v>
      </c>
    </row>
    <row r="90" spans="1:8" x14ac:dyDescent="0.25">
      <c r="A90" s="17" t="s">
        <v>85</v>
      </c>
      <c r="B90" s="17" t="s">
        <v>86</v>
      </c>
      <c r="C90" s="17"/>
      <c r="D90" s="17"/>
      <c r="E90" s="17"/>
      <c r="F90" s="17"/>
      <c r="G90" s="17"/>
      <c r="H90" s="17" t="s">
        <v>86</v>
      </c>
    </row>
    <row r="91" spans="1:8" x14ac:dyDescent="0.25">
      <c r="A91" s="17" t="s">
        <v>87</v>
      </c>
      <c r="B91" s="17" t="s">
        <v>88</v>
      </c>
      <c r="C91" s="17"/>
      <c r="D91" s="17"/>
      <c r="E91" s="17"/>
      <c r="F91" s="17"/>
      <c r="G91" s="17"/>
      <c r="H91" s="17" t="s">
        <v>126</v>
      </c>
    </row>
    <row r="92" spans="1:8" x14ac:dyDescent="0.25">
      <c r="A92" s="17" t="s">
        <v>89</v>
      </c>
      <c r="B92" s="17" t="s">
        <v>90</v>
      </c>
      <c r="C92" s="17"/>
      <c r="D92" s="17"/>
      <c r="E92" s="17"/>
      <c r="F92" s="17"/>
      <c r="G92" s="17"/>
      <c r="H92" s="17" t="s">
        <v>127</v>
      </c>
    </row>
    <row r="93" spans="1:8" x14ac:dyDescent="0.25">
      <c r="A93" s="17" t="s">
        <v>91</v>
      </c>
      <c r="B93" s="17" t="s">
        <v>92</v>
      </c>
      <c r="C93" s="17"/>
      <c r="D93" s="17"/>
      <c r="E93" s="17"/>
      <c r="F93" s="17"/>
      <c r="G93" s="17"/>
      <c r="H93" s="17" t="s">
        <v>128</v>
      </c>
    </row>
    <row r="94" spans="1:8" x14ac:dyDescent="0.25">
      <c r="A94" s="17" t="s">
        <v>93</v>
      </c>
      <c r="B94" s="17" t="s">
        <v>94</v>
      </c>
      <c r="C94" s="17"/>
      <c r="D94" s="17"/>
      <c r="E94" s="17"/>
      <c r="F94" s="17"/>
      <c r="G94" s="17"/>
      <c r="H94" s="17" t="s">
        <v>94</v>
      </c>
    </row>
    <row r="95" spans="1:8" x14ac:dyDescent="0.25">
      <c r="E95" s="16" t="s">
        <v>35</v>
      </c>
      <c r="F95" s="16">
        <f>IF((COUNT(C88:C94)&lt;&gt;COUNT(F88:F94)),"", ROUND(SUM(F88:F94),2))</f>
        <v>1780</v>
      </c>
      <c r="G95" s="14" t="str">
        <f>IF((COUNT(C88:C94)&lt;&gt;COUNT(F88:F94)),"Neužpildytos visų objektų kainos", "")</f>
        <v/>
      </c>
    </row>
    <row r="96" spans="1:8" x14ac:dyDescent="0.25">
      <c r="C96" s="16" t="s">
        <v>36</v>
      </c>
      <c r="D96" s="19">
        <v>5</v>
      </c>
      <c r="E96" s="16" t="s">
        <v>37</v>
      </c>
      <c r="F96" s="16">
        <f>IF(OR(F95="",D96=""),"", ROUND(PRODUCT(D96,F95)/100,2))</f>
        <v>89</v>
      </c>
      <c r="G96" s="14" t="str">
        <f>IF(D96="", "Nurodykite taikomą PVM dydį", "")</f>
        <v/>
      </c>
    </row>
    <row r="97" spans="5:6" x14ac:dyDescent="0.25">
      <c r="E97" s="16" t="s">
        <v>38</v>
      </c>
      <c r="F97" s="16">
        <f>IF(ISBLANK(F96), "", ROUND(SUM(F95:F96),2))</f>
        <v>1869</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3"/>
  <sheetViews>
    <sheetView topLeftCell="A64" workbookViewId="0">
      <selection activeCell="H24" sqref="H24:J24"/>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6" t="s">
        <v>95</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7" t="s">
        <v>96</v>
      </c>
      <c r="B5" s="56"/>
      <c r="C5" s="54" t="s">
        <v>97</v>
      </c>
      <c r="D5" s="55"/>
      <c r="E5" s="56"/>
      <c r="F5" s="54" t="s">
        <v>98</v>
      </c>
      <c r="G5" s="55"/>
      <c r="H5" s="56"/>
      <c r="I5" s="54" t="s">
        <v>99</v>
      </c>
      <c r="J5" s="56"/>
      <c r="K5" s="9" t="s">
        <v>100</v>
      </c>
    </row>
    <row r="6" spans="1:11" ht="48.95" customHeight="1" x14ac:dyDescent="0.25">
      <c r="A6" s="47"/>
      <c r="B6" s="35"/>
      <c r="C6" s="52"/>
      <c r="D6" s="49"/>
      <c r="E6" s="35"/>
      <c r="F6" s="52"/>
      <c r="G6" s="49"/>
      <c r="H6" s="35"/>
      <c r="I6" s="52"/>
      <c r="J6" s="35"/>
      <c r="K6" s="20"/>
    </row>
    <row r="7" spans="1:11" ht="48.95" customHeight="1" x14ac:dyDescent="0.25">
      <c r="A7" s="47"/>
      <c r="B7" s="35"/>
      <c r="C7" s="52"/>
      <c r="D7" s="49"/>
      <c r="E7" s="35"/>
      <c r="F7" s="52"/>
      <c r="G7" s="49"/>
      <c r="H7" s="35"/>
      <c r="I7" s="52"/>
      <c r="J7" s="35"/>
      <c r="K7" s="20"/>
    </row>
    <row r="8" spans="1:11" ht="48.95" customHeight="1" x14ac:dyDescent="0.25">
      <c r="A8" s="47"/>
      <c r="B8" s="35"/>
      <c r="C8" s="52"/>
      <c r="D8" s="49"/>
      <c r="E8" s="35"/>
      <c r="F8" s="52"/>
      <c r="G8" s="49"/>
      <c r="H8" s="35"/>
      <c r="I8" s="52"/>
      <c r="J8" s="35"/>
      <c r="K8" s="20"/>
    </row>
    <row r="9" spans="1:11" ht="18.95" customHeight="1" x14ac:dyDescent="0.25">
      <c r="A9" s="10"/>
      <c r="B9" s="10"/>
      <c r="C9" s="10"/>
      <c r="D9" s="10"/>
      <c r="E9" s="10"/>
      <c r="F9" s="10"/>
      <c r="G9" s="10"/>
      <c r="H9" s="10"/>
      <c r="I9" s="10"/>
      <c r="J9" s="10"/>
      <c r="K9" s="11"/>
    </row>
    <row r="10" spans="1:11" ht="48.95" customHeight="1" x14ac:dyDescent="0.25">
      <c r="A10" s="62" t="s">
        <v>101</v>
      </c>
      <c r="B10" s="30"/>
      <c r="C10" s="30"/>
      <c r="D10" s="30"/>
      <c r="E10" s="30"/>
      <c r="F10" s="30"/>
      <c r="G10" s="30"/>
      <c r="H10" s="30"/>
      <c r="I10" s="30"/>
      <c r="J10" s="30"/>
      <c r="K10" s="30"/>
    </row>
    <row r="11" spans="1:11" ht="15.95" customHeight="1" thickBot="1" x14ac:dyDescent="0.3">
      <c r="A11" s="10"/>
      <c r="B11" s="10"/>
      <c r="C11" s="10"/>
      <c r="D11" s="10"/>
      <c r="E11" s="10"/>
      <c r="F11" s="10"/>
      <c r="G11" s="10"/>
      <c r="H11" s="10"/>
      <c r="I11" s="10"/>
      <c r="J11" s="10"/>
      <c r="K11" s="11"/>
    </row>
    <row r="12" spans="1:11" ht="48.95" customHeight="1" x14ac:dyDescent="0.25">
      <c r="A12" s="57" t="s">
        <v>27</v>
      </c>
      <c r="B12" s="56"/>
      <c r="C12" s="54" t="s">
        <v>97</v>
      </c>
      <c r="D12" s="55"/>
      <c r="E12" s="56"/>
      <c r="F12" s="54" t="s">
        <v>102</v>
      </c>
      <c r="G12" s="55"/>
      <c r="H12" s="56"/>
      <c r="I12" s="58" t="s">
        <v>99</v>
      </c>
      <c r="J12" s="59"/>
      <c r="K12" s="11"/>
    </row>
    <row r="13" spans="1:11" ht="48.95" customHeight="1" x14ac:dyDescent="0.25">
      <c r="A13" s="47"/>
      <c r="B13" s="35"/>
      <c r="C13" s="52"/>
      <c r="D13" s="49"/>
      <c r="E13" s="35"/>
      <c r="F13" s="52"/>
      <c r="G13" s="49"/>
      <c r="H13" s="35"/>
      <c r="I13" s="53"/>
      <c r="J13" s="51"/>
      <c r="K13" s="11"/>
    </row>
    <row r="14" spans="1:11" ht="48.95" customHeight="1" x14ac:dyDescent="0.25">
      <c r="A14" s="47"/>
      <c r="B14" s="35"/>
      <c r="C14" s="52"/>
      <c r="D14" s="49"/>
      <c r="E14" s="35"/>
      <c r="F14" s="52"/>
      <c r="G14" s="49"/>
      <c r="H14" s="35"/>
      <c r="I14" s="53"/>
      <c r="J14" s="51"/>
      <c r="K14" s="11"/>
    </row>
    <row r="15" spans="1:11" ht="48.95" customHeight="1" x14ac:dyDescent="0.25">
      <c r="A15" s="47"/>
      <c r="B15" s="35"/>
      <c r="C15" s="52"/>
      <c r="D15" s="49"/>
      <c r="E15" s="35"/>
      <c r="F15" s="52"/>
      <c r="G15" s="49"/>
      <c r="H15" s="35"/>
      <c r="I15" s="53"/>
      <c r="J15" s="51"/>
      <c r="K15" s="11"/>
    </row>
    <row r="17" spans="1:10" ht="33" customHeight="1" x14ac:dyDescent="0.25">
      <c r="A17" s="64"/>
      <c r="B17" s="30"/>
      <c r="C17" s="30"/>
      <c r="D17" s="30"/>
      <c r="E17" s="30"/>
      <c r="F17" s="30"/>
      <c r="G17" s="30"/>
      <c r="H17" s="30"/>
      <c r="I17" s="30"/>
      <c r="J17" s="30"/>
    </row>
    <row r="19" spans="1:10" ht="15.95" customHeight="1" x14ac:dyDescent="0.25">
      <c r="A19" s="67" t="s">
        <v>103</v>
      </c>
      <c r="B19" s="30"/>
      <c r="C19" s="30"/>
      <c r="D19" s="30"/>
      <c r="E19" s="30"/>
      <c r="F19" s="30"/>
      <c r="G19" s="30"/>
      <c r="H19" s="30"/>
      <c r="I19" s="30"/>
      <c r="J19" s="30"/>
    </row>
    <row r="20" spans="1:10" ht="15.95" customHeight="1" thickBot="1" x14ac:dyDescent="0.3"/>
    <row r="21" spans="1:10" ht="15.95" customHeight="1" x14ac:dyDescent="0.25">
      <c r="A21" s="8" t="s">
        <v>26</v>
      </c>
      <c r="B21" s="61" t="s">
        <v>104</v>
      </c>
      <c r="C21" s="55"/>
      <c r="D21" s="55"/>
      <c r="E21" s="55"/>
      <c r="F21" s="55"/>
      <c r="G21" s="56"/>
      <c r="H21" s="60" t="s">
        <v>105</v>
      </c>
      <c r="I21" s="55"/>
      <c r="J21" s="59"/>
    </row>
    <row r="22" spans="1:10" ht="48" customHeight="1" x14ac:dyDescent="0.25">
      <c r="A22" s="21" t="s">
        <v>106</v>
      </c>
      <c r="B22" s="48" t="s">
        <v>107</v>
      </c>
      <c r="C22" s="49"/>
      <c r="D22" s="49"/>
      <c r="E22" s="49"/>
      <c r="F22" s="49"/>
      <c r="G22" s="35"/>
      <c r="H22" s="50"/>
      <c r="I22" s="49"/>
      <c r="J22" s="51"/>
    </row>
    <row r="23" spans="1:10" ht="48" customHeight="1" x14ac:dyDescent="0.25">
      <c r="A23" s="21" t="s">
        <v>108</v>
      </c>
      <c r="B23" s="48" t="s">
        <v>109</v>
      </c>
      <c r="C23" s="49"/>
      <c r="D23" s="49"/>
      <c r="E23" s="49"/>
      <c r="F23" s="49"/>
      <c r="G23" s="35"/>
      <c r="H23" s="50" t="s">
        <v>143</v>
      </c>
      <c r="I23" s="49"/>
      <c r="J23" s="51"/>
    </row>
    <row r="24" spans="1:10" ht="48" customHeight="1" x14ac:dyDescent="0.25">
      <c r="A24" s="21" t="s">
        <v>110</v>
      </c>
      <c r="B24" s="48" t="s">
        <v>111</v>
      </c>
      <c r="C24" s="49"/>
      <c r="D24" s="49"/>
      <c r="E24" s="49"/>
      <c r="F24" s="49"/>
      <c r="G24" s="35"/>
      <c r="H24" s="50"/>
      <c r="I24" s="49"/>
      <c r="J24" s="51"/>
    </row>
    <row r="25" spans="1:10" ht="48" customHeight="1" x14ac:dyDescent="0.25">
      <c r="A25" s="22">
        <v>4</v>
      </c>
      <c r="B25" s="63" t="s">
        <v>144</v>
      </c>
      <c r="C25" s="49"/>
      <c r="D25" s="49"/>
      <c r="E25" s="49"/>
      <c r="F25" s="49"/>
      <c r="G25" s="35"/>
      <c r="H25" s="50" t="s">
        <v>143</v>
      </c>
      <c r="I25" s="49"/>
      <c r="J25" s="51"/>
    </row>
    <row r="26" spans="1:10" ht="48" customHeight="1" x14ac:dyDescent="0.25">
      <c r="A26" s="22">
        <v>5</v>
      </c>
      <c r="B26" s="63" t="s">
        <v>145</v>
      </c>
      <c r="C26" s="49"/>
      <c r="D26" s="49"/>
      <c r="E26" s="49"/>
      <c r="F26" s="49"/>
      <c r="G26" s="35"/>
      <c r="H26" s="50" t="s">
        <v>143</v>
      </c>
      <c r="I26" s="49"/>
      <c r="J26" s="51"/>
    </row>
    <row r="27" spans="1:10" ht="48" customHeight="1" x14ac:dyDescent="0.25">
      <c r="A27" s="22">
        <v>6</v>
      </c>
      <c r="B27" s="63" t="s">
        <v>146</v>
      </c>
      <c r="C27" s="49"/>
      <c r="D27" s="49"/>
      <c r="E27" s="49"/>
      <c r="F27" s="49"/>
      <c r="G27" s="35"/>
      <c r="H27" s="50" t="s">
        <v>143</v>
      </c>
      <c r="I27" s="49"/>
      <c r="J27" s="51"/>
    </row>
    <row r="28" spans="1:10" ht="48" customHeight="1" x14ac:dyDescent="0.25">
      <c r="A28" s="22"/>
      <c r="B28" s="63"/>
      <c r="C28" s="49"/>
      <c r="D28" s="49"/>
      <c r="E28" s="49"/>
      <c r="F28" s="49"/>
      <c r="G28" s="35"/>
      <c r="H28" s="50"/>
      <c r="I28" s="49"/>
      <c r="J28" s="51"/>
    </row>
    <row r="29" spans="1:10" ht="48" customHeight="1" x14ac:dyDescent="0.25">
      <c r="A29" s="22"/>
      <c r="B29" s="63"/>
      <c r="C29" s="49"/>
      <c r="D29" s="49"/>
      <c r="E29" s="49"/>
      <c r="F29" s="49"/>
      <c r="G29" s="35"/>
      <c r="H29" s="50"/>
      <c r="I29" s="49"/>
      <c r="J29" s="51"/>
    </row>
    <row r="31" spans="1:10" ht="102" customHeight="1" x14ac:dyDescent="0.25">
      <c r="A31" s="64" t="s">
        <v>112</v>
      </c>
      <c r="B31" s="30"/>
      <c r="C31" s="30"/>
      <c r="D31" s="30"/>
      <c r="E31" s="30"/>
      <c r="F31" s="30"/>
      <c r="G31" s="30"/>
      <c r="H31" s="30"/>
      <c r="I31" s="30"/>
      <c r="J31" s="30"/>
    </row>
    <row r="34" spans="1:10" x14ac:dyDescent="0.25">
      <c r="A34" s="65" t="s">
        <v>113</v>
      </c>
      <c r="B34" s="30"/>
      <c r="C34" s="30"/>
      <c r="D34" s="30"/>
      <c r="E34" s="66" t="s">
        <v>141</v>
      </c>
      <c r="F34" s="30"/>
      <c r="G34" s="30"/>
      <c r="H34" s="30"/>
      <c r="I34" s="30"/>
      <c r="J34" s="30"/>
    </row>
    <row r="36" spans="1:10" x14ac:dyDescent="0.25">
      <c r="A36" s="65" t="s">
        <v>114</v>
      </c>
      <c r="B36" s="30"/>
      <c r="C36" s="30"/>
      <c r="D36" s="30"/>
      <c r="E36" s="66" t="s">
        <v>142</v>
      </c>
      <c r="F36" s="30"/>
      <c r="G36" s="30"/>
      <c r="H36" s="30"/>
      <c r="I36" s="30"/>
      <c r="J36" s="30"/>
    </row>
    <row r="83" spans="1:1" ht="15.75" x14ac:dyDescent="0.25">
      <c r="A83" t="s">
        <v>115</v>
      </c>
    </row>
  </sheetData>
  <sheetProtection algorithmName="SHA-512" hashValue="qrrtPBi8zk4iYW8kwvKmKlVCx7mLwbE34IycoM+RftzGYSVq5LimscCByJ5hUNR/mCRDZrPNTegOKiQ0Cmo4GA==" saltValue="iQDub43My1kItv0nVtojWA==" spinCount="100000" sheet="1"/>
  <mergeCells count="59">
    <mergeCell ref="A7:B7"/>
    <mergeCell ref="I6:J6"/>
    <mergeCell ref="A5:B5"/>
    <mergeCell ref="F7:H7"/>
    <mergeCell ref="F14:H14"/>
    <mergeCell ref="C7:E7"/>
    <mergeCell ref="F6:H6"/>
    <mergeCell ref="F5:H5"/>
    <mergeCell ref="F8:H8"/>
    <mergeCell ref="C14:E14"/>
    <mergeCell ref="I13:J13"/>
    <mergeCell ref="F15:H15"/>
    <mergeCell ref="A31:J31"/>
    <mergeCell ref="A36:D36"/>
    <mergeCell ref="C15:E15"/>
    <mergeCell ref="A17:J17"/>
    <mergeCell ref="A34:D34"/>
    <mergeCell ref="H24:J24"/>
    <mergeCell ref="H26:J26"/>
    <mergeCell ref="E36:J36"/>
    <mergeCell ref="B29:G29"/>
    <mergeCell ref="H25:J25"/>
    <mergeCell ref="A19:J19"/>
    <mergeCell ref="E34:J34"/>
    <mergeCell ref="B25:G25"/>
    <mergeCell ref="H28:J28"/>
    <mergeCell ref="B27:G27"/>
    <mergeCell ref="B21:G21"/>
    <mergeCell ref="H29:J29"/>
    <mergeCell ref="A13:B13"/>
    <mergeCell ref="F12:H12"/>
    <mergeCell ref="C5:E5"/>
    <mergeCell ref="H27:J27"/>
    <mergeCell ref="B24:G24"/>
    <mergeCell ref="B22:G22"/>
    <mergeCell ref="A10:K10"/>
    <mergeCell ref="A15:B15"/>
    <mergeCell ref="B26:G26"/>
    <mergeCell ref="I14:J14"/>
    <mergeCell ref="A14:B14"/>
    <mergeCell ref="F13:H13"/>
    <mergeCell ref="B28:G28"/>
    <mergeCell ref="H22:J22"/>
    <mergeCell ref="A2:K3"/>
    <mergeCell ref="A6:B6"/>
    <mergeCell ref="B23:G23"/>
    <mergeCell ref="H23:J23"/>
    <mergeCell ref="C8:E8"/>
    <mergeCell ref="I15:J15"/>
    <mergeCell ref="C12:E12"/>
    <mergeCell ref="I5:J5"/>
    <mergeCell ref="A12:B12"/>
    <mergeCell ref="C6:E6"/>
    <mergeCell ref="C13:E13"/>
    <mergeCell ref="I12:J12"/>
    <mergeCell ref="I7:J7"/>
    <mergeCell ref="H21:J21"/>
    <mergeCell ref="I8:J8"/>
    <mergeCell ref="A8:B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2024-10-10T15:46:11Z</dcterms:modified>
</cp:coreProperties>
</file>