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SPL58\Desktop\ST-160\"/>
    </mc:Choice>
  </mc:AlternateContent>
  <xr:revisionPtr revIDLastSave="0" documentId="13_ncr:1_{25A82879-60E7-4F5B-9E77-3AD3C56497B4}" xr6:coauthVersionLast="47" xr6:coauthVersionMax="47" xr10:uidLastSave="{00000000-0000-0000-0000-000000000000}"/>
  <bookViews>
    <workbookView xWindow="6555" yWindow="765" windowWidth="21360" windowHeight="15210" xr2:uid="{45E68612-E624-442E-97B9-2E997A746904}"/>
  </bookViews>
  <sheets>
    <sheet name="Lapas1" sheetId="1" r:id="rId1"/>
  </sheets>
  <definedNames>
    <definedName name="_xlnm._FilterDatabase" localSheetId="0" hidden="1">Lapas1!$A$2:$O$37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M37" i="1"/>
  <c r="N37" i="1" s="1"/>
  <c r="O37" i="1" s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1" i="1"/>
  <c r="L21" i="1"/>
  <c r="M20" i="1"/>
  <c r="N20" i="1" s="1"/>
  <c r="O20" i="1" s="1"/>
  <c r="L20" i="1"/>
  <c r="M19" i="1"/>
  <c r="L19" i="1"/>
  <c r="M18" i="1"/>
  <c r="L18" i="1"/>
  <c r="M17" i="1"/>
  <c r="N17" i="1" s="1"/>
  <c r="L17" i="1"/>
  <c r="M16" i="1"/>
  <c r="L16" i="1"/>
  <c r="M15" i="1"/>
  <c r="N15" i="1" s="1"/>
  <c r="O15" i="1" s="1"/>
  <c r="L15" i="1"/>
  <c r="M14" i="1"/>
  <c r="N14" i="1" s="1"/>
  <c r="O14" i="1" s="1"/>
  <c r="L14" i="1"/>
  <c r="M13" i="1"/>
  <c r="N13" i="1" s="1"/>
  <c r="O13" i="1" s="1"/>
  <c r="L13" i="1"/>
  <c r="M10" i="1"/>
  <c r="M11" i="1"/>
  <c r="M9" i="1"/>
  <c r="L11" i="1"/>
  <c r="L9" i="1"/>
  <c r="L10" i="1"/>
  <c r="M5" i="1"/>
  <c r="N5" i="1" s="1"/>
  <c r="O5" i="1" s="1"/>
  <c r="M7" i="1"/>
  <c r="N7" i="1" s="1"/>
  <c r="M6" i="1"/>
  <c r="N6" i="1" s="1"/>
  <c r="O6" i="1" s="1"/>
  <c r="L5" i="1"/>
  <c r="L7" i="1"/>
  <c r="L6" i="1"/>
  <c r="O7" i="1" l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3" i="1"/>
  <c r="O23" i="1" s="1"/>
  <c r="N24" i="1"/>
  <c r="O24" i="1" s="1"/>
  <c r="N21" i="1"/>
  <c r="O21" i="1" s="1"/>
  <c r="N19" i="1"/>
  <c r="O19" i="1" s="1"/>
  <c r="N18" i="1"/>
  <c r="O18" i="1" s="1"/>
  <c r="O17" i="1"/>
  <c r="N16" i="1"/>
  <c r="O16" i="1" s="1"/>
  <c r="N11" i="1"/>
  <c r="O11" i="1" s="1"/>
  <c r="N10" i="1"/>
  <c r="O10" i="1" s="1"/>
  <c r="N9" i="1"/>
  <c r="O9" i="1" s="1"/>
</calcChain>
</file>

<file path=xl/sharedStrings.xml><?xml version="1.0" encoding="utf-8"?>
<sst xmlns="http://schemas.openxmlformats.org/spreadsheetml/2006/main" count="239" uniqueCount="149">
  <si>
    <t>Pirkimo objekto dalies Nr.</t>
  </si>
  <si>
    <t>Pirkimo objekto pavadinimas</t>
  </si>
  <si>
    <t>Pagrindinis pirkimo objekto  dalies kodas pagal bendrąjį viešojo pirkimo žodyną (BVPŽ)</t>
  </si>
  <si>
    <t>Specifikacija</t>
  </si>
  <si>
    <t>Maksimalus orientacinis vnt.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</si>
  <si>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</si>
  <si>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</si>
  <si>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</si>
  <si>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</si>
  <si>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</si>
  <si>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</si>
  <si>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1</t>
  </si>
  <si>
    <t>24931250-6</t>
  </si>
  <si>
    <t>500 g</t>
  </si>
  <si>
    <t>Baird-Parker terpė su priedu</t>
  </si>
  <si>
    <t>Baird-Parker agaro pagrindas</t>
  </si>
  <si>
    <t>Kiaušinio trynio emulsija su telūritu</t>
  </si>
  <si>
    <t>Sudėtis turi atitikti standarto LST EN ISO 6888-1 naujausio leidimo reikalavimu. To paties gamintojo, kaip ir perkamas Baird-Parker agaro pagrindas.</t>
  </si>
  <si>
    <t>100 g</t>
  </si>
  <si>
    <t xml:space="preserve"> Bakteriologinis  peptonas neutralus</t>
  </si>
  <si>
    <t xml:space="preserve">Mišinys granulėmis. Tinkantis mikrobiologijai  pH 7,2 (2% tirpalas) </t>
  </si>
  <si>
    <t>B. cereus agaras su priedu</t>
  </si>
  <si>
    <t>B. cereus agaro pagrindas</t>
  </si>
  <si>
    <t>B. cereus agaro priedas</t>
  </si>
  <si>
    <t xml:space="preserve">Kiaušinio trynio emulsija </t>
  </si>
  <si>
    <t>To paties gamintojo, kaip ir perkamas B.cereus agaro pagrindas</t>
  </si>
  <si>
    <t>Boltono sultinys su priedu</t>
  </si>
  <si>
    <t>7.1</t>
  </si>
  <si>
    <t>Boltono sultinys</t>
  </si>
  <si>
    <t>7.2</t>
  </si>
  <si>
    <t>Boltono sultinio priedas</t>
  </si>
  <si>
    <t>Brilijantinės žalumos agaras</t>
  </si>
  <si>
    <t>Brilijantinės žalumos tulžies sultinys 2%</t>
  </si>
  <si>
    <t>Bulvių gliukozės agaras</t>
  </si>
  <si>
    <t xml:space="preserve">Candida chromogeninis agaras </t>
  </si>
  <si>
    <t>Selektyvi diferencinė terpė kliniškai svarbioms Candida rūšims išskirti ir identifikuoti</t>
  </si>
  <si>
    <t xml:space="preserve">Chromogeninis agaras šlapimo takų infekcijų tyrimui </t>
  </si>
  <si>
    <t>Tinkamas šlapimo tyrimams, skaidrus, leidžiantis preliminariai identifikuoti dažniausius šlapimo takų infekcijų sukėlėjus. Skirtingų spalvų kolonijomis turi augti mažiausiai šešių rūšių mikroorganizmai</t>
  </si>
  <si>
    <t>Dichlorano-glicerolio (DG-18) agaras</t>
  </si>
  <si>
    <t>Fenolo raudonojo manito agaras</t>
  </si>
  <si>
    <t>GC agaras su priedais</t>
  </si>
  <si>
    <t>Geležies sulfito agaras</t>
  </si>
  <si>
    <t>Hektoen Enteric agaras</t>
  </si>
  <si>
    <t xml:space="preserve">Kolumbijos agaras </t>
  </si>
  <si>
    <t>Laktozės sultinys</t>
  </si>
  <si>
    <t>Mišinys granulėmis. Sudėtis g/l: peptonas 5,0; mėsos ekstraktas 3,0; laktozė 5,0; pH 6,9 ± 0,2</t>
  </si>
  <si>
    <t>MacConkey agaras 
Nr 3</t>
  </si>
  <si>
    <t>MacConkey sultinys</t>
  </si>
  <si>
    <t>Mielių ekstrakto agaras vandeniui tirti</t>
  </si>
  <si>
    <t>Mueller-Hinton agaras</t>
  </si>
  <si>
    <t xml:space="preserve">500 g            </t>
  </si>
  <si>
    <t>Saburo sultinys</t>
  </si>
  <si>
    <t>Simonso citrato agaras</t>
  </si>
  <si>
    <t>Mikroorganizmų biocheminėms savybėms nustatyti</t>
  </si>
  <si>
    <t>TBX agaras</t>
  </si>
  <si>
    <t>Tioglikolinė terpė (European Pharmacopoeia)</t>
  </si>
  <si>
    <t>Triptono sojos sultinys (European Pharmacopoeia)</t>
  </si>
  <si>
    <t>Violetiniai raudono-tulžies-gliukozės agaras</t>
  </si>
  <si>
    <t>Violetiniai raudono-tulžies-laktozės agaras</t>
  </si>
  <si>
    <t>5</t>
  </si>
  <si>
    <t>5.1</t>
  </si>
  <si>
    <t>5.2</t>
  </si>
  <si>
    <t>7.3</t>
  </si>
  <si>
    <t>8.1</t>
  </si>
  <si>
    <t>8.2</t>
  </si>
  <si>
    <t>vnt.</t>
  </si>
  <si>
    <r>
      <t xml:space="preserve">Mišinys granulėmis. Sudėtis turi atitikti standarto LST EN ISO 6888-1 naujausio leidimo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ankreatinis kazeino hidrolizatas 10,0; mielių ekstraktas 1,0; mėsos ekstraktas 5,0; natrio piruvatas 10,0; L-glicinas 12,0; ličio chloridas 5,0; agaras 12,0-22,0; pH 7,2 ± 0,2</t>
    </r>
  </si>
  <si>
    <r>
      <t xml:space="preserve">Mišinys granulėmis. Sudėtis turi atitikti standarto ISO 7932 naujausio leidimo reikalavimus.  </t>
    </r>
    <r>
      <rPr>
        <u/>
        <sz val="10"/>
        <rFont val="Times New Roman"/>
        <family val="1"/>
        <charset val="186"/>
      </rPr>
      <t>Sudėtis g/l:  j</t>
    </r>
    <r>
      <rPr>
        <sz val="10"/>
        <rFont val="Times New Roman"/>
        <family val="1"/>
        <charset val="186"/>
      </rPr>
      <t>autienos ekstraktas 1,0; peptonas 10,0; manitas 10,0; natrio chloridas 10,0; fenolio raudonasis 0,025; agaras 12,0–18,0; pH 7,2 ± 0,2</t>
    </r>
  </si>
  <si>
    <r>
      <t xml:space="preserve">Sudėtis turi atitikti standarto ISO 7932 naujausio leidimo reikalavimus. To paties gamintojo, kaip ir perkamas B.cereus agaro pagrindas. </t>
    </r>
    <r>
      <rPr>
        <u/>
        <sz val="10"/>
        <rFont val="Times New Roman"/>
        <family val="1"/>
        <charset val="186"/>
      </rPr>
      <t>Sudėtis 500 ml terpės</t>
    </r>
    <r>
      <rPr>
        <sz val="10"/>
        <rFont val="Times New Roman"/>
        <family val="1"/>
        <charset val="186"/>
      </rPr>
      <t>: polimiksinas B 50000 TV</t>
    </r>
  </si>
  <si>
    <r>
      <t xml:space="preserve">Sudėtis turi atitikti standarto LST EN ISO 10272-1 naujausio leidimo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10,0; laktalbumino hidrolizatas 5,0; mielių ekstraktas 5,0; natrio chloridas 5,0; natrio metabisulfitas 0,5; alfa -ketoglutarinė  rugštis 1,0; natrio piruvatas 0,5; natrio karbonatas 0,6; heminas 0,01; pH 7,4 ± 0,2</t>
    </r>
  </si>
  <si>
    <r>
      <t xml:space="preserve">To paties gamintojo, kaip ir perkamas Boltono sultinio pagrindas. </t>
    </r>
    <r>
      <rPr>
        <u/>
        <sz val="10"/>
        <rFont val="Times New Roman"/>
        <family val="1"/>
        <charset val="186"/>
      </rPr>
      <t xml:space="preserve">Sudėtis 500 ml terpės: </t>
    </r>
    <r>
      <rPr>
        <sz val="10"/>
        <rFont val="Times New Roman"/>
        <family val="1"/>
        <charset val="186"/>
      </rPr>
      <t>Cefoperazonas 10,0 mg; vankomicinas 10,0 mg; trimetoprim 10,0 mg; amfotericinas B 5,0 mg</t>
    </r>
  </si>
  <si>
    <r>
      <t xml:space="preserve">Mišinys granulėmis. </t>
    </r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>mėsos ekstraktas 5,0; peptonas 10,0; mielių ekstraktas 3,0; dinatrio hidrofosfatas 1,0; natrio dihidrofosfatas 0,6; laktozė 10,0; sacharozė 10,0; fenolio raudonasis 0,09; briliantinis žalias 0,0047; agaras 9,0-18,0; pH 6,9 ± 0,2</t>
    </r>
  </si>
  <si>
    <r>
      <t xml:space="preserve"> Sudėtis turi atitikti standarto ISO 4831; 4832 naujausių leidimų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 xml:space="preserve">eptonas 10,0; laktozė 10,0; dehidratuota jaučio tulžis 20,0; briliantinis žaliasis 0,0133; pH 7,2± 0,2
</t>
    </r>
  </si>
  <si>
    <r>
      <t xml:space="preserve">Sudėtis turi atitikti standarto LST EN ISO 11930 naujausių leidimų reikalavimus.  </t>
    </r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>bulvių ekstraktas - 200,0; gliukozė - 20,0; agaras - 20,0; pH 5,6± 0,2</t>
    </r>
  </si>
  <si>
    <r>
      <t xml:space="preserve">Mišinys granulėmi.Sudėtis turi atitikti standarto ISO 21527-2 naujausio leidimo reikalavimus. </t>
    </r>
    <r>
      <rPr>
        <u/>
        <sz val="10"/>
        <rFont val="Times New Roman"/>
        <family val="1"/>
        <charset val="186"/>
      </rPr>
      <t>Sudėtis g/l: t</t>
    </r>
    <r>
      <rPr>
        <sz val="10"/>
        <rFont val="Times New Roman"/>
        <family val="1"/>
        <charset val="186"/>
      </rPr>
      <t>riptonas 5,0; D-gliukozė 10,0; kalio dihidrofosfatas 1,0; magnio sulfatas 0,5; dichloranas 0,002; agaras 12,0-18,0; pH 5,6 ± 0,2</t>
    </r>
  </si>
  <si>
    <r>
      <rPr>
        <u/>
        <sz val="10"/>
        <rFont val="Times New Roman"/>
        <family val="1"/>
        <charset val="186"/>
      </rPr>
      <t xml:space="preserve">Sudėtyje: </t>
    </r>
    <r>
      <rPr>
        <sz val="10"/>
        <rFont val="Times New Roman"/>
        <family val="1"/>
        <charset val="186"/>
      </rPr>
      <t xml:space="preserve">natrio chlorido 5 g/l (ne daugiau)
</t>
    </r>
  </si>
  <si>
    <r>
      <t>Mišinys granulėmis.</t>
    </r>
    <r>
      <rPr>
        <u/>
        <sz val="10"/>
        <rFont val="Times New Roman"/>
        <family val="1"/>
        <charset val="186"/>
      </rPr>
      <t xml:space="preserve"> Sudėtis g/l</t>
    </r>
    <r>
      <rPr>
        <sz val="10"/>
        <rFont val="Times New Roman"/>
        <family val="1"/>
        <charset val="186"/>
      </rPr>
      <t>: triptonas 10,0; natrio sulfitas 0,5; geležies (III) citratas 0,5; agaras 9,0 – 18,0; pH 7,1 ± 0,2</t>
    </r>
  </si>
  <si>
    <r>
      <t xml:space="preserve">Mišinys granulėmis. Sudėtis turi atitikti standarto LST EN ISO 21567 naujausio leidimo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12,0; mielių ekstraktas 3,0; laktozė 12,0; sacharozė 12,0; salicinas 2,0; tulžies druskos Nr.3 9,0;  natrio chloridas 5,0; natrio tiosulfatas 5,0; amonio geležies citratas 1,5 ; rūgštinis fuksinas 0,1; bromtimolio mėlynasis 0,065; agaras 12,0-18,0; pH 7,5 ± 0,2</t>
    </r>
  </si>
  <si>
    <r>
      <t>Mišinys granulėmis.</t>
    </r>
    <r>
      <rPr>
        <u/>
        <sz val="10"/>
        <rFont val="Times New Roman"/>
        <family val="1"/>
        <charset val="186"/>
      </rPr>
      <t>Sudėtis g/l: s</t>
    </r>
    <r>
      <rPr>
        <sz val="10"/>
        <rFont val="Times New Roman"/>
        <family val="1"/>
        <charset val="186"/>
      </rPr>
      <t>pecialus peptonas 23,0; krakmolas 1,0; natrio chloridas 5,0; agaras 9,0 -18,0; pH 7,3 ± 0,2</t>
    </r>
  </si>
  <si>
    <r>
      <t xml:space="preserve">Sudėtis turi atitikti standarto ISO 21567 naujausio leidimo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20,0; laktozė 10,0; tulžies druskos Nr.3 1,5; natrio chloridas 5,0; neutralus raudonasis 0,03; Kristalinis violetinis 0,001; agaras 9,0 – 18,0; pH 7,1 ± 0,2</t>
    </r>
  </si>
  <si>
    <r>
      <t xml:space="preserve">Mišinys granulėmis.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20,0; laktozė 10,0; jaučio tulžis 5,0; bromkrezolio purpurinis 0,01; pH 7,3 ± 0,2</t>
    </r>
  </si>
  <si>
    <r>
      <t xml:space="preserve">Mišinys granulėmis. Mielių ekstrakto agaras vandeniui tirti (Water plate count agar). Sudėtis turi atitikti LST EN ISO 6222 reikalavimus. </t>
    </r>
    <r>
      <rPr>
        <u/>
        <sz val="10"/>
        <rFont val="Times New Roman"/>
        <family val="1"/>
        <charset val="186"/>
      </rPr>
      <t>Sudėtis g/l: t</t>
    </r>
    <r>
      <rPr>
        <sz val="10"/>
        <rFont val="Times New Roman"/>
        <family val="1"/>
        <charset val="186"/>
      </rPr>
      <t>riptonas 6,0; mielių ekstraktas 3,0; agaras 10,0-20,0; pH 7,2 ± 0,2</t>
    </r>
  </si>
  <si>
    <r>
      <t xml:space="preserve">Mišinys granulėmis .Atitinkantis ISO 16782 reikalavimus. </t>
    </r>
    <r>
      <rPr>
        <u/>
        <sz val="10"/>
        <rFont val="Times New Roman"/>
        <family val="1"/>
        <charset val="186"/>
      </rPr>
      <t>Sudėtis g/l: j</t>
    </r>
    <r>
      <rPr>
        <sz val="10"/>
        <rFont val="Times New Roman"/>
        <family val="1"/>
        <charset val="186"/>
      </rPr>
      <t>autienos ekstraktas 2 g; rūgštinis kazeino hidrolizatas 17,5; krakmolas 1,5; agaras 17,0; pH 7,3 ± 0,1</t>
    </r>
  </si>
  <si>
    <r>
      <t xml:space="preserve">Mišinys  granulėmis. </t>
    </r>
    <r>
      <rPr>
        <u/>
        <sz val="10"/>
        <rFont val="Times New Roman"/>
        <family val="1"/>
        <charset val="186"/>
      </rPr>
      <t>Sudėtis g/</t>
    </r>
    <r>
      <rPr>
        <sz val="10"/>
        <rFont val="Times New Roman"/>
        <family val="1"/>
        <charset val="186"/>
      </rPr>
      <t>l: peptonas 10,0; gliukozė 20,0; pH 5,6 ± 0,2</t>
    </r>
  </si>
  <si>
    <r>
      <t xml:space="preserve">Sudėtis turi atitikti standarto LST ISO 16649-2 naujausio leidimo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20,0; tulžies druska Nr.3 1,5; 5-bromo-4-chloro-3-indolil  -D-gliukurono rugštis (BCIG) 0,075;  dimetilsulfoksidas (DMSO) 3 ml ; agaras 9-18; pH 7,2 ± 0,2</t>
    </r>
  </si>
  <si>
    <r>
      <t xml:space="preserve">Mišinys  granulėmis. Sudėtis turi atitikti Europos Farmakopėjos reikalavimus. </t>
    </r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 xml:space="preserve">kazeino hidrolizatas 15,0; L-Cistinas 0,5; gliukozė 5,5; mielių ekstraktas 5,0; natrio chloridas 2,5; natrio tioglikoliatas 0,5; rezazurinas 0,001; agaras 0,5 – 2,0; pH 7,1 ± 0,2  </t>
    </r>
  </si>
  <si>
    <r>
      <t xml:space="preserve">Mišinys granulėmis. Sudėtis turi atitikti Europos Farmakopėjos reikalavimus. </t>
    </r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>pankreatinis kazeino hidrolizatas 17,0; papajinis sojos hidrolizatas 3,0; natrio chloridas 5,0; dikalio vandenilio fosfatas 2,5; gliukozė 2,5; pH 7,3 ± 0,2</t>
    </r>
  </si>
  <si>
    <r>
      <t xml:space="preserve">Mišinys granulėmis. Sudėtis turi atitikti standarto ISO 21528-2 naujausio leidimo reikalavimus.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7,0; mielių ekstraktas 3,0; tulžies druskos 1,5; gliukozė  10,0; natrio chloridas 5,0;  neutralus raudonasis 0,03; kristalvioletinis 0,002; agaras 9,0-18,0; pH 7,4 ± 0,2</t>
    </r>
  </si>
  <si>
    <r>
      <t xml:space="preserve">Mišinys  granulėmis. Sudėtis turi atitikti standarto ISO 4832 naujausio leidimo reikalavimus. </t>
    </r>
    <r>
      <rPr>
        <u/>
        <sz val="10"/>
        <rFont val="Times New Roman"/>
        <family val="1"/>
        <charset val="186"/>
      </rPr>
      <t>Sudėtis g/l:</t>
    </r>
    <r>
      <rPr>
        <sz val="10"/>
        <rFont val="Times New Roman"/>
        <family val="1"/>
        <charset val="186"/>
      </rPr>
      <t xml:space="preserve"> peptonas 7,0; mielių ekstraktas 3,0; laktozė  10,0; natrio chloridas 5,0; tulžies druskos 1,5;  neutralus raudonasis 0,03; kristalvioletinis 0,002; agaras 12,0 – 18,0; pH 7,4 ± 0,2</t>
    </r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</si>
  <si>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</si>
  <si>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</si>
  <si>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</si>
  <si>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</si>
  <si>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Pirkimo sąlygų 2 priedas "Techninė specifikacija"</t>
  </si>
  <si>
    <t>T Optimus UAB</t>
  </si>
  <si>
    <t>To paties gamintojo kaip ir Baird Parker Agaro pagrindas</t>
  </si>
  <si>
    <t>Granulinis Peptone Type III, Bacteriological mišinys; 2% tirpalo pH 5,0-7,0</t>
  </si>
  <si>
    <t>To paties gamintojo, kaip ir B.cereus agaro pagrindas. Sudėtis 500 ml terpės: polimiksinas B 50000 TV</t>
  </si>
  <si>
    <r>
      <rPr>
        <u/>
        <sz val="10"/>
        <rFont val="Times New Roman"/>
        <family val="1"/>
        <charset val="186"/>
      </rPr>
      <t>Sudėtis g/l:</t>
    </r>
    <r>
      <rPr>
        <sz val="10"/>
        <rFont val="Times New Roman"/>
        <family val="1"/>
        <charset val="186"/>
      </rPr>
      <t xml:space="preserve"> proteozės peptonas 5,0; jautienos ekstraktas 1,0; natrio chloridas 5,0; manitolis 10,0; fenolio raudonasis 0,025; agaras 15,0 ; pH 7,4 ± 0,2</t>
    </r>
  </si>
  <si>
    <t>Himedia, M571-500G, 500 g</t>
  </si>
  <si>
    <t>Himedia, GM1129-500G, 500 g</t>
  </si>
  <si>
    <t>Himedia, M1418-500G, 500 g</t>
  </si>
  <si>
    <r>
      <t xml:space="preserve">Mišinys granulėmis; </t>
    </r>
    <r>
      <rPr>
        <u/>
        <sz val="10"/>
        <rFont val="Times New Roman"/>
        <family val="1"/>
        <charset val="204"/>
      </rPr>
      <t>Sudėtis g/l: peptonas A</t>
    </r>
    <r>
      <rPr>
        <sz val="10"/>
        <rFont val="Times New Roman"/>
        <family val="1"/>
        <charset val="204"/>
      </rPr>
      <t xml:space="preserve"> 5,0; D-gliukozė 10,0; kalio dihidrofosfatas 1,0; magnio sulfatas 0,5; dichloranas 0,002; Chloramphenicol 0,100; agaras 15,0; pH 5,6 ± 0,2</t>
    </r>
  </si>
  <si>
    <r>
      <t>Mišinys Granulėmis. Sudėtis g/l Mėsos ekstraktas 1,0; Peptonas A 10,0; Manitas 10,0; natrio chloridas 10,0; fenolio raudonasis 0,025; agaras 15,0; pH 7,1</t>
    </r>
    <r>
      <rPr>
        <sz val="10"/>
        <rFont val="Calibri"/>
        <family val="2"/>
      </rPr>
      <t>±</t>
    </r>
    <r>
      <rPr>
        <sz val="10"/>
        <rFont val="Times New Roman"/>
        <family val="1"/>
        <charset val="204"/>
      </rPr>
      <t>0,2</t>
    </r>
  </si>
  <si>
    <r>
      <t>Mišinys Granulėmis. Sudėtis g/l Pankreatinio kazeino hidrolizato ekvivalentas (Triptonas) 10,0; mielių ekstraktas 1,0; mėsos ekstrakto ekvivalentas (HM Peptone) 5,0; natrio piruvatas 10,0; glicinas 12,0; ličio chloridas 5,0; agaras 20,0; pH 7,0</t>
    </r>
    <r>
      <rPr>
        <sz val="10"/>
        <rFont val="Calibri"/>
        <family val="2"/>
      </rPr>
      <t>±</t>
    </r>
    <r>
      <rPr>
        <sz val="10"/>
        <rFont val="Times New Roman"/>
        <family val="1"/>
        <charset val="204"/>
      </rPr>
      <t>0,2</t>
    </r>
  </si>
  <si>
    <t>Himedia, GM868-500G, 500 g</t>
  </si>
  <si>
    <t>Himedia, GM467-500G, 500 g</t>
  </si>
  <si>
    <r>
      <t xml:space="preserve">Mišinys granulėmis.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12,0; mielių ekstraktas 3,0; laktozė 12,0; sacharozė 12,0; salicinas 2,0; tulžies druskos Nr.3 9,0;  natrio chloridas 5,0; natrio tiosulfatas 5,0; amonio geležies citratas 1,5 ; rūgštinis fuksinas 0,1; bromtimolio mėlynasis 0,065; agaras 15,0; pH 7,5 ± 0,2</t>
    </r>
  </si>
  <si>
    <t>Himedia, GM144-500G, 500 g</t>
  </si>
  <si>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20,0; laktozės monohidratas 10,0; tulžies druskos 1,5; natrio chloridas 5,0; neutralus raudonasis 0,03; Kristalinis violetinis 0,001; agaras 13,5; pH 7,1 ± 0,2</t>
    </r>
  </si>
  <si>
    <t>GM1003-500G</t>
  </si>
  <si>
    <r>
      <t xml:space="preserve">Mišinys granulėmis. </t>
    </r>
    <r>
      <rPr>
        <u/>
        <sz val="10"/>
        <rFont val="Times New Roman"/>
        <family val="1"/>
        <charset val="186"/>
      </rPr>
      <t>Sudėtis g/l: s</t>
    </r>
    <r>
      <rPr>
        <sz val="10"/>
        <rFont val="Times New Roman"/>
        <family val="1"/>
        <charset val="186"/>
      </rPr>
      <t>pecialus peptonas 23,0; krakmolas 1,0; natrio chloridas 5,0; agaras 15,0; pH 7,3 ± 0,2</t>
    </r>
  </si>
  <si>
    <t>Himedia, MH081-500G, 500 g</t>
  </si>
  <si>
    <r>
      <t xml:space="preserve">Mišinys granulėmis.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20,0; laktozės monohidratas 10,0; dehidratuota tulžis 5,0; bromkrezolio purpurinis 0,01; pH 7,3 ± 0,2</t>
    </r>
  </si>
  <si>
    <t>Himedia, GMH083-500G, 500 g</t>
  </si>
  <si>
    <t>Himedia, GM1272-500G, 500 g</t>
  </si>
  <si>
    <r>
      <t xml:space="preserve">Mišinys granulėmis. </t>
    </r>
    <r>
      <rPr>
        <u/>
        <sz val="10"/>
        <rFont val="Times New Roman"/>
        <family val="1"/>
        <charset val="186"/>
      </rPr>
      <t>Sudėtis g/l: t</t>
    </r>
    <r>
      <rPr>
        <sz val="10"/>
        <rFont val="Times New Roman"/>
        <family val="1"/>
        <charset val="186"/>
      </rPr>
      <t>riptonas 6,0; mielių ekstraktas 3,0; agaras 12,0; pH 7,2 ± 0,2</t>
    </r>
  </si>
  <si>
    <t>Himedia, GM1084-500G, 500 g</t>
  </si>
  <si>
    <r>
      <t xml:space="preserve">Mišinys granulėmis. </t>
    </r>
    <r>
      <rPr>
        <u/>
        <sz val="10"/>
        <rFont val="Times New Roman"/>
        <family val="1"/>
        <charset val="186"/>
      </rPr>
      <t>Sudėtis g/l: j</t>
    </r>
    <r>
      <rPr>
        <sz val="10"/>
        <rFont val="Times New Roman"/>
        <family val="1"/>
        <charset val="186"/>
      </rPr>
      <t>autienos ekstrakto ekvivalentas (beef heart infusion) 2 g; rūgštinis kazeino hidrolizatas 17,5; krakmolas 1,5; agaras 17,0; pH 7,3 ± 0,1</t>
    </r>
  </si>
  <si>
    <t>Himedia, GM033-500G, 500 g</t>
  </si>
  <si>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20,0; tulžies druska Nr.3 1,5; 5-bromo-4-chloro-3-indolil  -D-gliukurono rugštis (BCIG) 0,075;  dimetilsulfoksidas (DMSO) 3 ml ; agaras 15; pH 7,2 ± 0,2</t>
    </r>
  </si>
  <si>
    <t>Himedia, GM009-500G, 500 g</t>
  </si>
  <si>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 xml:space="preserve">Triptonas 15,0; L-Cistinas 0,5; gliukozė 5,5; mielių ekstraktas 5,0; natrio chloridas 2,5; natrio tioglikoliatas 0,5; rezazurinas 0,001; agaras 0,75; pH 7,1 ± 0,2  </t>
    </r>
  </si>
  <si>
    <t>Himedia, GM011-500G, 500 g</t>
  </si>
  <si>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>triptonas 17,0; sojos peptonas 3,0; natrio chloridas 5,0; dikalio vandenilio fosfatas 2,5; gliukozė 2,5; pH 7,3 ± 0,2</t>
    </r>
  </si>
  <si>
    <t>Himedia, GM581-500G, 500 g</t>
  </si>
  <si>
    <r>
      <t xml:space="preserve">Mišinys granulėmis.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7,0; mielių ekstraktas 3,0; tulžies druskos 1,5; gliukozė  10,0; natrio chloridas 5,0;  neutralus raudonasis 0,03; kristalvioletinis 0,002; agaras 12; pH 7,4 ± 0,2</t>
    </r>
  </si>
  <si>
    <t>Himedia, GM049-500G, 500 g</t>
  </si>
  <si>
    <r>
      <t xml:space="preserve">Mišinys  granulėmis. Sudėtis turi atitikti standarto ISO 4832 naujausio leidimo reikalavimus. </t>
    </r>
    <r>
      <rPr>
        <u/>
        <sz val="10"/>
        <rFont val="Times New Roman"/>
        <family val="1"/>
        <charset val="186"/>
      </rPr>
      <t>Sudėtis g/l:</t>
    </r>
    <r>
      <rPr>
        <sz val="10"/>
        <rFont val="Times New Roman"/>
        <family val="1"/>
        <charset val="186"/>
      </rPr>
      <t xml:space="preserve"> peptonas 7,0; mielių ekstraktas 3,0; laktozė  10,0; natrio chloridas 5,0; tulžies druskos 1,5;  neutralus raudonasis 0,03; kristalvioletinis 0,002; agaras 15,0; pH 7,4 ± 0,2</t>
    </r>
  </si>
  <si>
    <t>Himedia, M1297A-500G, 500 g</t>
  </si>
  <si>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>eptonas 10,0; laktalbumino hidrolizatas 5,0; mielių ekstraktas 5,0; natrio chloridas 5,0; natrio metabisulfitas 0,5; alfa -ketoglutarinė  rugštis 1,0; natrio piruvatas 0,5; natrio karbonatas 0,6; heminas 0,01; pH 7,4 ± 0,2</t>
    </r>
  </si>
  <si>
    <t>To paties gamintojo, kaip ir Boltono sultinio pagrindas. Sudėtis 500 ml terpės: Cefoperazonas 10,0 mg; vankomicinas 10,0 mg; trimetoprim 10,0 mg; amfotericinas B 5,0 mg</t>
  </si>
  <si>
    <t>Himedia, GM1592-500G, 500 g</t>
  </si>
  <si>
    <t>Himedia, FD231-1VL, 1 mėgintuvėlis</t>
  </si>
  <si>
    <t>Himedia, GM971-500G, 500 g</t>
  </si>
  <si>
    <t>Himedia, M121-500G, 500 g</t>
  </si>
  <si>
    <t>Himedia, GM096-500G, 500 g</t>
  </si>
  <si>
    <r>
      <t xml:space="preserve">Mišinys granulėmis. </t>
    </r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>mėsos ekstrakto ekvivalentas 5,0; peptonas 10,0; mielių ekstraktas 3,0; dinatrio hidrofosfatas 1,0; natrio dihidrofosfatas 0,6; laktozė 10,0; sacharozė 10,0; fenolio raudonasis 0,09; briliantinis žalias 0,0047; agaras 12,0; pH 6,9 ± 0,2</t>
    </r>
  </si>
  <si>
    <r>
      <t xml:space="preserve"> </t>
    </r>
    <r>
      <rPr>
        <u/>
        <sz val="10"/>
        <rFont val="Times New Roman"/>
        <family val="1"/>
        <charset val="186"/>
      </rPr>
      <t>Sudėtis g/l: p</t>
    </r>
    <r>
      <rPr>
        <sz val="10"/>
        <rFont val="Times New Roman"/>
        <family val="1"/>
        <charset val="186"/>
      </rPr>
      <t xml:space="preserve">eptonas 10,0; laktozė 10,0; dehidratuota jaučio tulžis 20,0; briliantinis žaliasis 0,0133; pH 7,2± 0,2
</t>
    </r>
  </si>
  <si>
    <r>
      <t>S</t>
    </r>
    <r>
      <rPr>
        <u/>
        <sz val="10"/>
        <rFont val="Times New Roman"/>
        <family val="1"/>
        <charset val="186"/>
      </rPr>
      <t xml:space="preserve">udėtis g/l: </t>
    </r>
    <r>
      <rPr>
        <sz val="10"/>
        <rFont val="Times New Roman"/>
        <family val="1"/>
        <charset val="186"/>
      </rPr>
      <t>bulvių ekstraktas - 200,0; gliukozė - 20,0; agaras - 15,0; pH 5,6± 0,2</t>
    </r>
  </si>
  <si>
    <t>Himedia, FD003-1VL, 1 mėgintuvėlis</t>
  </si>
  <si>
    <t>Himedia, GM636-500G, 500 g</t>
  </si>
  <si>
    <t>Himedia, FD045-100MLX1VL, 100 ml</t>
  </si>
  <si>
    <t>Himedia, RMG7709-500G, 500 g</t>
  </si>
  <si>
    <t>Himedia, GM043I-500G, 500 g</t>
  </si>
  <si>
    <t>Himedia, FD046-100MLX1VL, 100 ml</t>
  </si>
  <si>
    <t>Himedia, M099S-500G, 500 g</t>
  </si>
  <si>
    <r>
      <rPr>
        <u/>
        <sz val="10"/>
        <rFont val="Times New Roman"/>
        <family val="1"/>
        <charset val="186"/>
      </rPr>
      <t xml:space="preserve">Sudėtis g/l: </t>
    </r>
    <r>
      <rPr>
        <sz val="10"/>
        <rFont val="Times New Roman"/>
        <family val="1"/>
        <charset val="186"/>
      </rPr>
      <t>Amonio divandenilio fosfatas 1,0; magnio sulfatas 0,2; dikalio fosfatas 1,0; natrio citratas 2,0; natrio chloridas 5; bromotimolio mėlis 0,08; agaras 15; pH 6,8 ± 0,1</t>
    </r>
  </si>
  <si>
    <t>Himedia, M1591-500G,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</si>
</sst>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u/>
      <sz val="10"/>
      <name val="Times New Roman"/>
      <family val="1"/>
      <charset val="186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20C10116-6269-4542-A61A-FD4E48CEE695}"/>
    <cellStyle name="Normal 6" xfId="3" xr:uid="{E28A9C27-2F82-4D85-ACB4-85BB9333FF67}"/>
    <cellStyle name="Normal_Medikamentai Jordana" xfId="1" xr:uid="{A3128DA4-9976-41C9-8D38-743AA0030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BB3A-3976-486E-8DC4-4D698DFA55A0}">
  <dimension ref="A1:O37"/>
  <sheetViews>
    <sheetView tabSelected="1" zoomScale="85" zoomScaleNormal="85" workbookViewId="0">
      <pane ySplit="2" topLeftCell="A3" activePane="bottomLeft" state="frozen"/>
      <selection pane="bottomLeft" activeCell="A39" sqref="A39"/>
    </sheetView>
  </sheetViews>
  <sheetFormatPr defaultRowHeight="39.950000000000003" customHeight="1" x14ac:dyDescent="0.2"/>
  <cols>
    <col min="1" max="1" width="10.7109375" style="12" customWidth="1"/>
    <col min="2" max="2" width="14.28515625" style="2" customWidth="1"/>
    <col min="3" max="3" width="10.85546875" style="2" customWidth="1"/>
    <col min="4" max="4" width="43.140625" style="2" customWidth="1"/>
    <col min="5" max="5" width="8" style="2" customWidth="1"/>
    <col min="6" max="6" width="21" style="2" customWidth="1"/>
    <col min="7" max="7" width="14.5703125" style="2" customWidth="1"/>
    <col min="8" max="8" width="9" style="2" customWidth="1"/>
    <col min="9" max="9" width="10.7109375" style="12" customWidth="1"/>
    <col min="10" max="10" width="10.7109375" style="2" customWidth="1"/>
    <col min="11" max="11" width="10.7109375" style="12" customWidth="1"/>
    <col min="12" max="15" width="10.7109375" style="5" customWidth="1"/>
    <col min="16" max="16" width="10.7109375" style="6" customWidth="1"/>
    <col min="17" max="24" width="9.140625" style="6" customWidth="1"/>
    <col min="25" max="16384" width="9.140625" style="6"/>
  </cols>
  <sheetData>
    <row r="1" spans="1:15" ht="17.25" customHeight="1" x14ac:dyDescent="0.2">
      <c r="A1" s="1"/>
      <c r="C1" s="3"/>
      <c r="D1" s="3"/>
      <c r="E1" s="3"/>
      <c r="F1" s="3"/>
      <c r="G1" s="3"/>
      <c r="H1" s="4"/>
      <c r="I1" s="12" t="s">
        <v>93</v>
      </c>
      <c r="L1" s="4"/>
    </row>
    <row r="2" spans="1:15" ht="131.25" customHeight="1" x14ac:dyDescent="0.2">
      <c r="A2" s="27" t="s">
        <v>0</v>
      </c>
      <c r="B2" s="28" t="s">
        <v>1</v>
      </c>
      <c r="C2" s="29" t="s">
        <v>2</v>
      </c>
      <c r="D2" s="27" t="s">
        <v>3</v>
      </c>
      <c r="E2" s="30" t="s">
        <v>89</v>
      </c>
      <c r="F2" s="30" t="s">
        <v>90</v>
      </c>
      <c r="G2" s="30" t="s">
        <v>91</v>
      </c>
      <c r="H2" s="31" t="s">
        <v>92</v>
      </c>
      <c r="I2" s="28" t="s">
        <v>4</v>
      </c>
      <c r="J2" s="32" t="s">
        <v>5</v>
      </c>
      <c r="K2" s="32" t="s">
        <v>6</v>
      </c>
      <c r="L2" s="32" t="s">
        <v>7</v>
      </c>
      <c r="M2" s="32" t="s">
        <v>8</v>
      </c>
      <c r="N2" s="32" t="s">
        <v>9</v>
      </c>
      <c r="O2" s="32" t="s">
        <v>10</v>
      </c>
    </row>
    <row r="3" spans="1:15" ht="19.5" customHeight="1" x14ac:dyDescent="0.2">
      <c r="A3" s="27" t="s">
        <v>11</v>
      </c>
      <c r="B3" s="27">
        <v>2</v>
      </c>
      <c r="C3" s="27">
        <v>3</v>
      </c>
      <c r="D3" s="27">
        <v>4</v>
      </c>
      <c r="E3" s="27">
        <v>5</v>
      </c>
      <c r="F3" s="27">
        <v>6</v>
      </c>
      <c r="G3" s="27">
        <v>7</v>
      </c>
      <c r="H3" s="27">
        <v>8</v>
      </c>
      <c r="I3" s="27">
        <v>9</v>
      </c>
      <c r="J3" s="27">
        <v>10</v>
      </c>
      <c r="K3" s="27">
        <v>11</v>
      </c>
      <c r="L3" s="27">
        <v>12</v>
      </c>
      <c r="M3" s="27">
        <v>13</v>
      </c>
      <c r="N3" s="27">
        <v>14</v>
      </c>
      <c r="O3" s="27">
        <v>15</v>
      </c>
    </row>
    <row r="4" spans="1:15" ht="27.75" customHeight="1" x14ac:dyDescent="0.2">
      <c r="A4" s="13" t="s">
        <v>59</v>
      </c>
      <c r="B4" s="14" t="s">
        <v>14</v>
      </c>
      <c r="C4" s="15"/>
      <c r="D4" s="16"/>
      <c r="E4" s="16"/>
      <c r="F4" s="16"/>
      <c r="G4" s="16"/>
      <c r="H4" s="16"/>
      <c r="I4" s="22"/>
      <c r="J4" s="17"/>
      <c r="K4" s="26"/>
      <c r="L4" s="17"/>
      <c r="M4" s="18"/>
      <c r="N4" s="18"/>
      <c r="O4" s="19"/>
    </row>
    <row r="5" spans="1:15" ht="82.5" customHeight="1" x14ac:dyDescent="0.2">
      <c r="A5" s="11" t="s">
        <v>60</v>
      </c>
      <c r="B5" s="7" t="s">
        <v>15</v>
      </c>
      <c r="C5" s="8" t="s">
        <v>12</v>
      </c>
      <c r="D5" s="9" t="s">
        <v>66</v>
      </c>
      <c r="E5" s="39" t="s">
        <v>94</v>
      </c>
      <c r="F5" s="7" t="s">
        <v>104</v>
      </c>
      <c r="G5" s="7" t="s">
        <v>144</v>
      </c>
      <c r="H5" s="7" t="s">
        <v>13</v>
      </c>
      <c r="I5" s="21">
        <v>70</v>
      </c>
      <c r="J5" s="33">
        <v>58</v>
      </c>
      <c r="K5" s="25">
        <v>21</v>
      </c>
      <c r="L5" s="34">
        <f>J5*1.21</f>
        <v>70.179999999999993</v>
      </c>
      <c r="M5" s="35">
        <f>J5*I5</f>
        <v>4060</v>
      </c>
      <c r="N5" s="35">
        <f t="shared" ref="N5:N7" si="0">M5*0.21</f>
        <v>852.6</v>
      </c>
      <c r="O5" s="35">
        <f t="shared" ref="O5:O6" si="1">M5+N5</f>
        <v>4912.6000000000004</v>
      </c>
    </row>
    <row r="6" spans="1:15" ht="42.75" customHeight="1" x14ac:dyDescent="0.2">
      <c r="A6" s="11" t="s">
        <v>61</v>
      </c>
      <c r="B6" s="7" t="s">
        <v>16</v>
      </c>
      <c r="C6" s="8" t="s">
        <v>12</v>
      </c>
      <c r="D6" s="7" t="s">
        <v>17</v>
      </c>
      <c r="E6" s="39" t="s">
        <v>94</v>
      </c>
      <c r="F6" s="39" t="s">
        <v>95</v>
      </c>
      <c r="G6" s="39" t="s">
        <v>145</v>
      </c>
      <c r="H6" s="7" t="s">
        <v>18</v>
      </c>
      <c r="I6" s="21">
        <v>300</v>
      </c>
      <c r="J6" s="33">
        <v>14</v>
      </c>
      <c r="K6" s="25">
        <v>21</v>
      </c>
      <c r="L6" s="34">
        <f t="shared" ref="L6:L9" si="2">J6*1.21</f>
        <v>16.939999999999998</v>
      </c>
      <c r="M6" s="35">
        <f t="shared" ref="M6:M7" si="3">J6*I6</f>
        <v>4200</v>
      </c>
      <c r="N6" s="35">
        <f>M6*0.21</f>
        <v>882</v>
      </c>
      <c r="O6" s="35">
        <f t="shared" si="1"/>
        <v>5082</v>
      </c>
    </row>
    <row r="7" spans="1:15" ht="43.5" customHeight="1" x14ac:dyDescent="0.2">
      <c r="A7" s="11">
        <v>6</v>
      </c>
      <c r="B7" s="7" t="s">
        <v>19</v>
      </c>
      <c r="C7" s="8" t="s">
        <v>12</v>
      </c>
      <c r="D7" s="9" t="s">
        <v>20</v>
      </c>
      <c r="E7" s="39" t="s">
        <v>94</v>
      </c>
      <c r="F7" s="37" t="s">
        <v>96</v>
      </c>
      <c r="G7" s="37" t="s">
        <v>143</v>
      </c>
      <c r="H7" s="7" t="s">
        <v>13</v>
      </c>
      <c r="I7" s="20">
        <v>20</v>
      </c>
      <c r="J7" s="33">
        <v>27</v>
      </c>
      <c r="K7" s="25">
        <v>21</v>
      </c>
      <c r="L7" s="34">
        <f t="shared" si="2"/>
        <v>32.67</v>
      </c>
      <c r="M7" s="35">
        <f t="shared" si="3"/>
        <v>540</v>
      </c>
      <c r="N7" s="35">
        <f t="shared" si="0"/>
        <v>113.39999999999999</v>
      </c>
      <c r="O7" s="35">
        <f>M7+N7</f>
        <v>653.4</v>
      </c>
    </row>
    <row r="8" spans="1:15" ht="25.5" customHeight="1" x14ac:dyDescent="0.2">
      <c r="A8" s="13">
        <v>7</v>
      </c>
      <c r="B8" s="14" t="s">
        <v>21</v>
      </c>
      <c r="C8" s="15"/>
      <c r="D8" s="15"/>
      <c r="E8" s="15"/>
      <c r="F8" s="15"/>
      <c r="G8" s="15"/>
      <c r="H8" s="15"/>
      <c r="I8" s="23"/>
      <c r="J8" s="17"/>
      <c r="K8" s="26"/>
      <c r="L8" s="17"/>
      <c r="M8" s="18"/>
      <c r="N8" s="18"/>
      <c r="O8" s="19"/>
    </row>
    <row r="9" spans="1:15" ht="63.75" customHeight="1" x14ac:dyDescent="0.2">
      <c r="A9" s="11" t="s">
        <v>27</v>
      </c>
      <c r="B9" s="9" t="s">
        <v>22</v>
      </c>
      <c r="C9" s="8" t="s">
        <v>12</v>
      </c>
      <c r="D9" s="9" t="s">
        <v>67</v>
      </c>
      <c r="E9" s="9" t="s">
        <v>94</v>
      </c>
      <c r="F9" s="7" t="s">
        <v>103</v>
      </c>
      <c r="G9" s="7" t="s">
        <v>141</v>
      </c>
      <c r="H9" s="7" t="s">
        <v>13</v>
      </c>
      <c r="I9" s="20">
        <v>50</v>
      </c>
      <c r="J9" s="10">
        <v>49</v>
      </c>
      <c r="K9" s="25">
        <v>21</v>
      </c>
      <c r="L9" s="34">
        <f t="shared" si="2"/>
        <v>59.29</v>
      </c>
      <c r="M9" s="35">
        <f t="shared" ref="M9:M11" si="4">J9*I9</f>
        <v>2450</v>
      </c>
      <c r="N9" s="35">
        <f>M9*0.21</f>
        <v>514.5</v>
      </c>
      <c r="O9" s="35">
        <f t="shared" ref="O9:O11" si="5">M9+N9</f>
        <v>2964.5</v>
      </c>
    </row>
    <row r="10" spans="1:15" ht="54.75" customHeight="1" x14ac:dyDescent="0.2">
      <c r="A10" s="11" t="s">
        <v>29</v>
      </c>
      <c r="B10" s="9" t="s">
        <v>23</v>
      </c>
      <c r="C10" s="8" t="s">
        <v>12</v>
      </c>
      <c r="D10" s="9" t="s">
        <v>68</v>
      </c>
      <c r="E10" s="9" t="s">
        <v>94</v>
      </c>
      <c r="F10" s="39" t="s">
        <v>97</v>
      </c>
      <c r="G10" s="44" t="s">
        <v>140</v>
      </c>
      <c r="H10" s="7" t="s">
        <v>65</v>
      </c>
      <c r="I10" s="21">
        <v>850</v>
      </c>
      <c r="J10" s="10">
        <v>4.4000000000000004</v>
      </c>
      <c r="K10" s="25">
        <v>21</v>
      </c>
      <c r="L10" s="34">
        <f t="shared" ref="L10" si="6">J10*1.21</f>
        <v>5.3239999999999998</v>
      </c>
      <c r="M10" s="35">
        <f>J10*I10</f>
        <v>3740.0000000000005</v>
      </c>
      <c r="N10" s="35">
        <f>M10*0.21</f>
        <v>785.40000000000009</v>
      </c>
      <c r="O10" s="35">
        <f t="shared" si="5"/>
        <v>4525.4000000000005</v>
      </c>
    </row>
    <row r="11" spans="1:15" ht="47.25" customHeight="1" x14ac:dyDescent="0.2">
      <c r="A11" s="11" t="s">
        <v>62</v>
      </c>
      <c r="B11" s="7" t="s">
        <v>24</v>
      </c>
      <c r="C11" s="8" t="s">
        <v>12</v>
      </c>
      <c r="D11" s="9" t="s">
        <v>25</v>
      </c>
      <c r="E11" s="9" t="s">
        <v>94</v>
      </c>
      <c r="F11" s="9" t="s">
        <v>25</v>
      </c>
      <c r="G11" s="45" t="s">
        <v>142</v>
      </c>
      <c r="H11" s="7" t="s">
        <v>18</v>
      </c>
      <c r="I11" s="21">
        <v>500</v>
      </c>
      <c r="J11" s="10">
        <v>14</v>
      </c>
      <c r="K11" s="25">
        <v>21</v>
      </c>
      <c r="L11" s="34">
        <f>J11*1.21</f>
        <v>16.939999999999998</v>
      </c>
      <c r="M11" s="35">
        <f t="shared" si="4"/>
        <v>7000</v>
      </c>
      <c r="N11" s="35">
        <f>M11*0.21</f>
        <v>1470</v>
      </c>
      <c r="O11" s="35">
        <f t="shared" si="5"/>
        <v>8470</v>
      </c>
    </row>
    <row r="12" spans="1:15" ht="39" customHeight="1" x14ac:dyDescent="0.2">
      <c r="A12" s="13">
        <v>8</v>
      </c>
      <c r="B12" s="15" t="s">
        <v>26</v>
      </c>
      <c r="C12" s="15"/>
      <c r="D12" s="15"/>
      <c r="E12" s="15"/>
      <c r="F12" s="15"/>
      <c r="G12" s="15"/>
      <c r="H12" s="15"/>
      <c r="I12" s="23"/>
      <c r="J12" s="17"/>
      <c r="K12" s="26"/>
      <c r="L12" s="17"/>
      <c r="M12" s="18"/>
      <c r="N12" s="18"/>
      <c r="O12" s="19"/>
    </row>
    <row r="13" spans="1:15" ht="75.75" customHeight="1" x14ac:dyDescent="0.2">
      <c r="A13" s="11" t="s">
        <v>63</v>
      </c>
      <c r="B13" s="9" t="s">
        <v>28</v>
      </c>
      <c r="C13" s="8" t="s">
        <v>12</v>
      </c>
      <c r="D13" s="9" t="s">
        <v>69</v>
      </c>
      <c r="E13" s="9" t="s">
        <v>94</v>
      </c>
      <c r="F13" s="9" t="s">
        <v>130</v>
      </c>
      <c r="G13" s="42" t="s">
        <v>132</v>
      </c>
      <c r="H13" s="7" t="s">
        <v>13</v>
      </c>
      <c r="I13" s="21">
        <v>8</v>
      </c>
      <c r="J13" s="10">
        <v>52</v>
      </c>
      <c r="K13" s="25">
        <v>21</v>
      </c>
      <c r="L13" s="34">
        <f>J13*1.21</f>
        <v>62.92</v>
      </c>
      <c r="M13" s="35">
        <f>J13*I13</f>
        <v>416</v>
      </c>
      <c r="N13" s="35">
        <f t="shared" ref="N13" si="7">M13*0.21</f>
        <v>87.36</v>
      </c>
      <c r="O13" s="35">
        <f t="shared" ref="O13:O14" si="8">M13+N13</f>
        <v>503.36</v>
      </c>
    </row>
    <row r="14" spans="1:15" ht="51.75" customHeight="1" x14ac:dyDescent="0.2">
      <c r="A14" s="11" t="s">
        <v>64</v>
      </c>
      <c r="B14" s="9" t="s">
        <v>30</v>
      </c>
      <c r="C14" s="8" t="s">
        <v>12</v>
      </c>
      <c r="D14" s="9" t="s">
        <v>70</v>
      </c>
      <c r="E14" s="9" t="s">
        <v>94</v>
      </c>
      <c r="F14" s="9" t="s">
        <v>131</v>
      </c>
      <c r="G14" s="40" t="s">
        <v>133</v>
      </c>
      <c r="H14" s="7" t="s">
        <v>65</v>
      </c>
      <c r="I14" s="21">
        <v>240</v>
      </c>
      <c r="J14" s="10">
        <v>4</v>
      </c>
      <c r="K14" s="25">
        <v>21</v>
      </c>
      <c r="L14" s="34">
        <f t="shared" ref="L14:L15" si="9">J14*1.21</f>
        <v>4.84</v>
      </c>
      <c r="M14" s="35">
        <f t="shared" ref="M14:M15" si="10">J14*I14</f>
        <v>960</v>
      </c>
      <c r="N14" s="35">
        <f>M14*0.21</f>
        <v>201.6</v>
      </c>
      <c r="O14" s="35">
        <f t="shared" si="8"/>
        <v>1161.5999999999999</v>
      </c>
    </row>
    <row r="15" spans="1:15" ht="67.5" customHeight="1" x14ac:dyDescent="0.2">
      <c r="A15" s="11">
        <v>9</v>
      </c>
      <c r="B15" s="9" t="s">
        <v>31</v>
      </c>
      <c r="C15" s="8" t="s">
        <v>12</v>
      </c>
      <c r="D15" s="9" t="s">
        <v>71</v>
      </c>
      <c r="E15" s="9" t="s">
        <v>94</v>
      </c>
      <c r="F15" s="9" t="s">
        <v>137</v>
      </c>
      <c r="G15" s="43" t="s">
        <v>134</v>
      </c>
      <c r="H15" s="7" t="s">
        <v>13</v>
      </c>
      <c r="I15" s="21">
        <v>140</v>
      </c>
      <c r="J15" s="10">
        <v>48</v>
      </c>
      <c r="K15" s="25">
        <v>21</v>
      </c>
      <c r="L15" s="34">
        <f t="shared" si="9"/>
        <v>58.08</v>
      </c>
      <c r="M15" s="35">
        <f t="shared" si="10"/>
        <v>6720</v>
      </c>
      <c r="N15" s="35">
        <f t="shared" ref="N15:N16" si="11">M15*0.21</f>
        <v>1411.2</v>
      </c>
      <c r="O15" s="35">
        <f>M15+N15</f>
        <v>8131.2</v>
      </c>
    </row>
    <row r="16" spans="1:15" ht="60.75" customHeight="1" x14ac:dyDescent="0.2">
      <c r="A16" s="11">
        <v>10</v>
      </c>
      <c r="B16" s="9" t="s">
        <v>32</v>
      </c>
      <c r="C16" s="8" t="s">
        <v>12</v>
      </c>
      <c r="D16" s="9" t="s">
        <v>72</v>
      </c>
      <c r="E16" s="9" t="s">
        <v>94</v>
      </c>
      <c r="F16" s="9" t="s">
        <v>138</v>
      </c>
      <c r="G16" s="41" t="s">
        <v>135</v>
      </c>
      <c r="H16" s="7" t="s">
        <v>13</v>
      </c>
      <c r="I16" s="21">
        <v>24</v>
      </c>
      <c r="J16" s="10">
        <v>36</v>
      </c>
      <c r="K16" s="25">
        <v>21</v>
      </c>
      <c r="L16" s="34">
        <f>J16*1.21</f>
        <v>43.56</v>
      </c>
      <c r="M16" s="35">
        <f>J16*I16</f>
        <v>864</v>
      </c>
      <c r="N16" s="35">
        <f t="shared" si="11"/>
        <v>181.44</v>
      </c>
      <c r="O16" s="35">
        <f t="shared" ref="O16" si="12">M16+N16</f>
        <v>1045.44</v>
      </c>
    </row>
    <row r="17" spans="1:15" ht="57" customHeight="1" x14ac:dyDescent="0.2">
      <c r="A17" s="11">
        <v>12</v>
      </c>
      <c r="B17" s="9" t="s">
        <v>33</v>
      </c>
      <c r="C17" s="8" t="s">
        <v>12</v>
      </c>
      <c r="D17" s="9" t="s">
        <v>73</v>
      </c>
      <c r="E17" s="9" t="s">
        <v>94</v>
      </c>
      <c r="F17" s="9" t="s">
        <v>139</v>
      </c>
      <c r="G17" s="9" t="s">
        <v>136</v>
      </c>
      <c r="H17" s="7" t="s">
        <v>13</v>
      </c>
      <c r="I17" s="21">
        <v>10</v>
      </c>
      <c r="J17" s="10">
        <v>41</v>
      </c>
      <c r="K17" s="25">
        <v>21</v>
      </c>
      <c r="L17" s="34">
        <f t="shared" ref="L17" si="13">J17*1.21</f>
        <v>49.61</v>
      </c>
      <c r="M17" s="35">
        <f t="shared" ref="M17" si="14">J17*I17</f>
        <v>410</v>
      </c>
      <c r="N17" s="35">
        <f t="shared" ref="N17" si="15">M17*0.21</f>
        <v>86.1</v>
      </c>
      <c r="O17" s="35">
        <f>M17+N17</f>
        <v>496.1</v>
      </c>
    </row>
    <row r="18" spans="1:15" ht="43.5" customHeight="1" x14ac:dyDescent="0.2">
      <c r="A18" s="11">
        <v>14</v>
      </c>
      <c r="B18" s="7" t="s">
        <v>34</v>
      </c>
      <c r="C18" s="8" t="s">
        <v>12</v>
      </c>
      <c r="D18" s="7" t="s">
        <v>35</v>
      </c>
      <c r="E18" s="7" t="s">
        <v>94</v>
      </c>
      <c r="F18" s="39" t="s">
        <v>35</v>
      </c>
      <c r="G18" s="38" t="s">
        <v>129</v>
      </c>
      <c r="H18" s="7" t="s">
        <v>13</v>
      </c>
      <c r="I18" s="21">
        <v>5</v>
      </c>
      <c r="J18" s="10">
        <v>180</v>
      </c>
      <c r="K18" s="25">
        <v>21</v>
      </c>
      <c r="L18" s="34">
        <f t="shared" ref="L18" si="16">J18*1.21</f>
        <v>217.79999999999998</v>
      </c>
      <c r="M18" s="35">
        <f t="shared" ref="M18" si="17">J18*I18</f>
        <v>900</v>
      </c>
      <c r="N18" s="35">
        <f t="shared" ref="N18" si="18">M18*0.21</f>
        <v>189</v>
      </c>
      <c r="O18" s="35">
        <f>M18+N18</f>
        <v>1089</v>
      </c>
    </row>
    <row r="19" spans="1:15" ht="57" customHeight="1" x14ac:dyDescent="0.2">
      <c r="A19" s="11">
        <v>15</v>
      </c>
      <c r="B19" s="7" t="s">
        <v>36</v>
      </c>
      <c r="C19" s="8" t="s">
        <v>12</v>
      </c>
      <c r="D19" s="7" t="s">
        <v>37</v>
      </c>
      <c r="E19" s="7" t="s">
        <v>94</v>
      </c>
      <c r="F19" s="39" t="s">
        <v>37</v>
      </c>
      <c r="G19" s="38" t="s">
        <v>101</v>
      </c>
      <c r="H19" s="7" t="s">
        <v>13</v>
      </c>
      <c r="I19" s="21">
        <v>96</v>
      </c>
      <c r="J19" s="10">
        <v>70</v>
      </c>
      <c r="K19" s="25">
        <v>21</v>
      </c>
      <c r="L19" s="34">
        <f t="shared" ref="L19" si="19">J19*1.21</f>
        <v>84.7</v>
      </c>
      <c r="M19" s="35">
        <f t="shared" ref="M19" si="20">J19*I19</f>
        <v>6720</v>
      </c>
      <c r="N19" s="35">
        <f t="shared" ref="N19" si="21">M19*0.21</f>
        <v>1411.2</v>
      </c>
      <c r="O19" s="35">
        <f>M19+N19</f>
        <v>8131.2</v>
      </c>
    </row>
    <row r="20" spans="1:15" ht="71.25" customHeight="1" x14ac:dyDescent="0.2">
      <c r="A20" s="11">
        <v>22</v>
      </c>
      <c r="B20" s="7" t="s">
        <v>38</v>
      </c>
      <c r="C20" s="8" t="s">
        <v>12</v>
      </c>
      <c r="D20" s="9" t="s">
        <v>74</v>
      </c>
      <c r="E20" s="7" t="s">
        <v>94</v>
      </c>
      <c r="F20" s="36" t="s">
        <v>102</v>
      </c>
      <c r="G20" s="9" t="s">
        <v>100</v>
      </c>
      <c r="H20" s="7" t="s">
        <v>13</v>
      </c>
      <c r="I20" s="21">
        <v>20</v>
      </c>
      <c r="J20" s="10">
        <v>57</v>
      </c>
      <c r="K20" s="25">
        <v>21</v>
      </c>
      <c r="L20" s="34">
        <f t="shared" ref="L20" si="22">J20*1.21</f>
        <v>68.97</v>
      </c>
      <c r="M20" s="35">
        <f t="shared" ref="M20" si="23">J20*I20</f>
        <v>1140</v>
      </c>
      <c r="N20" s="35">
        <f t="shared" ref="N20" si="24">M20*0.21</f>
        <v>239.39999999999998</v>
      </c>
      <c r="O20" s="35">
        <f>M20+N20</f>
        <v>1379.4</v>
      </c>
    </row>
    <row r="21" spans="1:15" ht="57.75" customHeight="1" x14ac:dyDescent="0.2">
      <c r="A21" s="11">
        <v>29</v>
      </c>
      <c r="B21" s="9" t="s">
        <v>39</v>
      </c>
      <c r="C21" s="8" t="s">
        <v>12</v>
      </c>
      <c r="D21" s="7" t="s">
        <v>75</v>
      </c>
      <c r="E21" s="7" t="s">
        <v>94</v>
      </c>
      <c r="F21" s="7" t="s">
        <v>98</v>
      </c>
      <c r="G21" s="7" t="s">
        <v>99</v>
      </c>
      <c r="H21" s="7" t="s">
        <v>13</v>
      </c>
      <c r="I21" s="21">
        <v>8</v>
      </c>
      <c r="J21" s="10">
        <v>46</v>
      </c>
      <c r="K21" s="25">
        <v>21</v>
      </c>
      <c r="L21" s="34">
        <f t="shared" ref="L21" si="25">J21*1.21</f>
        <v>55.66</v>
      </c>
      <c r="M21" s="35">
        <f t="shared" ref="M21" si="26">J21*I21</f>
        <v>368</v>
      </c>
      <c r="N21" s="35">
        <f t="shared" ref="N21" si="27">M21*0.21</f>
        <v>77.28</v>
      </c>
      <c r="O21" s="35">
        <f>M21+N21</f>
        <v>445.28</v>
      </c>
    </row>
    <row r="22" spans="1:15" ht="28.5" customHeight="1" x14ac:dyDescent="0.2">
      <c r="A22" s="13">
        <v>31</v>
      </c>
      <c r="B22" s="15" t="s">
        <v>40</v>
      </c>
      <c r="C22" s="15"/>
      <c r="D22" s="15"/>
      <c r="E22" s="15"/>
      <c r="F22" s="15"/>
      <c r="G22" s="15"/>
      <c r="H22" s="15"/>
      <c r="I22" s="23"/>
      <c r="J22" s="17"/>
      <c r="K22" s="26"/>
      <c r="L22" s="17"/>
      <c r="M22" s="18"/>
      <c r="N22" s="18"/>
      <c r="O22" s="19"/>
    </row>
    <row r="23" spans="1:15" ht="41.25" customHeight="1" x14ac:dyDescent="0.2">
      <c r="A23" s="11">
        <v>33</v>
      </c>
      <c r="B23" s="9" t="s">
        <v>41</v>
      </c>
      <c r="C23" s="8" t="s">
        <v>12</v>
      </c>
      <c r="D23" s="9" t="s">
        <v>76</v>
      </c>
      <c r="E23" s="7" t="s">
        <v>94</v>
      </c>
      <c r="F23" s="9" t="s">
        <v>76</v>
      </c>
      <c r="G23" s="9" t="s">
        <v>105</v>
      </c>
      <c r="H23" s="7" t="s">
        <v>13</v>
      </c>
      <c r="I23" s="21">
        <v>24</v>
      </c>
      <c r="J23" s="10">
        <v>49</v>
      </c>
      <c r="K23" s="25">
        <v>21</v>
      </c>
      <c r="L23" s="34">
        <f>J23*1.21</f>
        <v>59.29</v>
      </c>
      <c r="M23" s="35">
        <f>J23*I23</f>
        <v>1176</v>
      </c>
      <c r="N23" s="35">
        <f t="shared" ref="N23:N24" si="28">M23*0.21</f>
        <v>246.95999999999998</v>
      </c>
      <c r="O23" s="35">
        <f>M23+N23</f>
        <v>1422.96</v>
      </c>
    </row>
    <row r="24" spans="1:15" ht="97.5" customHeight="1" x14ac:dyDescent="0.2">
      <c r="A24" s="11">
        <v>34</v>
      </c>
      <c r="B24" s="7" t="s">
        <v>42</v>
      </c>
      <c r="C24" s="8" t="s">
        <v>12</v>
      </c>
      <c r="D24" s="9" t="s">
        <v>77</v>
      </c>
      <c r="E24" s="7" t="s">
        <v>94</v>
      </c>
      <c r="F24" s="9" t="s">
        <v>107</v>
      </c>
      <c r="G24" s="9" t="s">
        <v>106</v>
      </c>
      <c r="H24" s="7" t="s">
        <v>13</v>
      </c>
      <c r="I24" s="21">
        <v>130</v>
      </c>
      <c r="J24" s="10">
        <v>44</v>
      </c>
      <c r="K24" s="25">
        <v>21</v>
      </c>
      <c r="L24" s="34">
        <f t="shared" ref="L24" si="29">J24*1.21</f>
        <v>53.239999999999995</v>
      </c>
      <c r="M24" s="35">
        <f t="shared" ref="M24" si="30">J24*I24</f>
        <v>5720</v>
      </c>
      <c r="N24" s="35">
        <f t="shared" si="28"/>
        <v>1201.2</v>
      </c>
      <c r="O24" s="35">
        <f>M24+N24</f>
        <v>6921.2</v>
      </c>
    </row>
    <row r="25" spans="1:15" ht="42.75" customHeight="1" x14ac:dyDescent="0.2">
      <c r="A25" s="11">
        <v>41</v>
      </c>
      <c r="B25" s="9" t="s">
        <v>43</v>
      </c>
      <c r="C25" s="8" t="s">
        <v>12</v>
      </c>
      <c r="D25" s="7" t="s">
        <v>78</v>
      </c>
      <c r="E25" s="7" t="s">
        <v>94</v>
      </c>
      <c r="F25" s="7" t="s">
        <v>111</v>
      </c>
      <c r="G25" s="7" t="s">
        <v>108</v>
      </c>
      <c r="H25" s="7" t="s">
        <v>13</v>
      </c>
      <c r="I25" s="21">
        <v>30</v>
      </c>
      <c r="J25" s="10">
        <v>46</v>
      </c>
      <c r="K25" s="25">
        <v>21</v>
      </c>
      <c r="L25" s="34">
        <f t="shared" ref="L25" si="31">J25*1.21</f>
        <v>55.66</v>
      </c>
      <c r="M25" s="35">
        <f t="shared" ref="M25" si="32">J25*I25</f>
        <v>1380</v>
      </c>
      <c r="N25" s="35">
        <f t="shared" ref="N25" si="33">M25*0.21</f>
        <v>289.8</v>
      </c>
      <c r="O25" s="35">
        <f>M25+N25</f>
        <v>1669.8</v>
      </c>
    </row>
    <row r="26" spans="1:15" ht="32.25" customHeight="1" x14ac:dyDescent="0.2">
      <c r="A26" s="11">
        <v>44</v>
      </c>
      <c r="B26" s="9" t="s">
        <v>44</v>
      </c>
      <c r="C26" s="8" t="s">
        <v>12</v>
      </c>
      <c r="D26" s="9" t="s">
        <v>45</v>
      </c>
      <c r="E26" s="9" t="s">
        <v>94</v>
      </c>
      <c r="F26" s="9" t="s">
        <v>45</v>
      </c>
      <c r="G26" s="9" t="s">
        <v>110</v>
      </c>
      <c r="H26" s="7" t="s">
        <v>13</v>
      </c>
      <c r="I26" s="24">
        <v>1</v>
      </c>
      <c r="J26" s="10">
        <v>34</v>
      </c>
      <c r="K26" s="25">
        <v>21</v>
      </c>
      <c r="L26" s="34">
        <f>J26*1.21</f>
        <v>41.14</v>
      </c>
      <c r="M26" s="35">
        <f>J26*I26</f>
        <v>34</v>
      </c>
      <c r="N26" s="35">
        <f t="shared" ref="N26" si="34">M26*0.21</f>
        <v>7.14</v>
      </c>
      <c r="O26" s="35">
        <f>M26+N26</f>
        <v>41.14</v>
      </c>
    </row>
    <row r="27" spans="1:15" ht="63.75" customHeight="1" x14ac:dyDescent="0.2">
      <c r="A27" s="11">
        <v>51</v>
      </c>
      <c r="B27" s="7" t="s">
        <v>46</v>
      </c>
      <c r="C27" s="8" t="s">
        <v>12</v>
      </c>
      <c r="D27" s="7" t="s">
        <v>79</v>
      </c>
      <c r="E27" s="7" t="s">
        <v>94</v>
      </c>
      <c r="F27" s="7" t="s">
        <v>109</v>
      </c>
      <c r="G27" s="7" t="s">
        <v>112</v>
      </c>
      <c r="H27" s="7" t="s">
        <v>13</v>
      </c>
      <c r="I27" s="21">
        <v>70</v>
      </c>
      <c r="J27" s="10">
        <v>33</v>
      </c>
      <c r="K27" s="25">
        <v>21</v>
      </c>
      <c r="L27" s="34">
        <f>J27*1.21</f>
        <v>39.93</v>
      </c>
      <c r="M27" s="35">
        <f>J27*I27</f>
        <v>2310</v>
      </c>
      <c r="N27" s="35">
        <f t="shared" ref="N27:N28" si="35">M27*0.21</f>
        <v>485.09999999999997</v>
      </c>
      <c r="O27" s="35">
        <f>M27+N27</f>
        <v>2795.1</v>
      </c>
    </row>
    <row r="28" spans="1:15" ht="39" customHeight="1" x14ac:dyDescent="0.2">
      <c r="A28" s="11">
        <v>53</v>
      </c>
      <c r="B28" s="7" t="s">
        <v>47</v>
      </c>
      <c r="C28" s="8" t="s">
        <v>12</v>
      </c>
      <c r="D28" s="7" t="s">
        <v>80</v>
      </c>
      <c r="E28" s="7" t="s">
        <v>94</v>
      </c>
      <c r="F28" s="7" t="s">
        <v>113</v>
      </c>
      <c r="G28" s="7" t="s">
        <v>114</v>
      </c>
      <c r="H28" s="7" t="s">
        <v>13</v>
      </c>
      <c r="I28" s="21">
        <v>15</v>
      </c>
      <c r="J28" s="10">
        <v>36</v>
      </c>
      <c r="K28" s="25">
        <v>21</v>
      </c>
      <c r="L28" s="34">
        <f>J28*1.21</f>
        <v>43.56</v>
      </c>
      <c r="M28" s="35">
        <f>J28*I28</f>
        <v>540</v>
      </c>
      <c r="N28" s="35">
        <f t="shared" si="35"/>
        <v>113.39999999999999</v>
      </c>
      <c r="O28" s="35">
        <f>M28+N28</f>
        <v>653.4</v>
      </c>
    </row>
    <row r="29" spans="1:15" ht="61.5" customHeight="1" x14ac:dyDescent="0.2">
      <c r="A29" s="11">
        <v>58</v>
      </c>
      <c r="B29" s="9" t="s">
        <v>48</v>
      </c>
      <c r="C29" s="8" t="s">
        <v>12</v>
      </c>
      <c r="D29" s="7" t="s">
        <v>81</v>
      </c>
      <c r="E29" s="7" t="s">
        <v>94</v>
      </c>
      <c r="F29" s="7" t="s">
        <v>116</v>
      </c>
      <c r="G29" s="7" t="s">
        <v>115</v>
      </c>
      <c r="H29" s="7" t="s">
        <v>13</v>
      </c>
      <c r="I29" s="21">
        <v>40</v>
      </c>
      <c r="J29" s="10">
        <v>65</v>
      </c>
      <c r="K29" s="25">
        <v>21</v>
      </c>
      <c r="L29" s="34">
        <f t="shared" ref="L29" si="36">J29*1.21</f>
        <v>78.649999999999991</v>
      </c>
      <c r="M29" s="35">
        <f t="shared" ref="M29" si="37">J29*I29</f>
        <v>2600</v>
      </c>
      <c r="N29" s="35">
        <f t="shared" ref="N29" si="38">M29*0.21</f>
        <v>546</v>
      </c>
      <c r="O29" s="35">
        <f>M29+N29</f>
        <v>3146</v>
      </c>
    </row>
    <row r="30" spans="1:15" ht="54.75" customHeight="1" x14ac:dyDescent="0.2">
      <c r="A30" s="11">
        <v>64</v>
      </c>
      <c r="B30" s="9" t="s">
        <v>49</v>
      </c>
      <c r="C30" s="8" t="s">
        <v>12</v>
      </c>
      <c r="D30" s="9" t="s">
        <v>82</v>
      </c>
      <c r="E30" s="9" t="s">
        <v>94</v>
      </c>
      <c r="F30" s="9" t="s">
        <v>118</v>
      </c>
      <c r="G30" s="9" t="s">
        <v>117</v>
      </c>
      <c r="H30" s="7" t="s">
        <v>50</v>
      </c>
      <c r="I30" s="21">
        <v>100</v>
      </c>
      <c r="J30" s="10">
        <v>44</v>
      </c>
      <c r="K30" s="25">
        <v>21</v>
      </c>
      <c r="L30" s="34">
        <f t="shared" ref="L30" si="39">J30*1.21</f>
        <v>53.239999999999995</v>
      </c>
      <c r="M30" s="35">
        <f t="shared" ref="M30" si="40">J30*I30</f>
        <v>4400</v>
      </c>
      <c r="N30" s="35">
        <f t="shared" ref="N30" si="41">M30*0.21</f>
        <v>924</v>
      </c>
      <c r="O30" s="35">
        <f>M30+N30</f>
        <v>5324</v>
      </c>
    </row>
    <row r="31" spans="1:15" ht="36" customHeight="1" x14ac:dyDescent="0.2">
      <c r="A31" s="11">
        <v>75</v>
      </c>
      <c r="B31" s="9" t="s">
        <v>51</v>
      </c>
      <c r="C31" s="8" t="s">
        <v>12</v>
      </c>
      <c r="D31" s="9" t="s">
        <v>83</v>
      </c>
      <c r="E31" s="9" t="s">
        <v>94</v>
      </c>
      <c r="F31" s="9" t="s">
        <v>83</v>
      </c>
      <c r="G31" s="9" t="s">
        <v>119</v>
      </c>
      <c r="H31" s="7" t="s">
        <v>13</v>
      </c>
      <c r="I31" s="21">
        <v>6</v>
      </c>
      <c r="J31" s="10">
        <v>27</v>
      </c>
      <c r="K31" s="25">
        <v>21</v>
      </c>
      <c r="L31" s="34">
        <f>J31*1.21</f>
        <v>32.67</v>
      </c>
      <c r="M31" s="35">
        <f>J31*I31</f>
        <v>162</v>
      </c>
      <c r="N31" s="35">
        <f t="shared" ref="N31" si="42">M31*0.21</f>
        <v>34.019999999999996</v>
      </c>
      <c r="O31" s="35">
        <f>M31+N31</f>
        <v>196.01999999999998</v>
      </c>
    </row>
    <row r="32" spans="1:15" ht="43.5" customHeight="1" x14ac:dyDescent="0.2">
      <c r="A32" s="11">
        <v>80</v>
      </c>
      <c r="B32" s="9" t="s">
        <v>52</v>
      </c>
      <c r="C32" s="8" t="s">
        <v>12</v>
      </c>
      <c r="D32" s="9" t="s">
        <v>53</v>
      </c>
      <c r="E32" s="9" t="s">
        <v>94</v>
      </c>
      <c r="F32" s="9" t="s">
        <v>147</v>
      </c>
      <c r="G32" s="7" t="s">
        <v>146</v>
      </c>
      <c r="H32" s="7" t="s">
        <v>13</v>
      </c>
      <c r="I32" s="21">
        <v>6</v>
      </c>
      <c r="J32" s="10">
        <v>39</v>
      </c>
      <c r="K32" s="25">
        <v>21</v>
      </c>
      <c r="L32" s="34">
        <f t="shared" ref="L32" si="43">J32*1.21</f>
        <v>47.19</v>
      </c>
      <c r="M32" s="35">
        <f t="shared" ref="M32" si="44">J32*I32</f>
        <v>234</v>
      </c>
      <c r="N32" s="35">
        <f t="shared" ref="N32" si="45">M32*0.21</f>
        <v>49.14</v>
      </c>
      <c r="O32" s="35">
        <f>M32+N32</f>
        <v>283.14</v>
      </c>
    </row>
    <row r="33" spans="1:15" ht="70.5" customHeight="1" x14ac:dyDescent="0.2">
      <c r="A33" s="11">
        <v>86</v>
      </c>
      <c r="B33" s="7" t="s">
        <v>54</v>
      </c>
      <c r="C33" s="8" t="s">
        <v>12</v>
      </c>
      <c r="D33" s="9" t="s">
        <v>84</v>
      </c>
      <c r="E33" s="9" t="s">
        <v>94</v>
      </c>
      <c r="F33" s="9" t="s">
        <v>120</v>
      </c>
      <c r="G33" s="9" t="s">
        <v>148</v>
      </c>
      <c r="H33" s="7" t="s">
        <v>13</v>
      </c>
      <c r="I33" s="21">
        <v>85</v>
      </c>
      <c r="J33" s="10">
        <v>58</v>
      </c>
      <c r="K33" s="25">
        <v>21</v>
      </c>
      <c r="L33" s="34">
        <f>J33*1.21</f>
        <v>70.179999999999993</v>
      </c>
      <c r="M33" s="35">
        <f>J33*I33</f>
        <v>4930</v>
      </c>
      <c r="N33" s="35">
        <f t="shared" ref="N33" si="46">M33*0.21</f>
        <v>1035.3</v>
      </c>
      <c r="O33" s="35">
        <f>M33+N33</f>
        <v>5965.3</v>
      </c>
    </row>
    <row r="34" spans="1:15" ht="67.5" customHeight="1" x14ac:dyDescent="0.2">
      <c r="A34" s="11">
        <v>89</v>
      </c>
      <c r="B34" s="9" t="s">
        <v>55</v>
      </c>
      <c r="C34" s="8" t="s">
        <v>12</v>
      </c>
      <c r="D34" s="7" t="s">
        <v>85</v>
      </c>
      <c r="E34" s="9" t="s">
        <v>94</v>
      </c>
      <c r="F34" s="7" t="s">
        <v>122</v>
      </c>
      <c r="G34" s="9" t="s">
        <v>121</v>
      </c>
      <c r="H34" s="7" t="s">
        <v>13</v>
      </c>
      <c r="I34" s="21">
        <v>30</v>
      </c>
      <c r="J34" s="10">
        <v>29</v>
      </c>
      <c r="K34" s="25">
        <v>21</v>
      </c>
      <c r="L34" s="34">
        <f>J34*1.21</f>
        <v>35.089999999999996</v>
      </c>
      <c r="M34" s="35">
        <f>J34*I34</f>
        <v>870</v>
      </c>
      <c r="N34" s="35">
        <f t="shared" ref="N34" si="47">M34*0.21</f>
        <v>182.7</v>
      </c>
      <c r="O34" s="35">
        <f>M34+N34</f>
        <v>1052.7</v>
      </c>
    </row>
    <row r="35" spans="1:15" ht="75.75" customHeight="1" x14ac:dyDescent="0.2">
      <c r="A35" s="11">
        <v>93</v>
      </c>
      <c r="B35" s="9" t="s">
        <v>56</v>
      </c>
      <c r="C35" s="8" t="s">
        <v>12</v>
      </c>
      <c r="D35" s="7" t="s">
        <v>86</v>
      </c>
      <c r="E35" s="9" t="s">
        <v>94</v>
      </c>
      <c r="F35" s="7" t="s">
        <v>124</v>
      </c>
      <c r="G35" s="7" t="s">
        <v>123</v>
      </c>
      <c r="H35" s="7" t="s">
        <v>13</v>
      </c>
      <c r="I35" s="21">
        <v>40</v>
      </c>
      <c r="J35" s="10">
        <v>30</v>
      </c>
      <c r="K35" s="25">
        <v>21</v>
      </c>
      <c r="L35" s="34">
        <f t="shared" ref="L35" si="48">J35*1.21</f>
        <v>36.299999999999997</v>
      </c>
      <c r="M35" s="35">
        <f t="shared" ref="M35" si="49">J35*I35</f>
        <v>1200</v>
      </c>
      <c r="N35" s="35">
        <f t="shared" ref="N35" si="50">M35*0.21</f>
        <v>252</v>
      </c>
      <c r="O35" s="35">
        <f>M35+N35</f>
        <v>1452</v>
      </c>
    </row>
    <row r="36" spans="1:15" ht="84" customHeight="1" x14ac:dyDescent="0.2">
      <c r="A36" s="11">
        <v>99</v>
      </c>
      <c r="B36" s="7" t="s">
        <v>57</v>
      </c>
      <c r="C36" s="8" t="s">
        <v>12</v>
      </c>
      <c r="D36" s="9" t="s">
        <v>87</v>
      </c>
      <c r="E36" s="9" t="s">
        <v>94</v>
      </c>
      <c r="F36" s="9" t="s">
        <v>126</v>
      </c>
      <c r="G36" s="7" t="s">
        <v>125</v>
      </c>
      <c r="H36" s="7" t="s">
        <v>13</v>
      </c>
      <c r="I36" s="21">
        <v>55</v>
      </c>
      <c r="J36" s="10">
        <v>43</v>
      </c>
      <c r="K36" s="25">
        <v>21</v>
      </c>
      <c r="L36" s="34">
        <f t="shared" ref="L36" si="51">J36*1.21</f>
        <v>52.03</v>
      </c>
      <c r="M36" s="35">
        <f t="shared" ref="M36:M37" si="52">J36*I36</f>
        <v>2365</v>
      </c>
      <c r="N36" s="35">
        <f t="shared" ref="N36:N37" si="53">M36*0.21</f>
        <v>496.65</v>
      </c>
      <c r="O36" s="35">
        <f>M36+N36</f>
        <v>2861.65</v>
      </c>
    </row>
    <row r="37" spans="1:15" ht="80.25" customHeight="1" x14ac:dyDescent="0.2">
      <c r="A37" s="11">
        <v>100</v>
      </c>
      <c r="B37" s="7" t="s">
        <v>58</v>
      </c>
      <c r="C37" s="8" t="s">
        <v>12</v>
      </c>
      <c r="D37" s="9" t="s">
        <v>88</v>
      </c>
      <c r="E37" s="9" t="s">
        <v>94</v>
      </c>
      <c r="F37" s="9" t="s">
        <v>128</v>
      </c>
      <c r="G37" s="9" t="s">
        <v>127</v>
      </c>
      <c r="H37" s="7" t="s">
        <v>13</v>
      </c>
      <c r="I37" s="21">
        <v>10</v>
      </c>
      <c r="J37" s="10">
        <v>40</v>
      </c>
      <c r="K37" s="25">
        <v>21</v>
      </c>
      <c r="L37" s="34">
        <f>J37*1.21</f>
        <v>48.4</v>
      </c>
      <c r="M37" s="35">
        <f t="shared" si="52"/>
        <v>400</v>
      </c>
      <c r="N37" s="35">
        <f t="shared" si="53"/>
        <v>84</v>
      </c>
      <c r="O37" s="35">
        <f>M37+N37</f>
        <v>484</v>
      </c>
    </row>
  </sheetData>
  <autoFilter ref="A2:O37" xr:uid="{27E1BB3A-3976-486E-8DC4-4D698DFA55A0}"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Aidas NVSPL</dc:creator>
  <cp:lastModifiedBy>NVSPL58</cp:lastModifiedBy>
  <dcterms:created xsi:type="dcterms:W3CDTF">2023-12-13T12:47:22Z</dcterms:created>
  <dcterms:modified xsi:type="dcterms:W3CDTF">2024-10-30T07:32:12Z</dcterms:modified>
</cp:coreProperties>
</file>