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C:\Users\egidindr\Desktop\Darbui\2024-07 vienkartinės med.priemones\Braun\"/>
    </mc:Choice>
  </mc:AlternateContent>
  <xr:revisionPtr revIDLastSave="0" documentId="8_{42C3585A-3C50-4B0E-9E9E-36CA5B80C5B8}" xr6:coauthVersionLast="36" xr6:coauthVersionMax="36"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260" i="1" l="1"/>
  <c r="F249" i="1"/>
  <c r="G239" i="1"/>
  <c r="F230" i="1"/>
  <c r="F238" i="1" s="1"/>
  <c r="F239" i="1" s="1"/>
  <c r="F240" i="1" s="1"/>
  <c r="G220" i="1"/>
  <c r="F213" i="1"/>
  <c r="G203" i="1"/>
  <c r="F194" i="1"/>
  <c r="G202" i="1" s="1"/>
  <c r="G184" i="1"/>
  <c r="F177" i="1"/>
  <c r="G165" i="1"/>
  <c r="F155" i="1"/>
  <c r="G164" i="1" s="1"/>
  <c r="G145" i="1"/>
  <c r="F134" i="1"/>
  <c r="G124" i="1"/>
  <c r="F113" i="1"/>
  <c r="G123" i="1" s="1"/>
  <c r="G103" i="1"/>
  <c r="F92" i="1"/>
  <c r="G80" i="1"/>
  <c r="F73" i="1"/>
  <c r="G79" i="1" s="1"/>
  <c r="G63" i="1"/>
  <c r="F56" i="1"/>
  <c r="G62" i="1" s="1"/>
  <c r="G45" i="1"/>
  <c r="F42" i="1"/>
  <c r="G44" i="1" s="1"/>
  <c r="G21" i="1"/>
  <c r="G238" i="1" l="1"/>
  <c r="F164" i="1"/>
  <c r="F165" i="1" s="1"/>
  <c r="F166" i="1" s="1"/>
  <c r="F79" i="1"/>
  <c r="F80" i="1" s="1"/>
  <c r="F81" i="1" s="1"/>
  <c r="F62" i="1"/>
  <c r="F63" i="1" s="1"/>
  <c r="F64" i="1" s="1"/>
  <c r="F123" i="1"/>
  <c r="F124" i="1" s="1"/>
  <c r="F125" i="1" s="1"/>
  <c r="F202" i="1"/>
  <c r="F203" i="1" s="1"/>
  <c r="F204" i="1" s="1"/>
  <c r="F44" i="1"/>
  <c r="F45" i="1" s="1"/>
  <c r="F46" i="1" s="1"/>
  <c r="G102" i="1"/>
  <c r="F102" i="1"/>
  <c r="F103" i="1" s="1"/>
  <c r="F104" i="1" s="1"/>
  <c r="G183" i="1"/>
  <c r="F183" i="1"/>
  <c r="F184" i="1" s="1"/>
  <c r="F185" i="1" s="1"/>
  <c r="G259" i="1"/>
  <c r="F259" i="1"/>
  <c r="F260" i="1" s="1"/>
  <c r="F261" i="1" s="1"/>
  <c r="G144" i="1"/>
  <c r="F144" i="1"/>
  <c r="F145" i="1" s="1"/>
  <c r="F146" i="1" s="1"/>
  <c r="G219" i="1"/>
  <c r="F219" i="1"/>
  <c r="F220" i="1" s="1"/>
  <c r="F221" i="1" s="1"/>
</calcChain>
</file>

<file path=xl/sharedStrings.xml><?xml version="1.0" encoding="utf-8"?>
<sst xmlns="http://schemas.openxmlformats.org/spreadsheetml/2006/main" count="565" uniqueCount="294">
  <si>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</si>
  <si>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</si>
  <si>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</si>
  <si>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</si>
  <si>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</si>
  <si>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</si>
  <si>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</si>
  <si>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</si>
  <si>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</si>
  <si>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</si>
  <si>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</si>
  <si>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</si>
  <si>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</si>
  <si>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</si>
  <si>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</si>
  <si>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</si>
  <si>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</si>
  <si>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</si>
  <si>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</si>
  <si>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</si>
  <si>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</si>
  <si>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</si>
  <si>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</si>
  <si>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</si>
  <si>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</si>
  <si>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Pasiūlymų formoje būtina palikti tik siūlomas pirkimo dalis. Nepasiūlytas pirkimo dalis būtina IŠTRINTI.</t>
  </si>
  <si>
    <t>Tiekėjo pasiūlymas:</t>
  </si>
  <si>
    <t>Nr.</t>
  </si>
  <si>
    <t>Pavadinimas</t>
  </si>
  <si>
    <t>Kiekis</t>
  </si>
  <si>
    <t>Mato vienetas</t>
  </si>
  <si>
    <t>Kaina be PVM, Eur</t>
  </si>
  <si>
    <t>Suma be PVM, Eur</t>
  </si>
  <si>
    <t>Gamintojas, prekės kodas</t>
  </si>
  <si>
    <t>Tiekėjo siūlomi parametrai ir pridedamo dokumento puslapis patvirtinantis siūlomo parametro reikšmę (privaloma pridėti dokumentą patvirtinantį atitiktį nurodytiems parametrams)</t>
  </si>
  <si>
    <t>vnt</t>
  </si>
  <si>
    <t>Suma be PVM</t>
  </si>
  <si>
    <t>Taikomas PVM dydis (%)</t>
  </si>
  <si>
    <t>PVM suma</t>
  </si>
  <si>
    <t>Suma su PVM</t>
  </si>
  <si>
    <t>26. DALIS</t>
  </si>
  <si>
    <t>ODOS KLIJAI</t>
  </si>
  <si>
    <t>26.</t>
  </si>
  <si>
    <t>Odos klijai</t>
  </si>
  <si>
    <t>26.1.</t>
  </si>
  <si>
    <t>Chemence Medical, 10520000</t>
  </si>
  <si>
    <t>26.1.1.</t>
  </si>
  <si>
    <t>Vienkartinis, sterilus įpakavimas po 0,5g (± 0,1g)</t>
  </si>
  <si>
    <t>Vienkartinis, sterilus įpakavimas po 0,5g</t>
  </si>
  <si>
    <t>52. DALIS</t>
  </si>
  <si>
    <t>ADATOS SPINALINĖS SU PRAVEDĖJAIS</t>
  </si>
  <si>
    <t>52.</t>
  </si>
  <si>
    <t>Adatos spinalinės su pravedėjais</t>
  </si>
  <si>
    <t>52.1.</t>
  </si>
  <si>
    <t>B.Braun Melsungen AG, Vokietija k. 4502906-01 ir 4505000-13</t>
  </si>
  <si>
    <t>52.1.1.</t>
  </si>
  <si>
    <t xml:space="preserve"> G26 Quinke tipo</t>
  </si>
  <si>
    <t>52.1.2.</t>
  </si>
  <si>
    <t>0,40-0,45 x 88- 90mm su introduseriu (pravedėju)</t>
  </si>
  <si>
    <t>0,45 x 88mm su introduseriu (pravedėju)</t>
  </si>
  <si>
    <t>52.1.3.</t>
  </si>
  <si>
    <t>Neturinčios latekso komponentų. Sterilios, vienkartinės</t>
  </si>
  <si>
    <t>Neturi latekso komponentų. Sterilios, vienkartinės</t>
  </si>
  <si>
    <t>52.1.4.</t>
  </si>
  <si>
    <t>Skaidria elipsės formos jungtimi su smaigalio nuopjovos žymekliu</t>
  </si>
  <si>
    <t>52.1.5.</t>
  </si>
  <si>
    <t>Prizmės formos likvoro indikatorius, matomas visose adatos jungties plokštumose</t>
  </si>
  <si>
    <t>Prizmės formos likvoro indikatorius, matomas visose adatos jungties plokštumose.</t>
  </si>
  <si>
    <t>53. DALIS</t>
  </si>
  <si>
    <t>53.</t>
  </si>
  <si>
    <t>53.1.</t>
  </si>
  <si>
    <t>B.Braun Melsungen AG, Vokietija k. 4503902-01 ir 4500059-13</t>
  </si>
  <si>
    <t>53.1.1.</t>
  </si>
  <si>
    <t xml:space="preserve">G27 Quinke tipo </t>
  </si>
  <si>
    <t>53.1.2.</t>
  </si>
  <si>
    <t>0,40-0,45 x 88-90mm su introduseriu (pravedėju)</t>
  </si>
  <si>
    <t>0,40 x 88 mm su introduseriu (pravedėju)</t>
  </si>
  <si>
    <t>53.1.3.</t>
  </si>
  <si>
    <t>53.1.4.</t>
  </si>
  <si>
    <t>53.1.5.</t>
  </si>
  <si>
    <t>Sterilus</t>
  </si>
  <si>
    <t>73. DALIS</t>
  </si>
  <si>
    <t>ZONDAS NAZOGASTRINIS</t>
  </si>
  <si>
    <t>73.</t>
  </si>
  <si>
    <t>Zondas nazogastrinis</t>
  </si>
  <si>
    <t>73.1.</t>
  </si>
  <si>
    <t>B.Braun Melsungen, 9246516</t>
  </si>
  <si>
    <t>73.1.1.</t>
  </si>
  <si>
    <t>Nazogastrinis zondas enterinei mitybai</t>
  </si>
  <si>
    <t>73.1.2.</t>
  </si>
  <si>
    <t>Pagamintas iš poliuretano</t>
  </si>
  <si>
    <t>73.1.3.</t>
  </si>
  <si>
    <t>Be DEPH</t>
  </si>
  <si>
    <t>73.1.4.</t>
  </si>
  <si>
    <t>73.1.5.</t>
  </si>
  <si>
    <t>Su rentgeno kontrastine juostele kas 5cm arba10cm</t>
  </si>
  <si>
    <t xml:space="preserve">Su rentgeno kontrastine juostele kas 5cm </t>
  </si>
  <si>
    <t>73.1.6.</t>
  </si>
  <si>
    <t>3,6-4mm/5-5,3mm</t>
  </si>
  <si>
    <t>73.1.7.</t>
  </si>
  <si>
    <t xml:space="preserve">Ilgis ne mažiau 100cm </t>
  </si>
  <si>
    <t xml:space="preserve">Ilgis 110cm </t>
  </si>
  <si>
    <t>73.1.8.</t>
  </si>
  <si>
    <t>Universalus konektorius enterinei sistemai, galima laikyti iki mėnesio įvedus</t>
  </si>
  <si>
    <t>73.1.9.</t>
  </si>
  <si>
    <t>Dydžiai pasirinktinai CH15 - CH16</t>
  </si>
  <si>
    <t>74. DALIS</t>
  </si>
  <si>
    <t>74.</t>
  </si>
  <si>
    <t>74.1.</t>
  </si>
  <si>
    <t>B.Braun Melsungen, 9246543</t>
  </si>
  <si>
    <t>74.1.1.</t>
  </si>
  <si>
    <t>Nazogastrinis zondas enterinei mitybai CH12</t>
  </si>
  <si>
    <t>74.1.2.</t>
  </si>
  <si>
    <t>74.1.3.</t>
  </si>
  <si>
    <t>Be DEPH, be PVC</t>
  </si>
  <si>
    <t>74.1.4.</t>
  </si>
  <si>
    <t>74.1.5.</t>
  </si>
  <si>
    <t>Su rentgeno kontrastine juostele graduotas 1 cm - 5 cm</t>
  </si>
  <si>
    <t>74.1.6.</t>
  </si>
  <si>
    <t>74.1.7.</t>
  </si>
  <si>
    <t>Su stiletu</t>
  </si>
  <si>
    <t>74.1.8.</t>
  </si>
  <si>
    <t>Be svarelio</t>
  </si>
  <si>
    <t>74.1.9.</t>
  </si>
  <si>
    <t>ENFit tipo jungtis prie enterinės sistemos</t>
  </si>
  <si>
    <t>75. DALIS</t>
  </si>
  <si>
    <t>75.</t>
  </si>
  <si>
    <t>75.1.</t>
  </si>
  <si>
    <t>B.Braun Melsungen, 9246514</t>
  </si>
  <si>
    <t>75.1.1.</t>
  </si>
  <si>
    <t>Nazogastrinis zondas enterinei mitybai CH14-CH16 (Dydžiai pasirinktinai)</t>
  </si>
  <si>
    <t>Nazogastrinis zondas enterinei mitybai CH14</t>
  </si>
  <si>
    <t>75.1.2.</t>
  </si>
  <si>
    <t>75.1.3.</t>
  </si>
  <si>
    <t>75.1.4.</t>
  </si>
  <si>
    <t>75.1.5.</t>
  </si>
  <si>
    <t>75.1.6.</t>
  </si>
  <si>
    <t>75.1.7.</t>
  </si>
  <si>
    <t>Be stileto</t>
  </si>
  <si>
    <t>75.1.8.</t>
  </si>
  <si>
    <t>75.1.9.</t>
  </si>
  <si>
    <t>76. DALIS</t>
  </si>
  <si>
    <t>76.</t>
  </si>
  <si>
    <t>76.1.</t>
  </si>
  <si>
    <t>B.Braun Melsungen, 9246513</t>
  </si>
  <si>
    <t>76.1.1.</t>
  </si>
  <si>
    <t>76.1.2.</t>
  </si>
  <si>
    <t>76.1.3.</t>
  </si>
  <si>
    <t>76.1.4.</t>
  </si>
  <si>
    <t>76.1.5.</t>
  </si>
  <si>
    <t>Su rentgeno kontrastine juostele kas 5cm</t>
  </si>
  <si>
    <t>76.1.6.</t>
  </si>
  <si>
    <t>76.1.7.</t>
  </si>
  <si>
    <t>76.1.8.</t>
  </si>
  <si>
    <t>81. DALIS</t>
  </si>
  <si>
    <t>UŽDARA SISTEMA ŽARNYNO PRAPLOVIMUI</t>
  </si>
  <si>
    <t>81.</t>
  </si>
  <si>
    <t>Uždara sistema žarnyno praplovimui</t>
  </si>
  <si>
    <t>81.1.</t>
  </si>
  <si>
    <t>B.Braun Melsungen AG k. 4423348</t>
  </si>
  <si>
    <t>81.1.1.</t>
  </si>
  <si>
    <t>Maišelis 2 litrų (±50 ml) talpos, kūginiu konektoriumi, išleidimo kamštelis, tvirtinamas prie lovos</t>
  </si>
  <si>
    <t>Maišelis 2 litrų talpos, kūginiu konektoriumi, išleidimo kamštelis, tvirtinamas prie lovos</t>
  </si>
  <si>
    <t>81.1.2.</t>
  </si>
  <si>
    <t>Sujungimo žarnelė ne mažiau 150cm ilgio, su užspaudėju</t>
  </si>
  <si>
    <t>Sujungimo žarnelė 150cm ilgio, su užspaudėju</t>
  </si>
  <si>
    <t>81.1.3.</t>
  </si>
  <si>
    <t>Rektalinis kateteris (su balionu)</t>
  </si>
  <si>
    <t>81.1.4.</t>
  </si>
  <si>
    <t xml:space="preserve">60ml švirkštas (Luer Lock tipo 3 dalių). </t>
  </si>
  <si>
    <t>81.1.5.</t>
  </si>
  <si>
    <t>Sterilus, supakuota vienoje pakuotėje. (lygiavertis Rectobag)</t>
  </si>
  <si>
    <t>82. DALIS</t>
  </si>
  <si>
    <t>ENTERINIO MAITINIMO ZONDAS Į PLONĄJĄ ŽARNĄ</t>
  </si>
  <si>
    <t>82.</t>
  </si>
  <si>
    <t>Enterinio maitinimo zondas į plonąją žarną</t>
  </si>
  <si>
    <t>82.1.</t>
  </si>
  <si>
    <t xml:space="preserve">Enterinio maitinimo zondas į plonąją žarną </t>
  </si>
  <si>
    <t>B.Braun Melsungen, 9246586</t>
  </si>
  <si>
    <t>82.1.1.</t>
  </si>
  <si>
    <t>Enterinio maitinimo zondas į plonąją žarną CH12</t>
  </si>
  <si>
    <t>82.1.2.</t>
  </si>
  <si>
    <t>82.1.3.</t>
  </si>
  <si>
    <t>82.1.4.</t>
  </si>
  <si>
    <t>82.1.5.</t>
  </si>
  <si>
    <t xml:space="preserve">Ilgis ne mažiau 120cm </t>
  </si>
  <si>
    <t xml:space="preserve">Ilgis 125cm </t>
  </si>
  <si>
    <t>82.1.6.</t>
  </si>
  <si>
    <t>Turi būti  stiletas, svarmuo zondo gale įvedimui</t>
  </si>
  <si>
    <t>Stiletas, svarmuo zondo gale įvedimui</t>
  </si>
  <si>
    <t>82.1.7.</t>
  </si>
  <si>
    <t>EnFit tipo konektorius enterinei sistemai</t>
  </si>
  <si>
    <t>83. DALIS</t>
  </si>
  <si>
    <t>ENTERINIO MAITINIMO SISTEMA</t>
  </si>
  <si>
    <t>83.</t>
  </si>
  <si>
    <t>Enterinio maitinimo sistema</t>
  </si>
  <si>
    <t>83.1.</t>
  </si>
  <si>
    <t xml:space="preserve">Enterinio maitinimo sistema </t>
  </si>
  <si>
    <t>83.1.1.</t>
  </si>
  <si>
    <t>Ilgis 215 cm (±2cm)</t>
  </si>
  <si>
    <t>83.1.2.</t>
  </si>
  <si>
    <t>Be PVC, be latekso</t>
  </si>
  <si>
    <t>83.1.3.</t>
  </si>
  <si>
    <t>Su universalia jungtimi į enterinio maitinimo pakuotę (užsukama ir EN Plus)</t>
  </si>
  <si>
    <t>83.1.4.</t>
  </si>
  <si>
    <t>Su ENFit tipo jungtimi į enterinio maitinimo zondą.</t>
  </si>
  <si>
    <t>83.1.5.</t>
  </si>
  <si>
    <t>Prie B.Braun aparato infuzomato</t>
  </si>
  <si>
    <t>84. DALIS</t>
  </si>
  <si>
    <t>TRIŠAKIS KRANELIS ATSPARUS LIPIDAMS</t>
  </si>
  <si>
    <t>84.</t>
  </si>
  <si>
    <t>Trišakis kranelis atsparus lipidams</t>
  </si>
  <si>
    <t>84.1.</t>
  </si>
  <si>
    <t>B.Braun Melsungen AG, k. 16494C</t>
  </si>
  <si>
    <t>84.1.1.</t>
  </si>
  <si>
    <t>Male/female/female. Luer lock fiksacija.</t>
  </si>
  <si>
    <t>84.1.2.</t>
  </si>
  <si>
    <t>Atsparus lipidams, propofoliui, antibiotikams, alkoholiui</t>
  </si>
  <si>
    <t>84.1.3.</t>
  </si>
  <si>
    <t>Saugi, patikima fiksacija ir atjungus</t>
  </si>
  <si>
    <t>84.1.4.</t>
  </si>
  <si>
    <t>84.1.5.</t>
  </si>
  <si>
    <t>Tėkmė reguliuojama fiksatoriumi kas 45° (8 žingsniai)</t>
  </si>
  <si>
    <t>84.1.6.</t>
  </si>
  <si>
    <t>Komplektacijoje yra du kamštukai</t>
  </si>
  <si>
    <t>84.1.7.</t>
  </si>
  <si>
    <t>Supakuota su sandariais kamštukais jungčių galuose.</t>
  </si>
  <si>
    <t>87. DALIS</t>
  </si>
  <si>
    <t>INFUZINĖ SISTEMA</t>
  </si>
  <si>
    <t>87.</t>
  </si>
  <si>
    <t>Infuzinė sistema</t>
  </si>
  <si>
    <t>87.1.</t>
  </si>
  <si>
    <t>B.Braun Melsungen AG, k. 4276620</t>
  </si>
  <si>
    <t>87.1.1.</t>
  </si>
  <si>
    <t>Skirta prijungti prie žemiau esančio manometro  (medifix)</t>
  </si>
  <si>
    <t xml:space="preserve">Skirta prijungti prie Medifix manometro  </t>
  </si>
  <si>
    <t>87.1.2.</t>
  </si>
  <si>
    <t>Sterili vienkartinė infuzinė sistema</t>
  </si>
  <si>
    <t>87.1.3.</t>
  </si>
  <si>
    <t>Be latekso, be DEHP</t>
  </si>
  <si>
    <t>87.1.4.</t>
  </si>
  <si>
    <t>ISO plastikinė adata</t>
  </si>
  <si>
    <t>87.1.5.</t>
  </si>
  <si>
    <t>Ilgis 150 ( ±1 cm)</t>
  </si>
  <si>
    <t>Infuzinės sistemos ilgis 150 cm</t>
  </si>
  <si>
    <t>87.1.6.</t>
  </si>
  <si>
    <t>Ypač tikslus rutulinis dozatorius 20 lašų - 1ml</t>
  </si>
  <si>
    <t>87.1.7.</t>
  </si>
  <si>
    <t>Papildoma oro anga su antibakteriniu filtru, 15 ym dalelių filtras</t>
  </si>
  <si>
    <t>87.1.8.</t>
  </si>
  <si>
    <t>Sistema atlaiko spaudimą iki 2 bar; vamzdelio kietumas 77 (±1) shore</t>
  </si>
  <si>
    <t>87.1.9.</t>
  </si>
  <si>
    <t>Blister pakuotė, trišakis kranelis,papildoma atšaka manometrui. Atšakos ilgis 80cm (±1cm)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</si>
  <si>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</si>
  <si>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</si>
  <si>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</si>
  <si>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</si>
  <si>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</si>
  <si>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</si>
  <si>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</si>
  <si>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</si>
  <si>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</si>
  <si>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</si>
  <si>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</si>
  <si>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</si>
  <si>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</si>
  <si>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</si>
  <si>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</si>
  <si>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</si>
  <si>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</si>
  <si>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</si>
  <si>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</si>
  <si>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</si>
  <si>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8670-4 2024-08-02 15:41:58</t>
  </si>
  <si>
    <t xml:space="preserve">Ilgis 215 cm </t>
  </si>
  <si>
    <t>B.Braun Melsungen AG, Vokietija, ref. k. 8250833sp</t>
  </si>
  <si>
    <t>Vilnius</t>
  </si>
  <si>
    <t>UAB B.Braun Medical</t>
  </si>
  <si>
    <t>Viršuliškių skg.34-1, LT-05132 Vilnius</t>
  </si>
  <si>
    <t>LT115517314</t>
  </si>
  <si>
    <t>Atsiskaitomoji sąskaita LT617044060001097040, AB “SEB bankas”, kodas 70440</t>
  </si>
  <si>
    <t>Vincas Vaitiekūnas,  Dalius Motiejūnas, Erika Zeleniakaitė</t>
  </si>
  <si>
    <t>tel. +37061557170, el.p. vincas.vaitiekunas@bbraun.com, tel +37062071840, el.p. dalius.motiejunas@bbraun.com, tel. +37068280793, el.p. erika.zeleniakaite@bbraun.com</t>
  </si>
  <si>
    <t>direktorius Kęstutis Liauba</t>
  </si>
  <si>
    <t xml:space="preserve">Tiekimo vadybininkė Odeta Muralytė, 8 5 237 43 33, odeta.muralyte@bbraun.com;  office.lt@bbraun.com </t>
  </si>
  <si>
    <t>1.	Mia Ulrika Eklund
2.	Bert Bender
3.	Oliver Schaumann</t>
  </si>
  <si>
    <t>Biuro administratorė</t>
  </si>
  <si>
    <t>Vaida Vereniūtė - Berlinskienė</t>
  </si>
  <si>
    <t xml:space="preserve">Katalogai </t>
  </si>
  <si>
    <t>Sertifikatai</t>
  </si>
  <si>
    <t>Tiekėjo deklaracija</t>
  </si>
  <si>
    <t>Tiekėjo deklaracija dėl atsakingų asmenų</t>
  </si>
  <si>
    <t>Direktoriaus įgaliojimas</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</si>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</sst>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16" xfId="0" applyFont="1" applyFill="1" applyBorder="1" applyAlignment="1">
      <alignment wrapText="1"/>
    </xf>
    <xf numFmtId="0" fontId="5" fillId="4" borderId="16" xfId="0" applyFont="1" applyFill="1" applyBorder="1" applyAlignment="1">
      <alignment wrapText="1"/>
    </xf>
    <xf numFmtId="0" fontId="4" fillId="2" borderId="0" xfId="0" applyFont="1" applyFill="1" applyAlignment="1">
      <alignment wrapText="1"/>
    </xf>
    <xf numFmtId="0" fontId="4" fillId="4" borderId="16" xfId="0" applyFont="1" applyFill="1" applyBorder="1" applyAlignment="1">
      <alignment vertical="center" wrapText="1"/>
    </xf>
    <xf numFmtId="0" fontId="5" fillId="4" borderId="16" xfId="0" applyFont="1" applyFill="1" applyBorder="1" applyAlignment="1">
      <alignment vertical="center"/>
    </xf>
    <xf numFmtId="0" fontId="5" fillId="4" borderId="16" xfId="0" applyFont="1" applyFill="1" applyBorder="1" applyAlignment="1">
      <alignment vertical="center" wrapText="1"/>
    </xf>
    <xf numFmtId="0" fontId="1" fillId="2" borderId="0" xfId="0" applyFont="1" applyFill="1" applyAlignment="1">
      <alignment wrapText="1"/>
    </xf>
    <xf numFmtId="0" fontId="4" fillId="2" borderId="0" xfId="0" applyFont="1" applyFill="1" applyAlignment="1">
      <alignment vertical="center"/>
    </xf>
    <xf numFmtId="0" fontId="4" fillId="4" borderId="0" xfId="0" applyFont="1" applyFill="1" applyAlignment="1">
      <alignment vertical="center"/>
    </xf>
    <xf numFmtId="0" fontId="4" fillId="4" borderId="16" xfId="0" applyFont="1" applyFill="1" applyBorder="1" applyAlignment="1">
      <alignment vertical="center"/>
    </xf>
    <xf numFmtId="0" fontId="1" fillId="2" borderId="0" xfId="0" applyFont="1" applyFill="1" applyAlignment="1">
      <alignment vertical="center"/>
    </xf>
    <xf numFmtId="0" fontId="4" fillId="5" borderId="16" xfId="0" applyFont="1" applyFill="1" applyBorder="1" applyAlignment="1" applyProtection="1">
      <alignment vertical="center"/>
      <protection locked="0"/>
    </xf>
    <xf numFmtId="0" fontId="4" fillId="6" borderId="0" xfId="0" applyFont="1" applyFill="1" applyAlignment="1" applyProtection="1">
      <alignment vertical="center"/>
      <protection locked="0"/>
    </xf>
    <xf numFmtId="0" fontId="5" fillId="2" borderId="0" xfId="0" applyFont="1" applyFill="1" applyAlignment="1">
      <alignment vertical="center"/>
    </xf>
    <xf numFmtId="0" fontId="5" fillId="4" borderId="0" xfId="0" applyFont="1" applyFill="1" applyAlignment="1">
      <alignment vertical="center"/>
    </xf>
    <xf numFmtId="0" fontId="4" fillId="2" borderId="1" xfId="0" applyFont="1" applyFill="1" applyBorder="1" applyAlignment="1">
      <alignment horizontal="lef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4" borderId="0" xfId="0" applyFont="1" applyFill="1" applyAlignment="1">
      <alignment vertical="center" wrapText="1"/>
    </xf>
    <xf numFmtId="0" fontId="1" fillId="2" borderId="0" xfId="0" applyFont="1" applyFill="1" applyAlignment="1">
      <alignment vertical="center" wrapText="1"/>
    </xf>
    <xf numFmtId="0" fontId="4" fillId="3" borderId="0" xfId="0" applyFont="1" applyFill="1" applyAlignment="1">
      <alignment vertical="center"/>
    </xf>
    <xf numFmtId="0" fontId="1" fillId="7" borderId="0" xfId="0" applyFont="1" applyFill="1"/>
    <xf numFmtId="0" fontId="1" fillId="8" borderId="0" xfId="0" applyFont="1" applyFill="1" applyAlignment="1">
      <alignment vertical="center" wrapText="1"/>
    </xf>
    <xf numFmtId="0" fontId="1" fillId="8" borderId="0" xfId="0" applyFont="1" applyFill="1"/>
    <xf numFmtId="0" fontId="4" fillId="0" borderId="16" xfId="0" applyFont="1" applyBorder="1" applyAlignment="1" applyProtection="1">
      <alignment vertical="center"/>
      <protection locked="0"/>
    </xf>
    <xf numFmtId="2" fontId="4" fillId="4" borderId="16" xfId="0" applyNumberFormat="1" applyFont="1" applyFill="1" applyBorder="1" applyAlignment="1">
      <alignment vertical="center"/>
    </xf>
    <xf numFmtId="0" fontId="4" fillId="5" borderId="1" xfId="0" applyFont="1" applyFill="1" applyBorder="1" applyAlignment="1" applyProtection="1">
      <alignment vertical="center" wrapText="1"/>
      <protection locked="0"/>
    </xf>
    <xf numFmtId="0" fontId="4" fillId="5" borderId="16" xfId="0" applyFont="1" applyFill="1" applyBorder="1" applyAlignment="1" applyProtection="1">
      <alignment wrapText="1"/>
      <protection locked="0"/>
    </xf>
    <xf numFmtId="0" fontId="4" fillId="5" borderId="16" xfId="0" applyFont="1" applyFill="1" applyBorder="1" applyAlignment="1" applyProtection="1">
      <alignment vertical="center" wrapText="1"/>
      <protection locked="0"/>
    </xf>
    <xf numFmtId="0" fontId="1" fillId="5" borderId="7" xfId="0" applyFont="1" applyFill="1" applyBorder="1" applyAlignment="1" applyProtection="1">
      <alignment horizontal="center" vertical="center" wrapText="1"/>
      <protection locked="0"/>
    </xf>
    <xf numFmtId="0" fontId="4" fillId="4" borderId="16" xfId="0" applyFont="1" applyFill="1" applyBorder="1" applyAlignment="1">
      <alignment vertical="center" wrapText="1"/>
    </xf>
    <xf numFmtId="14" fontId="4" fillId="5" borderId="1" xfId="0" applyNumberFormat="1" applyFont="1" applyFill="1" applyBorder="1" applyAlignment="1" applyProtection="1">
      <alignment vertical="center" wrapText="1"/>
      <protection locked="0"/>
    </xf>
    <xf numFmtId="0" fontId="4" fillId="2" borderId="0" xfId="0" applyFont="1" applyFill="1" applyAlignment="1"/>
    <xf numFmtId="0" fontId="4" fillId="5" borderId="1" xfId="0" applyFont="1" applyFill="1" applyBorder="1" applyAlignment="1" applyProtection="1">
      <alignment horizontal="center" vertical="center" wrapText="1"/>
      <protection locked="0"/>
    </xf>
    <xf numFmtId="0" fontId="6" fillId="0" borderId="13" xfId="0" applyFont="1" applyBorder="1" applyAlignment="1" applyProtection="1">
      <protection locked="0"/>
    </xf>
    <xf numFmtId="0" fontId="6" fillId="0" borderId="12" xfId="0" applyFont="1" applyBorder="1" applyAlignment="1" applyProtection="1">
      <protection locked="0"/>
    </xf>
    <xf numFmtId="49" fontId="7" fillId="2" borderId="2" xfId="0" applyNumberFormat="1" applyFont="1" applyFill="1" applyBorder="1" applyAlignment="1">
      <alignment horizontal="left" vertical="center" wrapText="1"/>
    </xf>
    <xf numFmtId="0" fontId="6" fillId="0" borderId="15" xfId="0" applyFont="1" applyBorder="1" applyAlignment="1"/>
    <xf numFmtId="0" fontId="5" fillId="2" borderId="0" xfId="0" applyFont="1" applyFill="1" applyAlignment="1"/>
    <xf numFmtId="0" fontId="4" fillId="2" borderId="1" xfId="0" applyFont="1" applyFill="1" applyBorder="1" applyAlignment="1">
      <alignment vertical="center" wrapText="1"/>
    </xf>
    <xf numFmtId="0" fontId="6" fillId="0" borderId="12" xfId="0" applyFont="1" applyBorder="1" applyAlignment="1"/>
    <xf numFmtId="0" fontId="4" fillId="4" borderId="16" xfId="0" applyFont="1" applyFill="1" applyBorder="1" applyAlignment="1">
      <alignment vertical="center" wrapText="1"/>
    </xf>
    <xf numFmtId="0" fontId="6" fillId="0" borderId="16" xfId="0" applyFont="1" applyBorder="1" applyAlignment="1"/>
    <xf numFmtId="0" fontId="4" fillId="2" borderId="0" xfId="0" applyFont="1" applyFill="1" applyAlignment="1">
      <alignment vertical="center" wrapText="1"/>
    </xf>
    <xf numFmtId="49" fontId="7" fillId="2" borderId="2" xfId="0" applyNumberFormat="1" applyFont="1" applyFill="1" applyBorder="1" applyAlignment="1">
      <alignment horizontal="left" vertical="center"/>
    </xf>
    <xf numFmtId="0" fontId="4" fillId="5" borderId="16" xfId="0" applyFont="1" applyFill="1" applyBorder="1" applyAlignment="1" applyProtection="1">
      <alignment horizontal="center" vertical="center" wrapText="1"/>
      <protection locked="0"/>
    </xf>
    <xf numFmtId="0" fontId="6" fillId="0" borderId="16" xfId="0" applyFont="1" applyBorder="1" applyAlignment="1" applyProtection="1">
      <protection locked="0"/>
    </xf>
    <xf numFmtId="0" fontId="1" fillId="3" borderId="7" xfId="0" applyFont="1" applyFill="1" applyBorder="1" applyAlignment="1" applyProtection="1">
      <alignment horizontal="center" vertical="center" wrapText="1"/>
      <protection locked="0"/>
    </xf>
    <xf numFmtId="0" fontId="0" fillId="0" borderId="12" xfId="0" applyBorder="1" applyAlignment="1"/>
    <xf numFmtId="0" fontId="1" fillId="3" borderId="1" xfId="0" applyFont="1" applyFill="1" applyBorder="1" applyAlignment="1" applyProtection="1">
      <alignment horizontal="center" vertical="center" wrapText="1"/>
      <protection locked="0"/>
    </xf>
    <xf numFmtId="0" fontId="0" fillId="0" borderId="13" xfId="0" applyBorder="1" applyAlignment="1"/>
    <xf numFmtId="0" fontId="1" fillId="2" borderId="5" xfId="0" applyFont="1" applyFill="1" applyBorder="1" applyAlignment="1">
      <alignment horizontal="center" vertical="center" wrapText="1"/>
    </xf>
    <xf numFmtId="0" fontId="0" fillId="0" borderId="10" xfId="0" applyBorder="1" applyAlignment="1"/>
    <xf numFmtId="0" fontId="0" fillId="0" borderId="9" xfId="0" applyBorder="1" applyAlignment="1"/>
    <xf numFmtId="0" fontId="2" fillId="2" borderId="0" xfId="0" applyFont="1" applyFill="1" applyAlignment="1">
      <alignment horizontal="left" vertical="center" wrapText="1"/>
    </xf>
    <xf numFmtId="0" fontId="1" fillId="2" borderId="0" xfId="0" applyFont="1" applyFill="1" applyAlignment="1"/>
    <xf numFmtId="0" fontId="1" fillId="3" borderId="0" xfId="0" applyFont="1" applyFill="1" applyAlignment="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applyAlignment="1"/>
    <xf numFmtId="0" fontId="1" fillId="5" borderId="14" xfId="0" applyFont="1" applyFill="1" applyBorder="1" applyAlignment="1" applyProtection="1">
      <alignment horizontal="center" vertical="center" wrapText="1"/>
      <protection locked="0"/>
    </xf>
    <xf numFmtId="0" fontId="0" fillId="0" borderId="14" xfId="0" applyBorder="1" applyAlignment="1"/>
    <xf numFmtId="0" fontId="1" fillId="3" borderId="8"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2" fillId="2" borderId="0" xfId="0" applyFont="1" applyFill="1" applyAlignment="1">
      <alignment horizontal="left"/>
    </xf>
    <xf numFmtId="0" fontId="3" fillId="2" borderId="0" xfId="0" applyFont="1" applyFill="1" applyAlignment="1">
      <alignment horizontal="left" vertical="top"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5"/>
  <sheetViews>
    <sheetView tabSelected="1" zoomScale="92" zoomScaleNormal="92" workbookViewId="0">
      <selection activeCell="B277" sqref="B277"/>
    </sheetView>
  </sheetViews>
  <sheetFormatPr defaultColWidth="10.875" defaultRowHeight="15" x14ac:dyDescent="0.25"/>
  <cols>
    <col min="1" max="1" width="9.125" style="21" customWidth="1"/>
    <col min="2" max="2" width="40.875" style="30" customWidth="1"/>
    <col min="3" max="3" width="13.875" style="21" customWidth="1"/>
    <col min="4" max="4" width="15.375" style="21" customWidth="1"/>
    <col min="5" max="5" width="20" style="21" customWidth="1"/>
    <col min="6" max="6" width="16.375" style="21" customWidth="1"/>
    <col min="7" max="7" width="22.375" style="21" customWidth="1"/>
    <col min="8" max="8" width="29.625" style="17" customWidth="1"/>
    <col min="9" max="15" width="25" style="5" customWidth="1"/>
    <col min="16" max="16" width="10.875" style="5" customWidth="1"/>
    <col min="17" max="16384" width="10.875" style="5"/>
  </cols>
  <sheetData>
    <row r="1" spans="1:8" x14ac:dyDescent="0.25">
      <c r="A1" s="18"/>
      <c r="B1" s="9"/>
      <c r="C1" s="18"/>
      <c r="D1" s="18"/>
      <c r="E1" s="18"/>
      <c r="F1" s="18"/>
      <c r="G1" s="18"/>
      <c r="H1" s="13"/>
    </row>
    <row r="2" spans="1:8" x14ac:dyDescent="0.25">
      <c r="A2" s="25" t="s">
        <v>0</v>
      </c>
      <c r="B2" s="27"/>
      <c r="C2" s="18"/>
      <c r="D2" s="18"/>
      <c r="E2" s="18"/>
      <c r="F2" s="18"/>
      <c r="G2" s="18"/>
      <c r="H2" s="13"/>
    </row>
    <row r="3" spans="1:8" x14ac:dyDescent="0.25">
      <c r="A3" s="18"/>
      <c r="B3" s="28"/>
      <c r="C3" s="18"/>
      <c r="D3" s="18"/>
      <c r="E3" s="18"/>
      <c r="F3" s="18"/>
      <c r="G3" s="18"/>
      <c r="H3" s="13"/>
    </row>
    <row r="4" spans="1:8" x14ac:dyDescent="0.25">
      <c r="A4" s="25" t="s">
        <v>1</v>
      </c>
      <c r="B4" s="27"/>
      <c r="C4" s="18"/>
      <c r="D4" s="18"/>
      <c r="E4" s="18"/>
      <c r="F4" s="18"/>
      <c r="G4" s="18"/>
      <c r="H4" s="13"/>
    </row>
    <row r="5" spans="1:8" x14ac:dyDescent="0.25">
      <c r="A5" s="24"/>
      <c r="B5" s="27"/>
      <c r="C5" s="18"/>
      <c r="D5" s="18"/>
      <c r="E5" s="18"/>
      <c r="F5" s="18"/>
      <c r="G5" s="18"/>
      <c r="H5" s="13"/>
    </row>
    <row r="6" spans="1:8" x14ac:dyDescent="0.25">
      <c r="A6" s="18" t="s">
        <v>2</v>
      </c>
      <c r="B6" s="29" t="s">
        <v>3</v>
      </c>
      <c r="C6" s="18"/>
      <c r="D6" s="18"/>
      <c r="E6" s="18"/>
      <c r="F6" s="18"/>
      <c r="G6" s="18"/>
      <c r="H6" s="13"/>
    </row>
    <row r="7" spans="1:8" x14ac:dyDescent="0.25">
      <c r="A7" s="18"/>
      <c r="B7" s="27"/>
      <c r="C7" s="18"/>
      <c r="D7" s="18"/>
      <c r="E7" s="18"/>
      <c r="F7" s="18"/>
      <c r="G7" s="18"/>
      <c r="H7" s="13"/>
    </row>
    <row r="8" spans="1:8" x14ac:dyDescent="0.25">
      <c r="A8" s="26" t="s">
        <v>4</v>
      </c>
      <c r="B8" s="42">
        <v>45553</v>
      </c>
      <c r="C8" s="18"/>
      <c r="D8" s="18"/>
      <c r="E8" s="18"/>
      <c r="F8" s="18"/>
      <c r="G8" s="18"/>
      <c r="H8" s="13"/>
    </row>
    <row r="9" spans="1:8" x14ac:dyDescent="0.25">
      <c r="A9" s="26" t="s">
        <v>5</v>
      </c>
      <c r="B9" s="37"/>
      <c r="C9" s="18"/>
      <c r="D9" s="18"/>
      <c r="E9" s="18"/>
      <c r="F9" s="18"/>
      <c r="G9" s="18"/>
      <c r="H9" s="13"/>
    </row>
    <row r="10" spans="1:8" x14ac:dyDescent="0.25">
      <c r="A10" s="26" t="s">
        <v>6</v>
      </c>
      <c r="B10" s="37" t="s">
        <v>276</v>
      </c>
      <c r="C10" s="18"/>
      <c r="D10" s="18"/>
      <c r="E10" s="18"/>
      <c r="F10" s="18"/>
      <c r="G10" s="18"/>
      <c r="H10" s="13"/>
    </row>
    <row r="11" spans="1:8" x14ac:dyDescent="0.25">
      <c r="A11" s="18"/>
      <c r="B11" s="9"/>
      <c r="C11" s="18"/>
      <c r="D11" s="18"/>
      <c r="E11" s="18"/>
      <c r="F11" s="18"/>
      <c r="G11" s="18"/>
      <c r="H11" s="13"/>
    </row>
    <row r="12" spans="1:8" ht="15.75" x14ac:dyDescent="0.25">
      <c r="A12" s="50" t="s">
        <v>7</v>
      </c>
      <c r="B12" s="51"/>
      <c r="C12" s="44" t="s">
        <v>277</v>
      </c>
      <c r="D12" s="45"/>
      <c r="E12" s="45"/>
      <c r="F12" s="46"/>
      <c r="G12" s="18"/>
      <c r="H12" s="13"/>
    </row>
    <row r="13" spans="1:8" ht="15.95" customHeight="1" x14ac:dyDescent="0.25">
      <c r="A13" s="55" t="s">
        <v>8</v>
      </c>
      <c r="B13" s="48"/>
      <c r="C13" s="44">
        <v>111551739</v>
      </c>
      <c r="D13" s="45"/>
      <c r="E13" s="45"/>
      <c r="F13" s="46"/>
      <c r="G13" s="18"/>
      <c r="H13" s="13"/>
    </row>
    <row r="14" spans="1:8" ht="15.95" customHeight="1" x14ac:dyDescent="0.25">
      <c r="A14" s="55" t="s">
        <v>9</v>
      </c>
      <c r="B14" s="48"/>
      <c r="C14" s="44" t="s">
        <v>278</v>
      </c>
      <c r="D14" s="45"/>
      <c r="E14" s="45"/>
      <c r="F14" s="46"/>
      <c r="G14" s="18"/>
      <c r="H14" s="13"/>
    </row>
    <row r="15" spans="1:8" ht="15.95" customHeight="1" x14ac:dyDescent="0.25">
      <c r="A15" s="50" t="s">
        <v>10</v>
      </c>
      <c r="B15" s="51"/>
      <c r="C15" s="44" t="s">
        <v>279</v>
      </c>
      <c r="D15" s="45"/>
      <c r="E15" s="45"/>
      <c r="F15" s="46"/>
      <c r="G15" s="18"/>
      <c r="H15" s="13"/>
    </row>
    <row r="16" spans="1:8" ht="63" customHeight="1" x14ac:dyDescent="0.25">
      <c r="A16" s="47" t="s">
        <v>11</v>
      </c>
      <c r="B16" s="48"/>
      <c r="C16" s="44" t="s">
        <v>280</v>
      </c>
      <c r="D16" s="45"/>
      <c r="E16" s="45"/>
      <c r="F16" s="46"/>
      <c r="G16" s="18"/>
      <c r="H16" s="13"/>
    </row>
    <row r="17" spans="1:8" ht="15.95" customHeight="1" x14ac:dyDescent="0.25">
      <c r="A17" s="50" t="s">
        <v>12</v>
      </c>
      <c r="B17" s="51"/>
      <c r="C17" s="44" t="s">
        <v>281</v>
      </c>
      <c r="D17" s="45"/>
      <c r="E17" s="45"/>
      <c r="F17" s="46"/>
      <c r="G17" s="18"/>
      <c r="H17" s="13"/>
    </row>
    <row r="18" spans="1:8" ht="15.95" customHeight="1" x14ac:dyDescent="0.25">
      <c r="A18" s="50" t="s">
        <v>13</v>
      </c>
      <c r="B18" s="51"/>
      <c r="C18" s="44" t="s">
        <v>282</v>
      </c>
      <c r="D18" s="45"/>
      <c r="E18" s="45"/>
      <c r="F18" s="46"/>
      <c r="G18" s="18"/>
      <c r="H18" s="13"/>
    </row>
    <row r="19" spans="1:8" ht="48" customHeight="1" x14ac:dyDescent="0.25">
      <c r="A19" s="50" t="s">
        <v>14</v>
      </c>
      <c r="B19" s="51"/>
      <c r="C19" s="44" t="s">
        <v>283</v>
      </c>
      <c r="D19" s="45"/>
      <c r="E19" s="45"/>
      <c r="F19" s="46"/>
      <c r="G19" s="18"/>
      <c r="H19" s="13"/>
    </row>
    <row r="20" spans="1:8" ht="54.95" customHeight="1" x14ac:dyDescent="0.25">
      <c r="A20" s="50" t="s">
        <v>15</v>
      </c>
      <c r="B20" s="51"/>
      <c r="C20" s="44" t="s">
        <v>284</v>
      </c>
      <c r="D20" s="45"/>
      <c r="E20" s="45"/>
      <c r="F20" s="46"/>
      <c r="G20" s="18"/>
      <c r="H20" s="13"/>
    </row>
    <row r="21" spans="1:8" ht="94.5" customHeight="1" x14ac:dyDescent="0.25">
      <c r="A21" s="52" t="s">
        <v>16</v>
      </c>
      <c r="B21" s="53"/>
      <c r="C21" s="56" t="s">
        <v>285</v>
      </c>
      <c r="D21" s="57"/>
      <c r="E21" s="57"/>
      <c r="F21" s="57"/>
      <c r="G21" s="19" t="str">
        <f>IF((SUMPRODUCT(--(C21=""))&gt;0), "Privaloma užpildyti, kai taikomi pašalinimo pagrindai", "")</f>
        <v/>
      </c>
      <c r="H21" s="13"/>
    </row>
    <row r="22" spans="1:8" ht="18" customHeight="1" x14ac:dyDescent="0.25">
      <c r="A22" s="9"/>
      <c r="B22" s="9"/>
      <c r="C22" s="10"/>
      <c r="D22" s="10"/>
      <c r="E22" s="10"/>
      <c r="F22" s="10"/>
      <c r="G22" s="18"/>
      <c r="H22" s="13"/>
    </row>
    <row r="23" spans="1:8" x14ac:dyDescent="0.25">
      <c r="A23" s="49" t="s">
        <v>17</v>
      </c>
      <c r="B23" s="43"/>
      <c r="C23" s="43"/>
      <c r="D23" s="43"/>
      <c r="E23" s="43"/>
      <c r="F23" s="43"/>
      <c r="G23" s="18"/>
      <c r="H23" s="13"/>
    </row>
    <row r="24" spans="1:8" x14ac:dyDescent="0.25">
      <c r="A24" s="43" t="s">
        <v>18</v>
      </c>
      <c r="B24" s="43"/>
      <c r="C24" s="43"/>
      <c r="D24" s="43"/>
      <c r="E24" s="43"/>
      <c r="F24" s="43"/>
      <c r="G24" s="18"/>
      <c r="H24" s="13"/>
    </row>
    <row r="25" spans="1:8" x14ac:dyDescent="0.25">
      <c r="A25" s="43" t="s">
        <v>19</v>
      </c>
      <c r="B25" s="43"/>
      <c r="C25" s="43"/>
      <c r="D25" s="43"/>
      <c r="E25" s="43"/>
      <c r="F25" s="43"/>
      <c r="G25" s="18"/>
      <c r="H25" s="13"/>
    </row>
    <row r="26" spans="1:8" x14ac:dyDescent="0.25">
      <c r="A26" s="43" t="s">
        <v>20</v>
      </c>
      <c r="B26" s="43"/>
      <c r="C26" s="43"/>
      <c r="D26" s="43"/>
      <c r="E26" s="43"/>
      <c r="F26" s="43"/>
      <c r="G26" s="18"/>
      <c r="H26" s="13"/>
    </row>
    <row r="27" spans="1:8" x14ac:dyDescent="0.25">
      <c r="A27" s="43" t="s">
        <v>21</v>
      </c>
      <c r="B27" s="43"/>
      <c r="C27" s="43"/>
      <c r="D27" s="43"/>
      <c r="E27" s="43"/>
      <c r="F27" s="43"/>
      <c r="G27" s="18"/>
      <c r="H27" s="13"/>
    </row>
    <row r="28" spans="1:8" ht="32.1" customHeight="1" x14ac:dyDescent="0.25">
      <c r="A28" s="54" t="s">
        <v>22</v>
      </c>
      <c r="B28" s="43"/>
      <c r="C28" s="43"/>
      <c r="D28" s="43"/>
      <c r="E28" s="43"/>
      <c r="F28" s="43"/>
      <c r="G28" s="18"/>
      <c r="H28" s="13"/>
    </row>
    <row r="29" spans="1:8" x14ac:dyDescent="0.25">
      <c r="A29" s="43" t="s">
        <v>23</v>
      </c>
      <c r="B29" s="43"/>
      <c r="C29" s="43"/>
      <c r="D29" s="43"/>
      <c r="E29" s="43"/>
      <c r="F29" s="43"/>
      <c r="G29" s="18"/>
      <c r="H29" s="13"/>
    </row>
    <row r="30" spans="1:8" x14ac:dyDescent="0.25">
      <c r="A30" s="19" t="s">
        <v>24</v>
      </c>
      <c r="B30" s="9"/>
      <c r="C30" s="18"/>
      <c r="D30" s="23"/>
      <c r="E30" s="18"/>
      <c r="F30" s="31"/>
      <c r="G30" s="18"/>
      <c r="H30" s="13"/>
    </row>
    <row r="31" spans="1:8" x14ac:dyDescent="0.25">
      <c r="A31" s="32" t="s">
        <v>25</v>
      </c>
      <c r="B31" s="33"/>
      <c r="C31" s="34"/>
      <c r="D31" s="34"/>
      <c r="E31" s="34"/>
      <c r="F31" s="18"/>
      <c r="G31" s="18"/>
      <c r="H31" s="13"/>
    </row>
    <row r="32" spans="1:8" x14ac:dyDescent="0.25">
      <c r="A32" s="19"/>
      <c r="B32" s="9"/>
      <c r="C32" s="18"/>
      <c r="D32" s="23"/>
      <c r="E32" s="18"/>
      <c r="F32" s="18"/>
      <c r="G32" s="18"/>
      <c r="H32" s="13"/>
    </row>
    <row r="33" spans="1:8" x14ac:dyDescent="0.25">
      <c r="A33" s="18"/>
      <c r="B33" s="9"/>
      <c r="C33" s="18"/>
      <c r="D33" s="18"/>
      <c r="E33" s="18"/>
      <c r="F33" s="18"/>
      <c r="G33" s="18"/>
      <c r="H33" s="13"/>
    </row>
    <row r="34" spans="1:8" x14ac:dyDescent="0.25">
      <c r="A34" s="18"/>
      <c r="B34" s="9"/>
      <c r="C34" s="18"/>
      <c r="D34" s="18"/>
      <c r="E34" s="18"/>
      <c r="F34" s="18"/>
      <c r="G34" s="18"/>
      <c r="H34" s="13"/>
    </row>
    <row r="35" spans="1:8" x14ac:dyDescent="0.25">
      <c r="A35" s="18"/>
      <c r="B35" s="9"/>
      <c r="C35" s="18"/>
      <c r="D35" s="18"/>
      <c r="E35" s="18"/>
      <c r="F35" s="18"/>
      <c r="G35" s="18"/>
      <c r="H35" s="13"/>
    </row>
    <row r="36" spans="1:8" x14ac:dyDescent="0.25">
      <c r="A36" s="18"/>
      <c r="B36" s="9"/>
      <c r="C36" s="18"/>
      <c r="D36" s="18"/>
      <c r="E36" s="18"/>
      <c r="F36" s="18"/>
      <c r="G36" s="18"/>
      <c r="H36" s="13"/>
    </row>
    <row r="37" spans="1:8" x14ac:dyDescent="0.25">
      <c r="A37" s="25" t="s">
        <v>40</v>
      </c>
      <c r="B37" s="29" t="s">
        <v>41</v>
      </c>
      <c r="C37" s="18"/>
      <c r="D37" s="18"/>
      <c r="E37" s="18"/>
      <c r="F37" s="18"/>
      <c r="G37" s="18"/>
      <c r="H37" s="13"/>
    </row>
    <row r="38" spans="1:8" x14ac:dyDescent="0.25">
      <c r="A38" s="18"/>
      <c r="B38" s="9"/>
      <c r="C38" s="18"/>
      <c r="D38" s="18"/>
      <c r="E38" s="18"/>
      <c r="F38" s="18"/>
      <c r="G38" s="18"/>
      <c r="H38" s="13"/>
    </row>
    <row r="39" spans="1:8" x14ac:dyDescent="0.25">
      <c r="A39" s="25" t="s">
        <v>26</v>
      </c>
      <c r="B39" s="9"/>
      <c r="C39" s="18"/>
      <c r="D39" s="18"/>
      <c r="E39" s="18"/>
      <c r="F39" s="18"/>
      <c r="G39" s="18"/>
      <c r="H39" s="13"/>
    </row>
    <row r="40" spans="1:8" ht="86.25" x14ac:dyDescent="0.25">
      <c r="A40" s="15" t="s">
        <v>27</v>
      </c>
      <c r="B40" s="16" t="s">
        <v>28</v>
      </c>
      <c r="C40" s="15" t="s">
        <v>29</v>
      </c>
      <c r="D40" s="15" t="s">
        <v>30</v>
      </c>
      <c r="E40" s="15" t="s">
        <v>31</v>
      </c>
      <c r="F40" s="15" t="s">
        <v>32</v>
      </c>
      <c r="G40" s="15" t="s">
        <v>33</v>
      </c>
      <c r="H40" s="12" t="s">
        <v>34</v>
      </c>
    </row>
    <row r="41" spans="1:8" x14ac:dyDescent="0.25">
      <c r="A41" s="15" t="s">
        <v>42</v>
      </c>
      <c r="B41" s="16" t="s">
        <v>43</v>
      </c>
      <c r="C41" s="20"/>
      <c r="D41" s="20"/>
      <c r="E41" s="20"/>
      <c r="F41" s="20"/>
      <c r="G41" s="20"/>
      <c r="H41" s="11"/>
    </row>
    <row r="42" spans="1:8" ht="30" x14ac:dyDescent="0.25">
      <c r="A42" s="20" t="s">
        <v>44</v>
      </c>
      <c r="B42" s="14" t="s">
        <v>43</v>
      </c>
      <c r="C42" s="20">
        <v>100</v>
      </c>
      <c r="D42" s="20" t="s">
        <v>35</v>
      </c>
      <c r="E42" s="35">
        <v>6.95</v>
      </c>
      <c r="F42" s="36">
        <f>IF(ISBLANK(E42),"", PRODUCT(C42,E42))</f>
        <v>695</v>
      </c>
      <c r="G42" s="39" t="s">
        <v>45</v>
      </c>
      <c r="H42" s="11"/>
    </row>
    <row r="43" spans="1:8" ht="30" x14ac:dyDescent="0.25">
      <c r="A43" s="20" t="s">
        <v>46</v>
      </c>
      <c r="B43" s="14" t="s">
        <v>47</v>
      </c>
      <c r="C43" s="20"/>
      <c r="D43" s="20"/>
      <c r="E43" s="20"/>
      <c r="F43" s="20"/>
      <c r="G43" s="20"/>
      <c r="H43" s="38" t="s">
        <v>48</v>
      </c>
    </row>
    <row r="44" spans="1:8" x14ac:dyDescent="0.25">
      <c r="A44" s="18"/>
      <c r="B44" s="9"/>
      <c r="C44" s="18"/>
      <c r="D44" s="18"/>
      <c r="E44" s="15" t="s">
        <v>36</v>
      </c>
      <c r="F44" s="15">
        <f>IF((COUNT(C42:C43)&lt;&gt;COUNT(F42:F43)),"", ROUND(SUM(F42:F43),2))</f>
        <v>695</v>
      </c>
      <c r="G44" s="19" t="str">
        <f>IF((COUNT(C42:C43)&lt;&gt;COUNT(F42:F43)),"Neužpildytos visų objektų kainos", "")</f>
        <v/>
      </c>
      <c r="H44" s="13"/>
    </row>
    <row r="45" spans="1:8" x14ac:dyDescent="0.25">
      <c r="A45" s="18"/>
      <c r="B45" s="9"/>
      <c r="C45" s="15" t="s">
        <v>37</v>
      </c>
      <c r="D45" s="22">
        <v>5</v>
      </c>
      <c r="E45" s="15" t="s">
        <v>38</v>
      </c>
      <c r="F45" s="15">
        <f>IF(OR(F44="",D45=""),"", ROUND(PRODUCT(D45,F44)/100,2))</f>
        <v>34.75</v>
      </c>
      <c r="G45" s="19" t="str">
        <f>IF(D45="", "Nurodykite taikomą PVM dydį", "")</f>
        <v/>
      </c>
      <c r="H45" s="13"/>
    </row>
    <row r="46" spans="1:8" x14ac:dyDescent="0.25">
      <c r="A46" s="18"/>
      <c r="B46" s="9"/>
      <c r="C46" s="18"/>
      <c r="D46" s="18"/>
      <c r="E46" s="15" t="s">
        <v>39</v>
      </c>
      <c r="F46" s="15">
        <f>IF(ISBLANK(F45), "", ROUND(SUM(F44:F45),2))</f>
        <v>729.75</v>
      </c>
      <c r="G46" s="18"/>
      <c r="H46" s="13"/>
    </row>
    <row r="47" spans="1:8" x14ac:dyDescent="0.25">
      <c r="A47" s="18"/>
      <c r="B47" s="9"/>
      <c r="C47" s="18"/>
      <c r="D47" s="18"/>
      <c r="E47" s="18"/>
      <c r="F47" s="18"/>
      <c r="G47" s="18"/>
      <c r="H47" s="13"/>
    </row>
    <row r="48" spans="1:8" x14ac:dyDescent="0.25">
      <c r="A48" s="18"/>
      <c r="B48" s="9"/>
      <c r="C48" s="18"/>
      <c r="D48" s="18"/>
      <c r="E48" s="18"/>
      <c r="F48" s="18"/>
      <c r="G48" s="18"/>
      <c r="H48" s="13"/>
    </row>
    <row r="49" spans="1:8" x14ac:dyDescent="0.25">
      <c r="A49" s="18"/>
      <c r="B49" s="9"/>
      <c r="C49" s="18"/>
      <c r="D49" s="18"/>
      <c r="E49" s="18"/>
      <c r="F49" s="18"/>
      <c r="G49" s="18"/>
      <c r="H49" s="13"/>
    </row>
    <row r="50" spans="1:8" x14ac:dyDescent="0.25">
      <c r="A50" s="18"/>
      <c r="B50" s="9"/>
      <c r="C50" s="18"/>
      <c r="D50" s="18"/>
      <c r="E50" s="18"/>
      <c r="F50" s="18"/>
      <c r="G50" s="18"/>
      <c r="H50" s="13"/>
    </row>
    <row r="51" spans="1:8" x14ac:dyDescent="0.25">
      <c r="A51" s="25" t="s">
        <v>49</v>
      </c>
      <c r="B51" s="29" t="s">
        <v>50</v>
      </c>
      <c r="C51" s="18"/>
      <c r="D51" s="18"/>
      <c r="E51" s="18"/>
      <c r="F51" s="18"/>
      <c r="G51" s="18"/>
      <c r="H51" s="13"/>
    </row>
    <row r="52" spans="1:8" x14ac:dyDescent="0.25">
      <c r="A52" s="18"/>
      <c r="B52" s="9"/>
      <c r="C52" s="18"/>
      <c r="D52" s="18"/>
      <c r="E52" s="18"/>
      <c r="F52" s="18"/>
      <c r="G52" s="18"/>
      <c r="H52" s="13"/>
    </row>
    <row r="53" spans="1:8" x14ac:dyDescent="0.25">
      <c r="A53" s="25" t="s">
        <v>26</v>
      </c>
      <c r="B53" s="9"/>
      <c r="C53" s="18"/>
      <c r="D53" s="18"/>
      <c r="E53" s="18"/>
      <c r="F53" s="18"/>
      <c r="G53" s="18"/>
      <c r="H53" s="13"/>
    </row>
    <row r="54" spans="1:8" ht="86.25" x14ac:dyDescent="0.25">
      <c r="A54" s="15" t="s">
        <v>27</v>
      </c>
      <c r="B54" s="16" t="s">
        <v>28</v>
      </c>
      <c r="C54" s="15" t="s">
        <v>29</v>
      </c>
      <c r="D54" s="15" t="s">
        <v>30</v>
      </c>
      <c r="E54" s="15" t="s">
        <v>31</v>
      </c>
      <c r="F54" s="15" t="s">
        <v>32</v>
      </c>
      <c r="G54" s="15" t="s">
        <v>33</v>
      </c>
      <c r="H54" s="12" t="s">
        <v>34</v>
      </c>
    </row>
    <row r="55" spans="1:8" x14ac:dyDescent="0.25">
      <c r="A55" s="15" t="s">
        <v>51</v>
      </c>
      <c r="B55" s="16" t="s">
        <v>52</v>
      </c>
      <c r="C55" s="20"/>
      <c r="D55" s="20"/>
      <c r="E55" s="20"/>
      <c r="F55" s="20"/>
      <c r="G55" s="20"/>
      <c r="H55" s="11"/>
    </row>
    <row r="56" spans="1:8" ht="45" x14ac:dyDescent="0.25">
      <c r="A56" s="20" t="s">
        <v>53</v>
      </c>
      <c r="B56" s="14" t="s">
        <v>52</v>
      </c>
      <c r="C56" s="20">
        <v>10000</v>
      </c>
      <c r="D56" s="20" t="s">
        <v>35</v>
      </c>
      <c r="E56" s="22">
        <v>1.57</v>
      </c>
      <c r="F56" s="20">
        <f>IF(ISBLANK(E56),"", PRODUCT(C56,E56))</f>
        <v>15700</v>
      </c>
      <c r="G56" s="39" t="s">
        <v>54</v>
      </c>
      <c r="H56" s="11"/>
    </row>
    <row r="57" spans="1:8" x14ac:dyDescent="0.25">
      <c r="A57" s="20" t="s">
        <v>55</v>
      </c>
      <c r="B57" s="14" t="s">
        <v>56</v>
      </c>
      <c r="C57" s="20"/>
      <c r="D57" s="20"/>
      <c r="E57" s="20"/>
      <c r="F57" s="20"/>
      <c r="G57" s="20"/>
      <c r="H57" s="14" t="s">
        <v>56</v>
      </c>
    </row>
    <row r="58" spans="1:8" ht="30" x14ac:dyDescent="0.25">
      <c r="A58" s="20" t="s">
        <v>57</v>
      </c>
      <c r="B58" s="14" t="s">
        <v>58</v>
      </c>
      <c r="C58" s="20"/>
      <c r="D58" s="20"/>
      <c r="E58" s="20"/>
      <c r="F58" s="20"/>
      <c r="G58" s="20"/>
      <c r="H58" s="14" t="s">
        <v>59</v>
      </c>
    </row>
    <row r="59" spans="1:8" ht="30" x14ac:dyDescent="0.25">
      <c r="A59" s="20" t="s">
        <v>60</v>
      </c>
      <c r="B59" s="14" t="s">
        <v>61</v>
      </c>
      <c r="C59" s="20"/>
      <c r="D59" s="20"/>
      <c r="E59" s="20"/>
      <c r="F59" s="20"/>
      <c r="G59" s="20"/>
      <c r="H59" s="14" t="s">
        <v>62</v>
      </c>
    </row>
    <row r="60" spans="1:8" ht="30" x14ac:dyDescent="0.25">
      <c r="A60" s="20" t="s">
        <v>63</v>
      </c>
      <c r="B60" s="14" t="s">
        <v>64</v>
      </c>
      <c r="C60" s="20"/>
      <c r="D60" s="20"/>
      <c r="E60" s="20"/>
      <c r="F60" s="20"/>
      <c r="G60" s="20"/>
      <c r="H60" s="14" t="s">
        <v>64</v>
      </c>
    </row>
    <row r="61" spans="1:8" ht="45" x14ac:dyDescent="0.25">
      <c r="A61" s="20" t="s">
        <v>65</v>
      </c>
      <c r="B61" s="14" t="s">
        <v>66</v>
      </c>
      <c r="C61" s="20"/>
      <c r="D61" s="20"/>
      <c r="E61" s="20"/>
      <c r="F61" s="20"/>
      <c r="G61" s="20"/>
      <c r="H61" s="14" t="s">
        <v>67</v>
      </c>
    </row>
    <row r="62" spans="1:8" x14ac:dyDescent="0.25">
      <c r="A62" s="18"/>
      <c r="B62" s="9"/>
      <c r="C62" s="18"/>
      <c r="D62" s="18"/>
      <c r="E62" s="15" t="s">
        <v>36</v>
      </c>
      <c r="F62" s="15">
        <f>IF((COUNT(C56:C61)&lt;&gt;COUNT(F56:F61)),"", ROUND(SUM(F56:F61),2))</f>
        <v>15700</v>
      </c>
      <c r="G62" s="19" t="str">
        <f>IF((COUNT(C56:C61)&lt;&gt;COUNT(F56:F61)),"Neužpildytos visų objektų kainos", "")</f>
        <v/>
      </c>
      <c r="H62" s="13"/>
    </row>
    <row r="63" spans="1:8" x14ac:dyDescent="0.25">
      <c r="A63" s="18"/>
      <c r="B63" s="9"/>
      <c r="C63" s="15" t="s">
        <v>37</v>
      </c>
      <c r="D63" s="22">
        <v>5</v>
      </c>
      <c r="E63" s="15" t="s">
        <v>38</v>
      </c>
      <c r="F63" s="15">
        <f>IF(OR(F62="",D63=""),"", ROUND(PRODUCT(D63,F62)/100,2))</f>
        <v>785</v>
      </c>
      <c r="G63" s="19" t="str">
        <f>IF(D63="", "Nurodykite taikomą PVM dydį", "")</f>
        <v/>
      </c>
      <c r="H63" s="13"/>
    </row>
    <row r="64" spans="1:8" x14ac:dyDescent="0.25">
      <c r="A64" s="18"/>
      <c r="B64" s="9"/>
      <c r="C64" s="18"/>
      <c r="D64" s="18"/>
      <c r="E64" s="15" t="s">
        <v>39</v>
      </c>
      <c r="F64" s="15">
        <f>IF(ISBLANK(F63), "", ROUND(SUM(F62:F63),2))</f>
        <v>16485</v>
      </c>
      <c r="G64" s="18"/>
      <c r="H64" s="13"/>
    </row>
    <row r="65" spans="1:8" x14ac:dyDescent="0.25">
      <c r="A65" s="18"/>
      <c r="B65" s="9"/>
      <c r="C65" s="18"/>
      <c r="D65" s="18"/>
      <c r="E65" s="18"/>
      <c r="F65" s="18"/>
      <c r="G65" s="18"/>
      <c r="H65" s="13"/>
    </row>
    <row r="66" spans="1:8" x14ac:dyDescent="0.25">
      <c r="A66" s="18"/>
      <c r="B66" s="9"/>
      <c r="C66" s="18"/>
      <c r="D66" s="18"/>
      <c r="E66" s="18"/>
      <c r="F66" s="18"/>
      <c r="G66" s="18"/>
      <c r="H66" s="13"/>
    </row>
    <row r="67" spans="1:8" x14ac:dyDescent="0.25">
      <c r="A67" s="18"/>
      <c r="B67" s="9"/>
      <c r="C67" s="18"/>
      <c r="D67" s="18"/>
      <c r="E67" s="18"/>
      <c r="F67" s="18"/>
      <c r="G67" s="18"/>
      <c r="H67" s="13"/>
    </row>
    <row r="68" spans="1:8" x14ac:dyDescent="0.25">
      <c r="A68" s="25" t="s">
        <v>68</v>
      </c>
      <c r="B68" s="29" t="s">
        <v>50</v>
      </c>
      <c r="C68" s="18"/>
      <c r="D68" s="18"/>
      <c r="E68" s="18"/>
      <c r="F68" s="18"/>
      <c r="G68" s="18"/>
      <c r="H68" s="13"/>
    </row>
    <row r="69" spans="1:8" x14ac:dyDescent="0.25">
      <c r="A69" s="18"/>
      <c r="B69" s="9"/>
      <c r="C69" s="18"/>
      <c r="D69" s="18"/>
      <c r="E69" s="18"/>
      <c r="F69" s="18"/>
      <c r="G69" s="18"/>
      <c r="H69" s="13"/>
    </row>
    <row r="70" spans="1:8" x14ac:dyDescent="0.25">
      <c r="A70" s="25" t="s">
        <v>26</v>
      </c>
      <c r="B70" s="9"/>
      <c r="C70" s="18"/>
      <c r="D70" s="18"/>
      <c r="E70" s="18"/>
      <c r="F70" s="18"/>
      <c r="G70" s="18"/>
      <c r="H70" s="13"/>
    </row>
    <row r="71" spans="1:8" ht="86.25" x14ac:dyDescent="0.25">
      <c r="A71" s="15" t="s">
        <v>27</v>
      </c>
      <c r="B71" s="16" t="s">
        <v>28</v>
      </c>
      <c r="C71" s="15" t="s">
        <v>29</v>
      </c>
      <c r="D71" s="15" t="s">
        <v>30</v>
      </c>
      <c r="E71" s="15" t="s">
        <v>31</v>
      </c>
      <c r="F71" s="15" t="s">
        <v>32</v>
      </c>
      <c r="G71" s="15" t="s">
        <v>33</v>
      </c>
      <c r="H71" s="12" t="s">
        <v>34</v>
      </c>
    </row>
    <row r="72" spans="1:8" x14ac:dyDescent="0.25">
      <c r="A72" s="15" t="s">
        <v>69</v>
      </c>
      <c r="B72" s="16" t="s">
        <v>52</v>
      </c>
      <c r="C72" s="20"/>
      <c r="D72" s="20"/>
      <c r="E72" s="20"/>
      <c r="F72" s="20"/>
      <c r="G72" s="20"/>
      <c r="H72" s="11"/>
    </row>
    <row r="73" spans="1:8" ht="45" x14ac:dyDescent="0.25">
      <c r="A73" s="20" t="s">
        <v>70</v>
      </c>
      <c r="B73" s="14" t="s">
        <v>52</v>
      </c>
      <c r="C73" s="20">
        <v>10000</v>
      </c>
      <c r="D73" s="20" t="s">
        <v>35</v>
      </c>
      <c r="E73" s="22">
        <v>1.57</v>
      </c>
      <c r="F73" s="20">
        <f>IF(ISBLANK(E73),"", PRODUCT(C73,E73))</f>
        <v>15700</v>
      </c>
      <c r="G73" s="39" t="s">
        <v>71</v>
      </c>
      <c r="H73" s="11"/>
    </row>
    <row r="74" spans="1:8" x14ac:dyDescent="0.25">
      <c r="A74" s="20" t="s">
        <v>72</v>
      </c>
      <c r="B74" s="14" t="s">
        <v>73</v>
      </c>
      <c r="C74" s="20"/>
      <c r="D74" s="20"/>
      <c r="E74" s="20"/>
      <c r="F74" s="20"/>
      <c r="G74" s="20"/>
      <c r="H74" s="14" t="s">
        <v>73</v>
      </c>
    </row>
    <row r="75" spans="1:8" ht="30" x14ac:dyDescent="0.25">
      <c r="A75" s="20" t="s">
        <v>74</v>
      </c>
      <c r="B75" s="14" t="s">
        <v>75</v>
      </c>
      <c r="C75" s="20"/>
      <c r="D75" s="20"/>
      <c r="E75" s="20"/>
      <c r="F75" s="20"/>
      <c r="G75" s="20"/>
      <c r="H75" s="14" t="s">
        <v>76</v>
      </c>
    </row>
    <row r="76" spans="1:8" ht="30" x14ac:dyDescent="0.25">
      <c r="A76" s="20" t="s">
        <v>77</v>
      </c>
      <c r="B76" s="14" t="s">
        <v>61</v>
      </c>
      <c r="C76" s="20"/>
      <c r="D76" s="20"/>
      <c r="E76" s="20"/>
      <c r="F76" s="20"/>
      <c r="G76" s="20"/>
      <c r="H76" s="14" t="s">
        <v>62</v>
      </c>
    </row>
    <row r="77" spans="1:8" ht="30" x14ac:dyDescent="0.25">
      <c r="A77" s="20" t="s">
        <v>78</v>
      </c>
      <c r="B77" s="14" t="s">
        <v>64</v>
      </c>
      <c r="C77" s="20"/>
      <c r="D77" s="20"/>
      <c r="E77" s="20"/>
      <c r="F77" s="20"/>
      <c r="G77" s="20"/>
      <c r="H77" s="14" t="s">
        <v>64</v>
      </c>
    </row>
    <row r="78" spans="1:8" ht="45" x14ac:dyDescent="0.25">
      <c r="A78" s="20" t="s">
        <v>79</v>
      </c>
      <c r="B78" s="14" t="s">
        <v>66</v>
      </c>
      <c r="C78" s="20"/>
      <c r="D78" s="20"/>
      <c r="E78" s="20"/>
      <c r="F78" s="20"/>
      <c r="G78" s="20"/>
      <c r="H78" s="14" t="s">
        <v>66</v>
      </c>
    </row>
    <row r="79" spans="1:8" x14ac:dyDescent="0.25">
      <c r="A79" s="18"/>
      <c r="B79" s="9"/>
      <c r="C79" s="18"/>
      <c r="D79" s="18"/>
      <c r="E79" s="15" t="s">
        <v>36</v>
      </c>
      <c r="F79" s="15">
        <f>IF((COUNT(C73:C78)&lt;&gt;COUNT(F73:F78)),"", ROUND(SUM(F73:F78),2))</f>
        <v>15700</v>
      </c>
      <c r="G79" s="19" t="str">
        <f>IF((COUNT(C73:C78)&lt;&gt;COUNT(F73:F78)),"Neužpildytos visų objektų kainos", "")</f>
        <v/>
      </c>
      <c r="H79" s="13"/>
    </row>
    <row r="80" spans="1:8" x14ac:dyDescent="0.25">
      <c r="A80" s="18"/>
      <c r="B80" s="9"/>
      <c r="C80" s="15" t="s">
        <v>37</v>
      </c>
      <c r="D80" s="22">
        <v>5</v>
      </c>
      <c r="E80" s="15" t="s">
        <v>38</v>
      </c>
      <c r="F80" s="15">
        <f>IF(OR(F79="",D80=""),"", ROUND(PRODUCT(D80,F79)/100,2))</f>
        <v>785</v>
      </c>
      <c r="G80" s="19" t="str">
        <f>IF(D80="", "Nurodykite taikomą PVM dydį", "")</f>
        <v/>
      </c>
      <c r="H80" s="13"/>
    </row>
    <row r="81" spans="1:8" x14ac:dyDescent="0.25">
      <c r="A81" s="18"/>
      <c r="B81" s="9"/>
      <c r="C81" s="18"/>
      <c r="D81" s="18"/>
      <c r="E81" s="15" t="s">
        <v>39</v>
      </c>
      <c r="F81" s="15">
        <f>IF(ISBLANK(F80), "", ROUND(SUM(F79:F80),2))</f>
        <v>16485</v>
      </c>
      <c r="G81" s="18"/>
      <c r="H81" s="13"/>
    </row>
    <row r="82" spans="1:8" x14ac:dyDescent="0.25">
      <c r="A82" s="18"/>
      <c r="B82" s="9"/>
      <c r="C82" s="18"/>
      <c r="D82" s="18"/>
      <c r="E82" s="18"/>
      <c r="F82" s="18"/>
      <c r="G82" s="18"/>
      <c r="H82" s="13"/>
    </row>
    <row r="83" spans="1:8" x14ac:dyDescent="0.25">
      <c r="A83" s="18"/>
      <c r="B83" s="9"/>
      <c r="C83" s="18"/>
      <c r="D83" s="18"/>
      <c r="E83" s="18"/>
      <c r="F83" s="18"/>
      <c r="G83" s="18"/>
      <c r="H83" s="13"/>
    </row>
    <row r="84" spans="1:8" x14ac:dyDescent="0.25">
      <c r="A84" s="18"/>
      <c r="B84" s="9"/>
      <c r="C84" s="18"/>
      <c r="D84" s="18"/>
      <c r="E84" s="18"/>
      <c r="F84" s="18"/>
      <c r="G84" s="18"/>
      <c r="H84" s="13"/>
    </row>
    <row r="85" spans="1:8" x14ac:dyDescent="0.25">
      <c r="A85" s="18"/>
      <c r="B85" s="9"/>
      <c r="C85" s="18"/>
      <c r="D85" s="18"/>
      <c r="E85" s="18"/>
      <c r="F85" s="18"/>
      <c r="G85" s="18"/>
      <c r="H85" s="13"/>
    </row>
    <row r="86" spans="1:8" x14ac:dyDescent="0.25">
      <c r="A86" s="18"/>
      <c r="B86" s="9"/>
      <c r="C86" s="18"/>
      <c r="D86" s="18"/>
      <c r="E86" s="18"/>
      <c r="F86" s="18"/>
      <c r="G86" s="18"/>
      <c r="H86" s="13"/>
    </row>
    <row r="87" spans="1:8" x14ac:dyDescent="0.25">
      <c r="A87" s="25" t="s">
        <v>81</v>
      </c>
      <c r="B87" s="29" t="s">
        <v>82</v>
      </c>
      <c r="C87" s="18"/>
      <c r="D87" s="18"/>
      <c r="E87" s="18"/>
      <c r="F87" s="18"/>
      <c r="G87" s="18"/>
      <c r="H87" s="13"/>
    </row>
    <row r="88" spans="1:8" x14ac:dyDescent="0.25">
      <c r="A88" s="18"/>
      <c r="B88" s="9"/>
      <c r="C88" s="18"/>
      <c r="D88" s="18"/>
      <c r="E88" s="18"/>
      <c r="F88" s="18"/>
      <c r="G88" s="18"/>
      <c r="H88" s="13"/>
    </row>
    <row r="89" spans="1:8" x14ac:dyDescent="0.25">
      <c r="A89" s="25" t="s">
        <v>26</v>
      </c>
      <c r="B89" s="9"/>
      <c r="C89" s="18"/>
      <c r="D89" s="18"/>
      <c r="E89" s="18"/>
      <c r="F89" s="18"/>
      <c r="G89" s="18"/>
      <c r="H89" s="13"/>
    </row>
    <row r="90" spans="1:8" ht="86.25" x14ac:dyDescent="0.25">
      <c r="A90" s="15" t="s">
        <v>27</v>
      </c>
      <c r="B90" s="16" t="s">
        <v>28</v>
      </c>
      <c r="C90" s="15" t="s">
        <v>29</v>
      </c>
      <c r="D90" s="15" t="s">
        <v>30</v>
      </c>
      <c r="E90" s="15" t="s">
        <v>31</v>
      </c>
      <c r="F90" s="15" t="s">
        <v>32</v>
      </c>
      <c r="G90" s="15" t="s">
        <v>33</v>
      </c>
      <c r="H90" s="12" t="s">
        <v>34</v>
      </c>
    </row>
    <row r="91" spans="1:8" x14ac:dyDescent="0.25">
      <c r="A91" s="15" t="s">
        <v>83</v>
      </c>
      <c r="B91" s="16" t="s">
        <v>84</v>
      </c>
      <c r="C91" s="20"/>
      <c r="D91" s="20"/>
      <c r="E91" s="20"/>
      <c r="F91" s="20"/>
      <c r="G91" s="20"/>
      <c r="H91" s="11"/>
    </row>
    <row r="92" spans="1:8" x14ac:dyDescent="0.25">
      <c r="A92" s="20" t="s">
        <v>85</v>
      </c>
      <c r="B92" s="14" t="s">
        <v>84</v>
      </c>
      <c r="C92" s="20">
        <v>200</v>
      </c>
      <c r="D92" s="20" t="s">
        <v>35</v>
      </c>
      <c r="E92" s="22">
        <v>6.95</v>
      </c>
      <c r="F92" s="20">
        <f>IF(ISBLANK(E92),"", PRODUCT(C92,E92))</f>
        <v>1390</v>
      </c>
      <c r="G92" s="22" t="s">
        <v>86</v>
      </c>
      <c r="H92" s="11"/>
    </row>
    <row r="93" spans="1:8" x14ac:dyDescent="0.25">
      <c r="A93" s="20" t="s">
        <v>87</v>
      </c>
      <c r="B93" s="14" t="s">
        <v>88</v>
      </c>
      <c r="C93" s="20"/>
      <c r="D93" s="20"/>
      <c r="E93" s="20"/>
      <c r="F93" s="20"/>
      <c r="G93" s="20"/>
      <c r="H93" s="38" t="s">
        <v>88</v>
      </c>
    </row>
    <row r="94" spans="1:8" x14ac:dyDescent="0.25">
      <c r="A94" s="20" t="s">
        <v>89</v>
      </c>
      <c r="B94" s="14" t="s">
        <v>90</v>
      </c>
      <c r="C94" s="20"/>
      <c r="D94" s="20"/>
      <c r="E94" s="20"/>
      <c r="F94" s="20"/>
      <c r="G94" s="20"/>
      <c r="H94" s="38" t="s">
        <v>90</v>
      </c>
    </row>
    <row r="95" spans="1:8" x14ac:dyDescent="0.25">
      <c r="A95" s="20" t="s">
        <v>91</v>
      </c>
      <c r="B95" s="14" t="s">
        <v>92</v>
      </c>
      <c r="C95" s="20"/>
      <c r="D95" s="20"/>
      <c r="E95" s="20"/>
      <c r="F95" s="20"/>
      <c r="G95" s="20"/>
      <c r="H95" s="38" t="s">
        <v>92</v>
      </c>
    </row>
    <row r="96" spans="1:8" x14ac:dyDescent="0.25">
      <c r="A96" s="20" t="s">
        <v>93</v>
      </c>
      <c r="B96" s="14" t="s">
        <v>80</v>
      </c>
      <c r="C96" s="20"/>
      <c r="D96" s="20"/>
      <c r="E96" s="20"/>
      <c r="F96" s="20"/>
      <c r="G96" s="20"/>
      <c r="H96" s="38" t="s">
        <v>80</v>
      </c>
    </row>
    <row r="97" spans="1:8" ht="30" x14ac:dyDescent="0.25">
      <c r="A97" s="20" t="s">
        <v>94</v>
      </c>
      <c r="B97" s="14" t="s">
        <v>95</v>
      </c>
      <c r="C97" s="20"/>
      <c r="D97" s="20"/>
      <c r="E97" s="20"/>
      <c r="F97" s="20"/>
      <c r="G97" s="20"/>
      <c r="H97" s="38" t="s">
        <v>96</v>
      </c>
    </row>
    <row r="98" spans="1:8" x14ac:dyDescent="0.25">
      <c r="A98" s="20" t="s">
        <v>97</v>
      </c>
      <c r="B98" s="14" t="s">
        <v>98</v>
      </c>
      <c r="C98" s="20"/>
      <c r="D98" s="20"/>
      <c r="E98" s="20"/>
      <c r="F98" s="20"/>
      <c r="G98" s="20"/>
      <c r="H98" s="38" t="s">
        <v>98</v>
      </c>
    </row>
    <row r="99" spans="1:8" x14ac:dyDescent="0.25">
      <c r="A99" s="20" t="s">
        <v>99</v>
      </c>
      <c r="B99" s="14" t="s">
        <v>100</v>
      </c>
      <c r="C99" s="20"/>
      <c r="D99" s="20"/>
      <c r="E99" s="20"/>
      <c r="F99" s="20"/>
      <c r="G99" s="20"/>
      <c r="H99" s="38" t="s">
        <v>101</v>
      </c>
    </row>
    <row r="100" spans="1:8" ht="45" x14ac:dyDescent="0.25">
      <c r="A100" s="20" t="s">
        <v>102</v>
      </c>
      <c r="B100" s="14" t="s">
        <v>103</v>
      </c>
      <c r="C100" s="20"/>
      <c r="D100" s="20"/>
      <c r="E100" s="20"/>
      <c r="F100" s="20"/>
      <c r="G100" s="20"/>
      <c r="H100" s="38" t="s">
        <v>103</v>
      </c>
    </row>
    <row r="101" spans="1:8" x14ac:dyDescent="0.25">
      <c r="A101" s="20" t="s">
        <v>104</v>
      </c>
      <c r="B101" s="14" t="s">
        <v>105</v>
      </c>
      <c r="C101" s="20"/>
      <c r="D101" s="20"/>
      <c r="E101" s="20"/>
      <c r="F101" s="20"/>
      <c r="G101" s="20"/>
      <c r="H101" s="38"/>
    </row>
    <row r="102" spans="1:8" x14ac:dyDescent="0.25">
      <c r="A102" s="18"/>
      <c r="B102" s="9"/>
      <c r="C102" s="18"/>
      <c r="D102" s="18"/>
      <c r="E102" s="15" t="s">
        <v>36</v>
      </c>
      <c r="F102" s="15">
        <f>IF((COUNT(C92:C101)&lt;&gt;COUNT(F92:F101)),"", ROUND(SUM(F92:F101),2))</f>
        <v>1390</v>
      </c>
      <c r="G102" s="19" t="str">
        <f>IF((COUNT(C92:C101)&lt;&gt;COUNT(F92:F101)),"Neužpildytos visų objektų kainos", "")</f>
        <v/>
      </c>
      <c r="H102" s="13"/>
    </row>
    <row r="103" spans="1:8" x14ac:dyDescent="0.25">
      <c r="A103" s="18"/>
      <c r="B103" s="9"/>
      <c r="C103" s="15" t="s">
        <v>37</v>
      </c>
      <c r="D103" s="22">
        <v>5</v>
      </c>
      <c r="E103" s="15" t="s">
        <v>38</v>
      </c>
      <c r="F103" s="15">
        <f>IF(OR(F102="",D103=""),"", ROUND(PRODUCT(D103,F102)/100,2))</f>
        <v>69.5</v>
      </c>
      <c r="G103" s="19" t="str">
        <f>IF(D103="", "Nurodykite taikomą PVM dydį", "")</f>
        <v/>
      </c>
      <c r="H103" s="13"/>
    </row>
    <row r="104" spans="1:8" x14ac:dyDescent="0.25">
      <c r="A104" s="18"/>
      <c r="B104" s="9"/>
      <c r="C104" s="18"/>
      <c r="D104" s="18"/>
      <c r="E104" s="15" t="s">
        <v>39</v>
      </c>
      <c r="F104" s="15">
        <f>IF(ISBLANK(F103), "", ROUND(SUM(F102:F103),2))</f>
        <v>1459.5</v>
      </c>
      <c r="G104" s="18"/>
      <c r="H104" s="13"/>
    </row>
    <row r="105" spans="1:8" x14ac:dyDescent="0.25">
      <c r="A105" s="18"/>
      <c r="B105" s="9"/>
      <c r="C105" s="18"/>
      <c r="D105" s="18"/>
      <c r="E105" s="18"/>
      <c r="F105" s="18"/>
      <c r="G105" s="18"/>
      <c r="H105" s="13"/>
    </row>
    <row r="106" spans="1:8" x14ac:dyDescent="0.25">
      <c r="A106" s="18"/>
      <c r="B106" s="9"/>
      <c r="C106" s="18"/>
      <c r="D106" s="18"/>
      <c r="E106" s="18"/>
      <c r="F106" s="18"/>
      <c r="G106" s="18"/>
      <c r="H106" s="13"/>
    </row>
    <row r="107" spans="1:8" x14ac:dyDescent="0.25">
      <c r="A107" s="18"/>
      <c r="B107" s="9"/>
      <c r="C107" s="18"/>
      <c r="D107" s="18"/>
      <c r="E107" s="18"/>
      <c r="F107" s="18"/>
      <c r="G107" s="18"/>
      <c r="H107" s="13"/>
    </row>
    <row r="108" spans="1:8" x14ac:dyDescent="0.25">
      <c r="A108" s="25" t="s">
        <v>106</v>
      </c>
      <c r="B108" s="29" t="s">
        <v>82</v>
      </c>
      <c r="C108" s="18"/>
      <c r="D108" s="18"/>
      <c r="E108" s="18"/>
      <c r="F108" s="18"/>
      <c r="G108" s="18"/>
      <c r="H108" s="13"/>
    </row>
    <row r="109" spans="1:8" x14ac:dyDescent="0.25">
      <c r="A109" s="18"/>
      <c r="B109" s="9"/>
      <c r="C109" s="18"/>
      <c r="D109" s="18"/>
      <c r="E109" s="18"/>
      <c r="F109" s="18"/>
      <c r="G109" s="18"/>
      <c r="H109" s="13"/>
    </row>
    <row r="110" spans="1:8" x14ac:dyDescent="0.25">
      <c r="A110" s="25" t="s">
        <v>26</v>
      </c>
      <c r="B110" s="9"/>
      <c r="C110" s="18"/>
      <c r="D110" s="18"/>
      <c r="E110" s="18"/>
      <c r="F110" s="18"/>
      <c r="G110" s="18"/>
      <c r="H110" s="13"/>
    </row>
    <row r="111" spans="1:8" ht="86.25" x14ac:dyDescent="0.25">
      <c r="A111" s="15" t="s">
        <v>27</v>
      </c>
      <c r="B111" s="16" t="s">
        <v>28</v>
      </c>
      <c r="C111" s="15" t="s">
        <v>29</v>
      </c>
      <c r="D111" s="15" t="s">
        <v>30</v>
      </c>
      <c r="E111" s="15" t="s">
        <v>31</v>
      </c>
      <c r="F111" s="15" t="s">
        <v>32</v>
      </c>
      <c r="G111" s="15" t="s">
        <v>33</v>
      </c>
      <c r="H111" s="12" t="s">
        <v>34</v>
      </c>
    </row>
    <row r="112" spans="1:8" x14ac:dyDescent="0.25">
      <c r="A112" s="15" t="s">
        <v>107</v>
      </c>
      <c r="B112" s="16" t="s">
        <v>84</v>
      </c>
      <c r="C112" s="20"/>
      <c r="D112" s="20"/>
      <c r="E112" s="20"/>
      <c r="F112" s="20"/>
      <c r="G112" s="20"/>
      <c r="H112" s="11"/>
    </row>
    <row r="113" spans="1:8" x14ac:dyDescent="0.25">
      <c r="A113" s="20" t="s">
        <v>108</v>
      </c>
      <c r="B113" s="14" t="s">
        <v>84</v>
      </c>
      <c r="C113" s="20">
        <v>2500</v>
      </c>
      <c r="D113" s="20" t="s">
        <v>35</v>
      </c>
      <c r="E113" s="22">
        <v>4.96</v>
      </c>
      <c r="F113" s="20">
        <f>IF(ISBLANK(E113),"", PRODUCT(C113,E113))</f>
        <v>12400</v>
      </c>
      <c r="G113" s="22" t="s">
        <v>109</v>
      </c>
      <c r="H113" s="11" t="s">
        <v>84</v>
      </c>
    </row>
    <row r="114" spans="1:8" ht="30" x14ac:dyDescent="0.25">
      <c r="A114" s="20" t="s">
        <v>110</v>
      </c>
      <c r="B114" s="14" t="s">
        <v>111</v>
      </c>
      <c r="C114" s="20"/>
      <c r="D114" s="20"/>
      <c r="E114" s="20"/>
      <c r="F114" s="20"/>
      <c r="G114" s="20"/>
      <c r="H114" s="38" t="s">
        <v>111</v>
      </c>
    </row>
    <row r="115" spans="1:8" x14ac:dyDescent="0.25">
      <c r="A115" s="20" t="s">
        <v>112</v>
      </c>
      <c r="B115" s="14" t="s">
        <v>90</v>
      </c>
      <c r="C115" s="20"/>
      <c r="D115" s="20"/>
      <c r="E115" s="20"/>
      <c r="F115" s="20"/>
      <c r="G115" s="20"/>
      <c r="H115" s="38" t="s">
        <v>90</v>
      </c>
    </row>
    <row r="116" spans="1:8" x14ac:dyDescent="0.25">
      <c r="A116" s="20" t="s">
        <v>113</v>
      </c>
      <c r="B116" s="14" t="s">
        <v>114</v>
      </c>
      <c r="C116" s="20"/>
      <c r="D116" s="20"/>
      <c r="E116" s="20"/>
      <c r="F116" s="20"/>
      <c r="G116" s="20"/>
      <c r="H116" s="38" t="s">
        <v>114</v>
      </c>
    </row>
    <row r="117" spans="1:8" x14ac:dyDescent="0.25">
      <c r="A117" s="20" t="s">
        <v>115</v>
      </c>
      <c r="B117" s="14" t="s">
        <v>80</v>
      </c>
      <c r="C117" s="20"/>
      <c r="D117" s="20"/>
      <c r="E117" s="20"/>
      <c r="F117" s="20"/>
      <c r="G117" s="20"/>
      <c r="H117" s="38" t="s">
        <v>80</v>
      </c>
    </row>
    <row r="118" spans="1:8" ht="30" x14ac:dyDescent="0.25">
      <c r="A118" s="20" t="s">
        <v>116</v>
      </c>
      <c r="B118" s="14" t="s">
        <v>117</v>
      </c>
      <c r="C118" s="20"/>
      <c r="D118" s="20"/>
      <c r="E118" s="20"/>
      <c r="F118" s="20"/>
      <c r="G118" s="20"/>
      <c r="H118" s="38" t="s">
        <v>117</v>
      </c>
    </row>
    <row r="119" spans="1:8" x14ac:dyDescent="0.25">
      <c r="A119" s="20" t="s">
        <v>118</v>
      </c>
      <c r="B119" s="14" t="s">
        <v>100</v>
      </c>
      <c r="C119" s="20"/>
      <c r="D119" s="20"/>
      <c r="E119" s="20"/>
      <c r="F119" s="20"/>
      <c r="G119" s="20"/>
      <c r="H119" s="38" t="s">
        <v>101</v>
      </c>
    </row>
    <row r="120" spans="1:8" x14ac:dyDescent="0.25">
      <c r="A120" s="20" t="s">
        <v>119</v>
      </c>
      <c r="B120" s="14" t="s">
        <v>120</v>
      </c>
      <c r="C120" s="20"/>
      <c r="D120" s="20"/>
      <c r="E120" s="20"/>
      <c r="F120" s="20"/>
      <c r="G120" s="20"/>
      <c r="H120" s="38" t="s">
        <v>120</v>
      </c>
    </row>
    <row r="121" spans="1:8" x14ac:dyDescent="0.25">
      <c r="A121" s="20" t="s">
        <v>121</v>
      </c>
      <c r="B121" s="14" t="s">
        <v>122</v>
      </c>
      <c r="C121" s="20"/>
      <c r="D121" s="20"/>
      <c r="E121" s="20"/>
      <c r="F121" s="20"/>
      <c r="G121" s="20"/>
      <c r="H121" s="38" t="s">
        <v>122</v>
      </c>
    </row>
    <row r="122" spans="1:8" ht="30" x14ac:dyDescent="0.25">
      <c r="A122" s="20" t="s">
        <v>123</v>
      </c>
      <c r="B122" s="14" t="s">
        <v>124</v>
      </c>
      <c r="C122" s="20"/>
      <c r="D122" s="20"/>
      <c r="E122" s="20"/>
      <c r="F122" s="20"/>
      <c r="G122" s="20"/>
      <c r="H122" s="38" t="s">
        <v>124</v>
      </c>
    </row>
    <row r="123" spans="1:8" x14ac:dyDescent="0.25">
      <c r="A123" s="18"/>
      <c r="B123" s="9"/>
      <c r="C123" s="18"/>
      <c r="D123" s="18"/>
      <c r="E123" s="15" t="s">
        <v>36</v>
      </c>
      <c r="F123" s="15">
        <f>IF((COUNT(C113:C122)&lt;&gt;COUNT(F113:F122)),"", ROUND(SUM(F113:F122),2))</f>
        <v>12400</v>
      </c>
      <c r="G123" s="19" t="str">
        <f>IF((COUNT(C113:C122)&lt;&gt;COUNT(F113:F122)),"Neužpildytos visų objektų kainos", "")</f>
        <v/>
      </c>
      <c r="H123" s="13"/>
    </row>
    <row r="124" spans="1:8" x14ac:dyDescent="0.25">
      <c r="A124" s="18"/>
      <c r="B124" s="9"/>
      <c r="C124" s="15" t="s">
        <v>37</v>
      </c>
      <c r="D124" s="22">
        <v>5</v>
      </c>
      <c r="E124" s="15" t="s">
        <v>38</v>
      </c>
      <c r="F124" s="15">
        <f>IF(OR(F123="",D124=""),"", ROUND(PRODUCT(D124,F123)/100,2))</f>
        <v>620</v>
      </c>
      <c r="G124" s="19" t="str">
        <f>IF(D124="", "Nurodykite taikomą PVM dydį", "")</f>
        <v/>
      </c>
      <c r="H124" s="13"/>
    </row>
    <row r="125" spans="1:8" x14ac:dyDescent="0.25">
      <c r="A125" s="18"/>
      <c r="B125" s="9"/>
      <c r="C125" s="18"/>
      <c r="D125" s="18"/>
      <c r="E125" s="15" t="s">
        <v>39</v>
      </c>
      <c r="F125" s="15">
        <f>IF(ISBLANK(F124), "", ROUND(SUM(F123:F124),2))</f>
        <v>13020</v>
      </c>
      <c r="G125" s="18"/>
      <c r="H125" s="13"/>
    </row>
    <row r="126" spans="1:8" x14ac:dyDescent="0.25">
      <c r="A126" s="18"/>
      <c r="B126" s="9"/>
      <c r="C126" s="18"/>
      <c r="D126" s="18"/>
      <c r="E126" s="18"/>
      <c r="F126" s="18"/>
      <c r="G126" s="18"/>
      <c r="H126" s="13"/>
    </row>
    <row r="127" spans="1:8" x14ac:dyDescent="0.25">
      <c r="A127" s="18"/>
      <c r="B127" s="9"/>
      <c r="C127" s="18"/>
      <c r="D127" s="18"/>
      <c r="E127" s="18"/>
      <c r="F127" s="18"/>
      <c r="G127" s="18"/>
      <c r="H127" s="13"/>
    </row>
    <row r="128" spans="1:8" x14ac:dyDescent="0.25">
      <c r="A128" s="18"/>
      <c r="B128" s="9"/>
      <c r="C128" s="18"/>
      <c r="D128" s="18"/>
      <c r="E128" s="18"/>
      <c r="F128" s="18"/>
      <c r="G128" s="18"/>
      <c r="H128" s="13"/>
    </row>
    <row r="129" spans="1:8" x14ac:dyDescent="0.25">
      <c r="A129" s="25" t="s">
        <v>125</v>
      </c>
      <c r="B129" s="29" t="s">
        <v>82</v>
      </c>
      <c r="C129" s="18"/>
      <c r="D129" s="18"/>
      <c r="E129" s="18"/>
      <c r="F129" s="18"/>
      <c r="G129" s="18"/>
      <c r="H129" s="13"/>
    </row>
    <row r="130" spans="1:8" x14ac:dyDescent="0.25">
      <c r="A130" s="18"/>
      <c r="B130" s="9"/>
      <c r="C130" s="18"/>
      <c r="D130" s="18"/>
      <c r="E130" s="18"/>
      <c r="F130" s="18"/>
      <c r="G130" s="18"/>
      <c r="H130" s="13"/>
    </row>
    <row r="131" spans="1:8" x14ac:dyDescent="0.25">
      <c r="A131" s="25" t="s">
        <v>26</v>
      </c>
      <c r="B131" s="9"/>
      <c r="C131" s="18"/>
      <c r="D131" s="18"/>
      <c r="E131" s="18"/>
      <c r="F131" s="18"/>
      <c r="G131" s="18"/>
      <c r="H131" s="13"/>
    </row>
    <row r="132" spans="1:8" ht="86.25" x14ac:dyDescent="0.25">
      <c r="A132" s="15" t="s">
        <v>27</v>
      </c>
      <c r="B132" s="16" t="s">
        <v>28</v>
      </c>
      <c r="C132" s="15" t="s">
        <v>29</v>
      </c>
      <c r="D132" s="15" t="s">
        <v>30</v>
      </c>
      <c r="E132" s="15" t="s">
        <v>31</v>
      </c>
      <c r="F132" s="15" t="s">
        <v>32</v>
      </c>
      <c r="G132" s="15" t="s">
        <v>33</v>
      </c>
      <c r="H132" s="12" t="s">
        <v>34</v>
      </c>
    </row>
    <row r="133" spans="1:8" x14ac:dyDescent="0.25">
      <c r="A133" s="15" t="s">
        <v>126</v>
      </c>
      <c r="B133" s="16" t="s">
        <v>84</v>
      </c>
      <c r="C133" s="20"/>
      <c r="D133" s="20"/>
      <c r="E133" s="20"/>
      <c r="F133" s="20"/>
      <c r="G133" s="20"/>
      <c r="H133" s="11"/>
    </row>
    <row r="134" spans="1:8" x14ac:dyDescent="0.25">
      <c r="A134" s="20" t="s">
        <v>127</v>
      </c>
      <c r="B134" s="14" t="s">
        <v>84</v>
      </c>
      <c r="C134" s="20">
        <v>2000</v>
      </c>
      <c r="D134" s="20" t="s">
        <v>35</v>
      </c>
      <c r="E134" s="22">
        <v>6.3</v>
      </c>
      <c r="F134" s="20">
        <f>IF(ISBLANK(E134),"", PRODUCT(C134,E134))</f>
        <v>12600</v>
      </c>
      <c r="G134" s="22" t="s">
        <v>128</v>
      </c>
      <c r="H134" s="11" t="s">
        <v>84</v>
      </c>
    </row>
    <row r="135" spans="1:8" ht="30" x14ac:dyDescent="0.25">
      <c r="A135" s="20" t="s">
        <v>129</v>
      </c>
      <c r="B135" s="14" t="s">
        <v>130</v>
      </c>
      <c r="C135" s="20"/>
      <c r="D135" s="20"/>
      <c r="E135" s="20"/>
      <c r="F135" s="20"/>
      <c r="G135" s="20"/>
      <c r="H135" s="38" t="s">
        <v>131</v>
      </c>
    </row>
    <row r="136" spans="1:8" x14ac:dyDescent="0.25">
      <c r="A136" s="20" t="s">
        <v>132</v>
      </c>
      <c r="B136" s="14" t="s">
        <v>90</v>
      </c>
      <c r="C136" s="20"/>
      <c r="D136" s="20"/>
      <c r="E136" s="20"/>
      <c r="F136" s="20"/>
      <c r="G136" s="20"/>
      <c r="H136" s="38" t="s">
        <v>90</v>
      </c>
    </row>
    <row r="137" spans="1:8" x14ac:dyDescent="0.25">
      <c r="A137" s="20" t="s">
        <v>133</v>
      </c>
      <c r="B137" s="14" t="s">
        <v>114</v>
      </c>
      <c r="C137" s="20"/>
      <c r="D137" s="20"/>
      <c r="E137" s="20"/>
      <c r="F137" s="20"/>
      <c r="G137" s="20"/>
      <c r="H137" s="38" t="s">
        <v>114</v>
      </c>
    </row>
    <row r="138" spans="1:8" x14ac:dyDescent="0.25">
      <c r="A138" s="20" t="s">
        <v>134</v>
      </c>
      <c r="B138" s="14" t="s">
        <v>80</v>
      </c>
      <c r="C138" s="20"/>
      <c r="D138" s="20"/>
      <c r="E138" s="20"/>
      <c r="F138" s="20"/>
      <c r="G138" s="20"/>
      <c r="H138" s="38" t="s">
        <v>80</v>
      </c>
    </row>
    <row r="139" spans="1:8" ht="30" x14ac:dyDescent="0.25">
      <c r="A139" s="20" t="s">
        <v>135</v>
      </c>
      <c r="B139" s="14" t="s">
        <v>95</v>
      </c>
      <c r="C139" s="20"/>
      <c r="D139" s="20"/>
      <c r="E139" s="20"/>
      <c r="F139" s="20"/>
      <c r="G139" s="20"/>
      <c r="H139" s="38" t="s">
        <v>96</v>
      </c>
    </row>
    <row r="140" spans="1:8" x14ac:dyDescent="0.25">
      <c r="A140" s="20" t="s">
        <v>136</v>
      </c>
      <c r="B140" s="14" t="s">
        <v>100</v>
      </c>
      <c r="C140" s="20"/>
      <c r="D140" s="20"/>
      <c r="E140" s="20"/>
      <c r="F140" s="20"/>
      <c r="G140" s="20"/>
      <c r="H140" s="38" t="s">
        <v>101</v>
      </c>
    </row>
    <row r="141" spans="1:8" x14ac:dyDescent="0.25">
      <c r="A141" s="20" t="s">
        <v>137</v>
      </c>
      <c r="B141" s="14" t="s">
        <v>138</v>
      </c>
      <c r="C141" s="20"/>
      <c r="D141" s="20"/>
      <c r="E141" s="20"/>
      <c r="F141" s="20"/>
      <c r="G141" s="20"/>
      <c r="H141" s="38" t="s">
        <v>138</v>
      </c>
    </row>
    <row r="142" spans="1:8" x14ac:dyDescent="0.25">
      <c r="A142" s="20" t="s">
        <v>139</v>
      </c>
      <c r="B142" s="14" t="s">
        <v>122</v>
      </c>
      <c r="C142" s="20"/>
      <c r="D142" s="20"/>
      <c r="E142" s="20"/>
      <c r="F142" s="20"/>
      <c r="G142" s="20"/>
      <c r="H142" s="38" t="s">
        <v>122</v>
      </c>
    </row>
    <row r="143" spans="1:8" ht="30" x14ac:dyDescent="0.25">
      <c r="A143" s="20" t="s">
        <v>140</v>
      </c>
      <c r="B143" s="14" t="s">
        <v>124</v>
      </c>
      <c r="C143" s="20"/>
      <c r="D143" s="20"/>
      <c r="E143" s="20"/>
      <c r="F143" s="20"/>
      <c r="G143" s="20"/>
      <c r="H143" s="38" t="s">
        <v>124</v>
      </c>
    </row>
    <row r="144" spans="1:8" x14ac:dyDescent="0.25">
      <c r="A144" s="18"/>
      <c r="B144" s="9"/>
      <c r="C144" s="18"/>
      <c r="D144" s="18"/>
      <c r="E144" s="15" t="s">
        <v>36</v>
      </c>
      <c r="F144" s="15">
        <f>IF((COUNT(C134:C143)&lt;&gt;COUNT(F134:F143)),"", ROUND(SUM(F134:F143),2))</f>
        <v>12600</v>
      </c>
      <c r="G144" s="19" t="str">
        <f>IF((COUNT(C134:C143)&lt;&gt;COUNT(F134:F143)),"Neužpildytos visų objektų kainos", "")</f>
        <v/>
      </c>
      <c r="H144" s="13"/>
    </row>
    <row r="145" spans="1:8" x14ac:dyDescent="0.25">
      <c r="A145" s="18"/>
      <c r="B145" s="9"/>
      <c r="C145" s="15" t="s">
        <v>37</v>
      </c>
      <c r="D145" s="22">
        <v>5</v>
      </c>
      <c r="E145" s="15" t="s">
        <v>38</v>
      </c>
      <c r="F145" s="15">
        <f>IF(OR(F144="",D145=""),"", ROUND(PRODUCT(D145,F144)/100,2))</f>
        <v>630</v>
      </c>
      <c r="G145" s="19" t="str">
        <f>IF(D145="", "Nurodykite taikomą PVM dydį", "")</f>
        <v/>
      </c>
      <c r="H145" s="13"/>
    </row>
    <row r="146" spans="1:8" x14ac:dyDescent="0.25">
      <c r="A146" s="18"/>
      <c r="B146" s="9"/>
      <c r="C146" s="18"/>
      <c r="D146" s="18"/>
      <c r="E146" s="15" t="s">
        <v>39</v>
      </c>
      <c r="F146" s="15">
        <f>IF(ISBLANK(F145), "", ROUND(SUM(F144:F145),2))</f>
        <v>13230</v>
      </c>
      <c r="G146" s="18"/>
      <c r="H146" s="13"/>
    </row>
    <row r="147" spans="1:8" x14ac:dyDescent="0.25">
      <c r="A147" s="18"/>
      <c r="B147" s="9"/>
      <c r="C147" s="18"/>
      <c r="D147" s="18"/>
      <c r="E147" s="18"/>
      <c r="F147" s="18"/>
      <c r="G147" s="18"/>
      <c r="H147" s="13"/>
    </row>
    <row r="148" spans="1:8" x14ac:dyDescent="0.25">
      <c r="A148" s="18"/>
      <c r="B148" s="9"/>
      <c r="C148" s="18"/>
      <c r="D148" s="18"/>
      <c r="E148" s="18"/>
      <c r="F148" s="18"/>
      <c r="G148" s="18"/>
      <c r="H148" s="13"/>
    </row>
    <row r="149" spans="1:8" x14ac:dyDescent="0.25">
      <c r="A149" s="18"/>
      <c r="B149" s="9"/>
      <c r="C149" s="18"/>
      <c r="D149" s="18"/>
      <c r="E149" s="18"/>
      <c r="F149" s="18"/>
      <c r="G149" s="18"/>
      <c r="H149" s="13"/>
    </row>
    <row r="150" spans="1:8" x14ac:dyDescent="0.25">
      <c r="A150" s="25" t="s">
        <v>141</v>
      </c>
      <c r="B150" s="29" t="s">
        <v>82</v>
      </c>
      <c r="C150" s="18"/>
      <c r="D150" s="18"/>
      <c r="E150" s="18"/>
      <c r="F150" s="18"/>
      <c r="G150" s="18"/>
      <c r="H150" s="13"/>
    </row>
    <row r="151" spans="1:8" x14ac:dyDescent="0.25">
      <c r="A151" s="18"/>
      <c r="B151" s="9"/>
      <c r="C151" s="18"/>
      <c r="D151" s="18"/>
      <c r="E151" s="18"/>
      <c r="F151" s="18"/>
      <c r="G151" s="18"/>
      <c r="H151" s="13"/>
    </row>
    <row r="152" spans="1:8" x14ac:dyDescent="0.25">
      <c r="A152" s="25" t="s">
        <v>26</v>
      </c>
      <c r="B152" s="9"/>
      <c r="C152" s="18"/>
      <c r="D152" s="18"/>
      <c r="E152" s="18"/>
      <c r="F152" s="18"/>
      <c r="G152" s="18"/>
      <c r="H152" s="13"/>
    </row>
    <row r="153" spans="1:8" ht="86.25" x14ac:dyDescent="0.25">
      <c r="A153" s="15" t="s">
        <v>27</v>
      </c>
      <c r="B153" s="16" t="s">
        <v>28</v>
      </c>
      <c r="C153" s="15" t="s">
        <v>29</v>
      </c>
      <c r="D153" s="15" t="s">
        <v>30</v>
      </c>
      <c r="E153" s="15" t="s">
        <v>31</v>
      </c>
      <c r="F153" s="15" t="s">
        <v>32</v>
      </c>
      <c r="G153" s="15" t="s">
        <v>33</v>
      </c>
      <c r="H153" s="12" t="s">
        <v>34</v>
      </c>
    </row>
    <row r="154" spans="1:8" x14ac:dyDescent="0.25">
      <c r="A154" s="15" t="s">
        <v>142</v>
      </c>
      <c r="B154" s="16" t="s">
        <v>84</v>
      </c>
      <c r="C154" s="20"/>
      <c r="D154" s="20"/>
      <c r="E154" s="20"/>
      <c r="F154" s="20"/>
      <c r="G154" s="20"/>
      <c r="H154" s="11"/>
    </row>
    <row r="155" spans="1:8" x14ac:dyDescent="0.25">
      <c r="A155" s="20" t="s">
        <v>143</v>
      </c>
      <c r="B155" s="14" t="s">
        <v>84</v>
      </c>
      <c r="C155" s="20">
        <v>50</v>
      </c>
      <c r="D155" s="20" t="s">
        <v>35</v>
      </c>
      <c r="E155" s="22">
        <v>7.56</v>
      </c>
      <c r="F155" s="20">
        <f>IF(ISBLANK(E155),"", PRODUCT(C155,E155))</f>
        <v>378</v>
      </c>
      <c r="G155" s="22" t="s">
        <v>144</v>
      </c>
      <c r="H155" s="11"/>
    </row>
    <row r="156" spans="1:8" ht="30" x14ac:dyDescent="0.25">
      <c r="A156" s="20" t="s">
        <v>145</v>
      </c>
      <c r="B156" s="14" t="s">
        <v>130</v>
      </c>
      <c r="C156" s="20"/>
      <c r="D156" s="20"/>
      <c r="E156" s="20"/>
      <c r="F156" s="20"/>
      <c r="G156" s="20"/>
      <c r="H156" s="14" t="s">
        <v>131</v>
      </c>
    </row>
    <row r="157" spans="1:8" x14ac:dyDescent="0.25">
      <c r="A157" s="20" t="s">
        <v>146</v>
      </c>
      <c r="B157" s="14" t="s">
        <v>90</v>
      </c>
      <c r="C157" s="20"/>
      <c r="D157" s="20"/>
      <c r="E157" s="20"/>
      <c r="F157" s="20"/>
      <c r="G157" s="20"/>
      <c r="H157" s="14" t="s">
        <v>90</v>
      </c>
    </row>
    <row r="158" spans="1:8" x14ac:dyDescent="0.25">
      <c r="A158" s="20" t="s">
        <v>147</v>
      </c>
      <c r="B158" s="14" t="s">
        <v>114</v>
      </c>
      <c r="C158" s="20"/>
      <c r="D158" s="20"/>
      <c r="E158" s="20"/>
      <c r="F158" s="20"/>
      <c r="G158" s="20"/>
      <c r="H158" s="14" t="s">
        <v>114</v>
      </c>
    </row>
    <row r="159" spans="1:8" x14ac:dyDescent="0.25">
      <c r="A159" s="20" t="s">
        <v>148</v>
      </c>
      <c r="B159" s="14" t="s">
        <v>80</v>
      </c>
      <c r="C159" s="20"/>
      <c r="D159" s="20"/>
      <c r="E159" s="20"/>
      <c r="F159" s="20"/>
      <c r="G159" s="20"/>
      <c r="H159" s="14" t="s">
        <v>80</v>
      </c>
    </row>
    <row r="160" spans="1:8" ht="30" x14ac:dyDescent="0.25">
      <c r="A160" s="20" t="s">
        <v>149</v>
      </c>
      <c r="B160" s="14" t="s">
        <v>95</v>
      </c>
      <c r="C160" s="20"/>
      <c r="D160" s="20"/>
      <c r="E160" s="20"/>
      <c r="F160" s="20"/>
      <c r="G160" s="20"/>
      <c r="H160" s="14" t="s">
        <v>150</v>
      </c>
    </row>
    <row r="161" spans="1:8" x14ac:dyDescent="0.25">
      <c r="A161" s="20" t="s">
        <v>151</v>
      </c>
      <c r="B161" s="14" t="s">
        <v>100</v>
      </c>
      <c r="C161" s="20"/>
      <c r="D161" s="20"/>
      <c r="E161" s="20"/>
      <c r="F161" s="20"/>
      <c r="G161" s="20"/>
      <c r="H161" s="14" t="s">
        <v>101</v>
      </c>
    </row>
    <row r="162" spans="1:8" x14ac:dyDescent="0.25">
      <c r="A162" s="20" t="s">
        <v>152</v>
      </c>
      <c r="B162" s="14" t="s">
        <v>120</v>
      </c>
      <c r="C162" s="20"/>
      <c r="D162" s="20"/>
      <c r="E162" s="20"/>
      <c r="F162" s="20"/>
      <c r="G162" s="20"/>
      <c r="H162" s="14" t="s">
        <v>120</v>
      </c>
    </row>
    <row r="163" spans="1:8" ht="30" x14ac:dyDescent="0.25">
      <c r="A163" s="20" t="s">
        <v>153</v>
      </c>
      <c r="B163" s="14" t="s">
        <v>124</v>
      </c>
      <c r="C163" s="20"/>
      <c r="D163" s="20"/>
      <c r="E163" s="20"/>
      <c r="F163" s="20"/>
      <c r="G163" s="20"/>
      <c r="H163" s="14" t="s">
        <v>124</v>
      </c>
    </row>
    <row r="164" spans="1:8" x14ac:dyDescent="0.25">
      <c r="A164" s="18"/>
      <c r="B164" s="9"/>
      <c r="C164" s="18"/>
      <c r="D164" s="18"/>
      <c r="E164" s="15" t="s">
        <v>36</v>
      </c>
      <c r="F164" s="15">
        <f>IF((COUNT(C155:C163)&lt;&gt;COUNT(F155:F163)),"", ROUND(SUM(F155:F163),2))</f>
        <v>378</v>
      </c>
      <c r="G164" s="19" t="str">
        <f>IF((COUNT(C155:C163)&lt;&gt;COUNT(F155:F163)),"Neužpildytos visų objektų kainos", "")</f>
        <v/>
      </c>
      <c r="H164" s="13"/>
    </row>
    <row r="165" spans="1:8" x14ac:dyDescent="0.25">
      <c r="A165" s="18"/>
      <c r="B165" s="9"/>
      <c r="C165" s="15" t="s">
        <v>37</v>
      </c>
      <c r="D165" s="22">
        <v>5</v>
      </c>
      <c r="E165" s="15" t="s">
        <v>38</v>
      </c>
      <c r="F165" s="15">
        <f>IF(OR(F164="",D165=""),"", ROUND(PRODUCT(D165,F164)/100,2))</f>
        <v>18.899999999999999</v>
      </c>
      <c r="G165" s="19" t="str">
        <f>IF(D165="", "Nurodykite taikomą PVM dydį", "")</f>
        <v/>
      </c>
      <c r="H165" s="13"/>
    </row>
    <row r="166" spans="1:8" x14ac:dyDescent="0.25">
      <c r="A166" s="18"/>
      <c r="B166" s="9"/>
      <c r="C166" s="18"/>
      <c r="D166" s="18"/>
      <c r="E166" s="15" t="s">
        <v>39</v>
      </c>
      <c r="F166" s="15">
        <f>IF(ISBLANK(F165), "", ROUND(SUM(F164:F165),2))</f>
        <v>396.9</v>
      </c>
      <c r="G166" s="18"/>
      <c r="H166" s="13"/>
    </row>
    <row r="167" spans="1:8" x14ac:dyDescent="0.25">
      <c r="A167" s="18"/>
      <c r="B167" s="9"/>
      <c r="C167" s="18"/>
      <c r="D167" s="18"/>
      <c r="E167" s="18"/>
      <c r="F167" s="18"/>
      <c r="G167" s="18"/>
      <c r="H167" s="13"/>
    </row>
    <row r="168" spans="1:8" x14ac:dyDescent="0.25">
      <c r="A168" s="18"/>
      <c r="B168" s="9"/>
      <c r="C168" s="18"/>
      <c r="D168" s="18"/>
      <c r="E168" s="18"/>
      <c r="F168" s="18"/>
      <c r="G168" s="18"/>
      <c r="H168" s="13"/>
    </row>
    <row r="169" spans="1:8" x14ac:dyDescent="0.25">
      <c r="A169" s="18"/>
      <c r="B169" s="9"/>
      <c r="C169" s="18"/>
      <c r="D169" s="18"/>
      <c r="E169" s="18"/>
      <c r="F169" s="18"/>
      <c r="G169" s="18"/>
      <c r="H169" s="13"/>
    </row>
    <row r="170" spans="1:8" x14ac:dyDescent="0.25">
      <c r="A170" s="18"/>
      <c r="B170" s="9"/>
      <c r="C170" s="18"/>
      <c r="D170" s="18"/>
      <c r="E170" s="18"/>
      <c r="F170" s="18"/>
      <c r="G170" s="18"/>
      <c r="H170" s="13"/>
    </row>
    <row r="171" spans="1:8" x14ac:dyDescent="0.25">
      <c r="A171" s="18"/>
      <c r="B171" s="9"/>
      <c r="C171" s="18"/>
      <c r="D171" s="18"/>
      <c r="E171" s="18"/>
      <c r="F171" s="18"/>
      <c r="G171" s="18"/>
      <c r="H171" s="13"/>
    </row>
    <row r="172" spans="1:8" ht="28.5" x14ac:dyDescent="0.25">
      <c r="A172" s="25" t="s">
        <v>154</v>
      </c>
      <c r="B172" s="29" t="s">
        <v>155</v>
      </c>
      <c r="C172" s="18"/>
      <c r="D172" s="18"/>
      <c r="E172" s="18"/>
      <c r="F172" s="18"/>
      <c r="G172" s="18"/>
      <c r="H172" s="13"/>
    </row>
    <row r="173" spans="1:8" x14ac:dyDescent="0.25">
      <c r="A173" s="18"/>
      <c r="B173" s="9"/>
      <c r="C173" s="18"/>
      <c r="D173" s="18"/>
      <c r="E173" s="18"/>
      <c r="F173" s="18"/>
      <c r="G173" s="18"/>
      <c r="H173" s="13"/>
    </row>
    <row r="174" spans="1:8" x14ac:dyDescent="0.25">
      <c r="A174" s="25" t="s">
        <v>26</v>
      </c>
      <c r="B174" s="9"/>
      <c r="C174" s="18"/>
      <c r="D174" s="18"/>
      <c r="E174" s="18"/>
      <c r="F174" s="18"/>
      <c r="G174" s="18"/>
      <c r="H174" s="13"/>
    </row>
    <row r="175" spans="1:8" ht="86.25" x14ac:dyDescent="0.25">
      <c r="A175" s="15" t="s">
        <v>27</v>
      </c>
      <c r="B175" s="16" t="s">
        <v>28</v>
      </c>
      <c r="C175" s="15" t="s">
        <v>29</v>
      </c>
      <c r="D175" s="15" t="s">
        <v>30</v>
      </c>
      <c r="E175" s="15" t="s">
        <v>31</v>
      </c>
      <c r="F175" s="15" t="s">
        <v>32</v>
      </c>
      <c r="G175" s="15" t="s">
        <v>33</v>
      </c>
      <c r="H175" s="12" t="s">
        <v>34</v>
      </c>
    </row>
    <row r="176" spans="1:8" x14ac:dyDescent="0.25">
      <c r="A176" s="15" t="s">
        <v>156</v>
      </c>
      <c r="B176" s="16" t="s">
        <v>157</v>
      </c>
      <c r="C176" s="20"/>
      <c r="D176" s="20"/>
      <c r="E176" s="20"/>
      <c r="F176" s="20"/>
      <c r="G176" s="20"/>
      <c r="H176" s="11"/>
    </row>
    <row r="177" spans="1:8" ht="30" x14ac:dyDescent="0.25">
      <c r="A177" s="20" t="s">
        <v>158</v>
      </c>
      <c r="B177" s="14" t="s">
        <v>157</v>
      </c>
      <c r="C177" s="20">
        <v>60</v>
      </c>
      <c r="D177" s="20" t="s">
        <v>35</v>
      </c>
      <c r="E177" s="22">
        <v>13.3</v>
      </c>
      <c r="F177" s="20">
        <f>IF(ISBLANK(E177),"", PRODUCT(C177,E177))</f>
        <v>798</v>
      </c>
      <c r="G177" s="39" t="s">
        <v>159</v>
      </c>
      <c r="H177" s="11"/>
    </row>
    <row r="178" spans="1:8" ht="45" x14ac:dyDescent="0.25">
      <c r="A178" s="20" t="s">
        <v>160</v>
      </c>
      <c r="B178" s="14" t="s">
        <v>161</v>
      </c>
      <c r="C178" s="20"/>
      <c r="D178" s="20"/>
      <c r="E178" s="20"/>
      <c r="F178" s="20"/>
      <c r="G178" s="20"/>
      <c r="H178" s="14" t="s">
        <v>162</v>
      </c>
    </row>
    <row r="179" spans="1:8" ht="30" x14ac:dyDescent="0.25">
      <c r="A179" s="20" t="s">
        <v>163</v>
      </c>
      <c r="B179" s="14" t="s">
        <v>164</v>
      </c>
      <c r="C179" s="20"/>
      <c r="D179" s="20"/>
      <c r="E179" s="20"/>
      <c r="F179" s="20"/>
      <c r="G179" s="20"/>
      <c r="H179" s="14" t="s">
        <v>165</v>
      </c>
    </row>
    <row r="180" spans="1:8" x14ac:dyDescent="0.25">
      <c r="A180" s="20" t="s">
        <v>166</v>
      </c>
      <c r="B180" s="14" t="s">
        <v>167</v>
      </c>
      <c r="C180" s="20"/>
      <c r="D180" s="20"/>
      <c r="E180" s="20"/>
      <c r="F180" s="20"/>
      <c r="G180" s="20"/>
      <c r="H180" s="14" t="s">
        <v>167</v>
      </c>
    </row>
    <row r="181" spans="1:8" ht="30" x14ac:dyDescent="0.25">
      <c r="A181" s="20" t="s">
        <v>168</v>
      </c>
      <c r="B181" s="14" t="s">
        <v>169</v>
      </c>
      <c r="C181" s="20"/>
      <c r="D181" s="20"/>
      <c r="E181" s="20"/>
      <c r="F181" s="20"/>
      <c r="G181" s="20"/>
      <c r="H181" s="14" t="s">
        <v>169</v>
      </c>
    </row>
    <row r="182" spans="1:8" ht="30" x14ac:dyDescent="0.25">
      <c r="A182" s="20" t="s">
        <v>170</v>
      </c>
      <c r="B182" s="14" t="s">
        <v>171</v>
      </c>
      <c r="C182" s="20"/>
      <c r="D182" s="20"/>
      <c r="E182" s="20"/>
      <c r="F182" s="20"/>
      <c r="G182" s="20"/>
      <c r="H182" s="14" t="s">
        <v>171</v>
      </c>
    </row>
    <row r="183" spans="1:8" x14ac:dyDescent="0.25">
      <c r="A183" s="18"/>
      <c r="B183" s="9"/>
      <c r="C183" s="18"/>
      <c r="D183" s="18"/>
      <c r="E183" s="15" t="s">
        <v>36</v>
      </c>
      <c r="F183" s="15">
        <f>IF((COUNT(C177:C182)&lt;&gt;COUNT(F177:F182)),"", ROUND(SUM(F177:F182),2))</f>
        <v>798</v>
      </c>
      <c r="G183" s="19" t="str">
        <f>IF((COUNT(C177:C182)&lt;&gt;COUNT(F177:F182)),"Neužpildytos visų objektų kainos", "")</f>
        <v/>
      </c>
      <c r="H183" s="13"/>
    </row>
    <row r="184" spans="1:8" x14ac:dyDescent="0.25">
      <c r="A184" s="18"/>
      <c r="B184" s="9"/>
      <c r="C184" s="15" t="s">
        <v>37</v>
      </c>
      <c r="D184" s="22">
        <v>5</v>
      </c>
      <c r="E184" s="15" t="s">
        <v>38</v>
      </c>
      <c r="F184" s="15">
        <f>IF(OR(F183="",D184=""),"", ROUND(PRODUCT(D184,F183)/100,2))</f>
        <v>39.9</v>
      </c>
      <c r="G184" s="19" t="str">
        <f>IF(D184="", "Nurodykite taikomą PVM dydį", "")</f>
        <v/>
      </c>
      <c r="H184" s="13"/>
    </row>
    <row r="185" spans="1:8" x14ac:dyDescent="0.25">
      <c r="A185" s="18"/>
      <c r="B185" s="9"/>
      <c r="C185" s="18"/>
      <c r="D185" s="18"/>
      <c r="E185" s="15" t="s">
        <v>39</v>
      </c>
      <c r="F185" s="15">
        <f>IF(ISBLANK(F184), "", ROUND(SUM(F183:F184),2))</f>
        <v>837.9</v>
      </c>
      <c r="G185" s="18"/>
      <c r="H185" s="13"/>
    </row>
    <row r="186" spans="1:8" x14ac:dyDescent="0.25">
      <c r="A186" s="18"/>
      <c r="B186" s="9"/>
      <c r="C186" s="18"/>
      <c r="D186" s="18"/>
      <c r="E186" s="18"/>
      <c r="F186" s="18"/>
      <c r="G186" s="18"/>
      <c r="H186" s="13"/>
    </row>
    <row r="187" spans="1:8" x14ac:dyDescent="0.25">
      <c r="A187" s="18"/>
      <c r="B187" s="9"/>
      <c r="C187" s="18"/>
      <c r="D187" s="18"/>
      <c r="E187" s="18"/>
      <c r="F187" s="18"/>
      <c r="G187" s="18"/>
      <c r="H187" s="13"/>
    </row>
    <row r="188" spans="1:8" x14ac:dyDescent="0.25">
      <c r="A188" s="18"/>
      <c r="B188" s="9"/>
      <c r="C188" s="18"/>
      <c r="D188" s="18"/>
      <c r="E188" s="18"/>
      <c r="F188" s="18"/>
      <c r="G188" s="18"/>
      <c r="H188" s="13"/>
    </row>
    <row r="189" spans="1:8" ht="28.5" x14ac:dyDescent="0.25">
      <c r="A189" s="25" t="s">
        <v>172</v>
      </c>
      <c r="B189" s="29" t="s">
        <v>173</v>
      </c>
      <c r="C189" s="18"/>
      <c r="D189" s="18"/>
      <c r="E189" s="18"/>
      <c r="F189" s="18"/>
      <c r="G189" s="18"/>
      <c r="H189" s="13"/>
    </row>
    <row r="190" spans="1:8" x14ac:dyDescent="0.25">
      <c r="A190" s="18"/>
      <c r="B190" s="9"/>
      <c r="C190" s="18"/>
      <c r="D190" s="18"/>
      <c r="E190" s="18"/>
      <c r="F190" s="18"/>
      <c r="G190" s="18"/>
      <c r="H190" s="13"/>
    </row>
    <row r="191" spans="1:8" x14ac:dyDescent="0.25">
      <c r="A191" s="25" t="s">
        <v>26</v>
      </c>
      <c r="B191" s="9"/>
      <c r="C191" s="18"/>
      <c r="D191" s="18"/>
      <c r="E191" s="18"/>
      <c r="F191" s="18"/>
      <c r="G191" s="18"/>
      <c r="H191" s="13"/>
    </row>
    <row r="192" spans="1:8" ht="86.25" x14ac:dyDescent="0.25">
      <c r="A192" s="15" t="s">
        <v>27</v>
      </c>
      <c r="B192" s="16" t="s">
        <v>28</v>
      </c>
      <c r="C192" s="15" t="s">
        <v>29</v>
      </c>
      <c r="D192" s="15" t="s">
        <v>30</v>
      </c>
      <c r="E192" s="15" t="s">
        <v>31</v>
      </c>
      <c r="F192" s="15" t="s">
        <v>32</v>
      </c>
      <c r="G192" s="15" t="s">
        <v>33</v>
      </c>
      <c r="H192" s="12" t="s">
        <v>34</v>
      </c>
    </row>
    <row r="193" spans="1:8" x14ac:dyDescent="0.25">
      <c r="A193" s="15" t="s">
        <v>174</v>
      </c>
      <c r="B193" s="16" t="s">
        <v>175</v>
      </c>
      <c r="C193" s="20"/>
      <c r="D193" s="20"/>
      <c r="E193" s="20"/>
      <c r="F193" s="20"/>
      <c r="G193" s="20"/>
      <c r="H193" s="11"/>
    </row>
    <row r="194" spans="1:8" ht="30" x14ac:dyDescent="0.25">
      <c r="A194" s="20" t="s">
        <v>176</v>
      </c>
      <c r="B194" s="14" t="s">
        <v>177</v>
      </c>
      <c r="C194" s="20">
        <v>120</v>
      </c>
      <c r="D194" s="20" t="s">
        <v>35</v>
      </c>
      <c r="E194" s="22">
        <v>10.1</v>
      </c>
      <c r="F194" s="20">
        <f>IF(ISBLANK(E194),"", PRODUCT(C194,E194))</f>
        <v>1212</v>
      </c>
      <c r="G194" s="22" t="s">
        <v>178</v>
      </c>
      <c r="H194" s="14" t="s">
        <v>177</v>
      </c>
    </row>
    <row r="195" spans="1:8" ht="30" x14ac:dyDescent="0.25">
      <c r="A195" s="20" t="s">
        <v>179</v>
      </c>
      <c r="B195" s="14" t="s">
        <v>180</v>
      </c>
      <c r="C195" s="20"/>
      <c r="D195" s="20"/>
      <c r="E195" s="20"/>
      <c r="F195" s="20"/>
      <c r="G195" s="20"/>
      <c r="H195" s="14" t="s">
        <v>180</v>
      </c>
    </row>
    <row r="196" spans="1:8" x14ac:dyDescent="0.25">
      <c r="A196" s="20" t="s">
        <v>181</v>
      </c>
      <c r="B196" s="14" t="s">
        <v>90</v>
      </c>
      <c r="C196" s="20"/>
      <c r="D196" s="20"/>
      <c r="E196" s="20"/>
      <c r="F196" s="20"/>
      <c r="G196" s="20"/>
      <c r="H196" s="14" t="s">
        <v>90</v>
      </c>
    </row>
    <row r="197" spans="1:8" x14ac:dyDescent="0.25">
      <c r="A197" s="20" t="s">
        <v>182</v>
      </c>
      <c r="B197" s="14" t="s">
        <v>80</v>
      </c>
      <c r="C197" s="20"/>
      <c r="D197" s="20"/>
      <c r="E197" s="20"/>
      <c r="F197" s="20"/>
      <c r="G197" s="20"/>
      <c r="H197" s="14" t="s">
        <v>80</v>
      </c>
    </row>
    <row r="198" spans="1:8" ht="30" x14ac:dyDescent="0.25">
      <c r="A198" s="20" t="s">
        <v>183</v>
      </c>
      <c r="B198" s="14" t="s">
        <v>117</v>
      </c>
      <c r="C198" s="20"/>
      <c r="D198" s="20"/>
      <c r="E198" s="20"/>
      <c r="F198" s="20"/>
      <c r="G198" s="20"/>
      <c r="H198" s="14" t="s">
        <v>117</v>
      </c>
    </row>
    <row r="199" spans="1:8" x14ac:dyDescent="0.25">
      <c r="A199" s="20" t="s">
        <v>184</v>
      </c>
      <c r="B199" s="14" t="s">
        <v>185</v>
      </c>
      <c r="C199" s="20"/>
      <c r="D199" s="20"/>
      <c r="E199" s="20"/>
      <c r="F199" s="20"/>
      <c r="G199" s="20"/>
      <c r="H199" s="14" t="s">
        <v>186</v>
      </c>
    </row>
    <row r="200" spans="1:8" x14ac:dyDescent="0.25">
      <c r="A200" s="20" t="s">
        <v>187</v>
      </c>
      <c r="B200" s="14" t="s">
        <v>188</v>
      </c>
      <c r="C200" s="20"/>
      <c r="D200" s="20"/>
      <c r="E200" s="20"/>
      <c r="F200" s="20"/>
      <c r="G200" s="20"/>
      <c r="H200" s="14" t="s">
        <v>189</v>
      </c>
    </row>
    <row r="201" spans="1:8" ht="30" x14ac:dyDescent="0.25">
      <c r="A201" s="20" t="s">
        <v>190</v>
      </c>
      <c r="B201" s="14" t="s">
        <v>191</v>
      </c>
      <c r="C201" s="20"/>
      <c r="D201" s="20"/>
      <c r="E201" s="20"/>
      <c r="F201" s="20"/>
      <c r="G201" s="20"/>
      <c r="H201" s="14" t="s">
        <v>191</v>
      </c>
    </row>
    <row r="202" spans="1:8" x14ac:dyDescent="0.25">
      <c r="A202" s="18"/>
      <c r="B202" s="9"/>
      <c r="C202" s="18"/>
      <c r="D202" s="18"/>
      <c r="E202" s="15" t="s">
        <v>36</v>
      </c>
      <c r="F202" s="15">
        <f>IF((COUNT(C194:C201)&lt;&gt;COUNT(F194:F201)),"", ROUND(SUM(F194:F201),2))</f>
        <v>1212</v>
      </c>
      <c r="G202" s="19" t="str">
        <f>IF((COUNT(C194:C201)&lt;&gt;COUNT(F194:F201)),"Neužpildytos visų objektų kainos", "")</f>
        <v/>
      </c>
      <c r="H202" s="13"/>
    </row>
    <row r="203" spans="1:8" x14ac:dyDescent="0.25">
      <c r="A203" s="18"/>
      <c r="B203" s="9"/>
      <c r="C203" s="15" t="s">
        <v>37</v>
      </c>
      <c r="D203" s="22">
        <v>5</v>
      </c>
      <c r="E203" s="15" t="s">
        <v>38</v>
      </c>
      <c r="F203" s="15">
        <f>IF(OR(F202="",D203=""),"", ROUND(PRODUCT(D203,F202)/100,2))</f>
        <v>60.6</v>
      </c>
      <c r="G203" s="19" t="str">
        <f>IF(D203="", "Nurodykite taikomą PVM dydį", "")</f>
        <v/>
      </c>
      <c r="H203" s="13"/>
    </row>
    <row r="204" spans="1:8" x14ac:dyDescent="0.25">
      <c r="A204" s="18"/>
      <c r="B204" s="9"/>
      <c r="C204" s="18"/>
      <c r="D204" s="18"/>
      <c r="E204" s="15" t="s">
        <v>39</v>
      </c>
      <c r="F204" s="15">
        <f>IF(ISBLANK(F203), "", ROUND(SUM(F202:F203),2))</f>
        <v>1272.5999999999999</v>
      </c>
      <c r="G204" s="18"/>
      <c r="H204" s="13"/>
    </row>
    <row r="205" spans="1:8" x14ac:dyDescent="0.25">
      <c r="A205" s="18"/>
      <c r="B205" s="9"/>
      <c r="C205" s="18"/>
      <c r="D205" s="18"/>
      <c r="E205" s="18"/>
      <c r="F205" s="18"/>
      <c r="G205" s="18"/>
      <c r="H205" s="13"/>
    </row>
    <row r="206" spans="1:8" x14ac:dyDescent="0.25">
      <c r="A206" s="18"/>
      <c r="B206" s="9"/>
      <c r="C206" s="18"/>
      <c r="D206" s="18"/>
      <c r="E206" s="18"/>
      <c r="F206" s="18"/>
      <c r="G206" s="18"/>
      <c r="H206" s="13"/>
    </row>
    <row r="207" spans="1:8" x14ac:dyDescent="0.25">
      <c r="A207" s="18"/>
      <c r="B207" s="9"/>
      <c r="C207" s="18"/>
      <c r="D207" s="18"/>
      <c r="E207" s="18"/>
      <c r="F207" s="18"/>
      <c r="G207" s="18"/>
      <c r="H207" s="13"/>
    </row>
    <row r="208" spans="1:8" x14ac:dyDescent="0.25">
      <c r="A208" s="25" t="s">
        <v>192</v>
      </c>
      <c r="B208" s="29" t="s">
        <v>193</v>
      </c>
      <c r="C208" s="18"/>
      <c r="D208" s="18"/>
      <c r="E208" s="18"/>
      <c r="F208" s="18"/>
      <c r="G208" s="18"/>
      <c r="H208" s="13"/>
    </row>
    <row r="209" spans="1:8" x14ac:dyDescent="0.25">
      <c r="A209" s="18"/>
      <c r="B209" s="9"/>
      <c r="C209" s="18"/>
      <c r="D209" s="18"/>
      <c r="E209" s="18"/>
      <c r="F209" s="18"/>
      <c r="G209" s="18"/>
      <c r="H209" s="13"/>
    </row>
    <row r="210" spans="1:8" x14ac:dyDescent="0.25">
      <c r="A210" s="25" t="s">
        <v>26</v>
      </c>
      <c r="B210" s="9"/>
      <c r="C210" s="18"/>
      <c r="D210" s="18"/>
      <c r="E210" s="18"/>
      <c r="F210" s="18"/>
      <c r="G210" s="18"/>
      <c r="H210" s="13"/>
    </row>
    <row r="211" spans="1:8" ht="86.25" x14ac:dyDescent="0.25">
      <c r="A211" s="15" t="s">
        <v>27</v>
      </c>
      <c r="B211" s="16" t="s">
        <v>28</v>
      </c>
      <c r="C211" s="15" t="s">
        <v>29</v>
      </c>
      <c r="D211" s="15" t="s">
        <v>30</v>
      </c>
      <c r="E211" s="15" t="s">
        <v>31</v>
      </c>
      <c r="F211" s="15" t="s">
        <v>32</v>
      </c>
      <c r="G211" s="15" t="s">
        <v>33</v>
      </c>
      <c r="H211" s="12" t="s">
        <v>34</v>
      </c>
    </row>
    <row r="212" spans="1:8" x14ac:dyDescent="0.25">
      <c r="A212" s="15" t="s">
        <v>194</v>
      </c>
      <c r="B212" s="16" t="s">
        <v>195</v>
      </c>
      <c r="C212" s="20"/>
      <c r="D212" s="20"/>
      <c r="E212" s="20"/>
      <c r="F212" s="20"/>
      <c r="G212" s="20"/>
      <c r="H212" s="11"/>
    </row>
    <row r="213" spans="1:8" x14ac:dyDescent="0.25">
      <c r="A213" s="20" t="s">
        <v>196</v>
      </c>
      <c r="B213" s="14" t="s">
        <v>197</v>
      </c>
      <c r="C213" s="20">
        <v>1000</v>
      </c>
      <c r="D213" s="20" t="s">
        <v>35</v>
      </c>
      <c r="E213" s="22">
        <v>4.2</v>
      </c>
      <c r="F213" s="20">
        <f>IF(ISBLANK(E213),"", PRODUCT(C213,E213))</f>
        <v>4200</v>
      </c>
      <c r="G213" s="22" t="s">
        <v>275</v>
      </c>
      <c r="H213" s="11"/>
    </row>
    <row r="214" spans="1:8" x14ac:dyDescent="0.25">
      <c r="A214" s="20" t="s">
        <v>198</v>
      </c>
      <c r="B214" s="14" t="s">
        <v>199</v>
      </c>
      <c r="C214" s="20"/>
      <c r="D214" s="20"/>
      <c r="E214" s="20"/>
      <c r="F214" s="20"/>
      <c r="G214" s="20"/>
      <c r="H214" s="41" t="s">
        <v>274</v>
      </c>
    </row>
    <row r="215" spans="1:8" x14ac:dyDescent="0.25">
      <c r="A215" s="20" t="s">
        <v>200</v>
      </c>
      <c r="B215" s="14" t="s">
        <v>201</v>
      </c>
      <c r="C215" s="20"/>
      <c r="D215" s="20"/>
      <c r="E215" s="20"/>
      <c r="F215" s="20"/>
      <c r="G215" s="20"/>
      <c r="H215" s="41" t="s">
        <v>201</v>
      </c>
    </row>
    <row r="216" spans="1:8" ht="45" x14ac:dyDescent="0.25">
      <c r="A216" s="20" t="s">
        <v>202</v>
      </c>
      <c r="B216" s="14" t="s">
        <v>203</v>
      </c>
      <c r="C216" s="20"/>
      <c r="D216" s="20"/>
      <c r="E216" s="20"/>
      <c r="F216" s="20"/>
      <c r="G216" s="20"/>
      <c r="H216" s="41" t="s">
        <v>203</v>
      </c>
    </row>
    <row r="217" spans="1:8" ht="30" x14ac:dyDescent="0.25">
      <c r="A217" s="20" t="s">
        <v>204</v>
      </c>
      <c r="B217" s="14" t="s">
        <v>205</v>
      </c>
      <c r="C217" s="20"/>
      <c r="D217" s="20"/>
      <c r="E217" s="20"/>
      <c r="F217" s="20"/>
      <c r="G217" s="20"/>
      <c r="H217" s="41" t="s">
        <v>205</v>
      </c>
    </row>
    <row r="218" spans="1:8" x14ac:dyDescent="0.25">
      <c r="A218" s="20" t="s">
        <v>206</v>
      </c>
      <c r="B218" s="14" t="s">
        <v>207</v>
      </c>
      <c r="C218" s="20"/>
      <c r="D218" s="20"/>
      <c r="E218" s="20"/>
      <c r="F218" s="20"/>
      <c r="G218" s="20"/>
      <c r="H218" s="41" t="s">
        <v>207</v>
      </c>
    </row>
    <row r="219" spans="1:8" x14ac:dyDescent="0.25">
      <c r="A219" s="18"/>
      <c r="B219" s="9"/>
      <c r="C219" s="18"/>
      <c r="D219" s="18"/>
      <c r="E219" s="15" t="s">
        <v>36</v>
      </c>
      <c r="F219" s="15">
        <f>IF((COUNT(C213:C218)&lt;&gt;COUNT(F213:F218)),"", ROUND(SUM(F213:F218),2))</f>
        <v>4200</v>
      </c>
      <c r="G219" s="19" t="str">
        <f>IF((COUNT(C213:C218)&lt;&gt;COUNT(F213:F218)),"Neužpildytos visų objektų kainos", "")</f>
        <v/>
      </c>
      <c r="H219" s="13"/>
    </row>
    <row r="220" spans="1:8" x14ac:dyDescent="0.25">
      <c r="A220" s="18"/>
      <c r="B220" s="9"/>
      <c r="C220" s="15" t="s">
        <v>37</v>
      </c>
      <c r="D220" s="22">
        <v>5</v>
      </c>
      <c r="E220" s="15" t="s">
        <v>38</v>
      </c>
      <c r="F220" s="15">
        <f>IF(OR(F219="",D220=""),"", ROUND(PRODUCT(D220,F219)/100,2))</f>
        <v>210</v>
      </c>
      <c r="G220" s="19" t="str">
        <f>IF(D220="", "Nurodykite taikomą PVM dydį", "")</f>
        <v/>
      </c>
      <c r="H220" s="13"/>
    </row>
    <row r="221" spans="1:8" x14ac:dyDescent="0.25">
      <c r="A221" s="18"/>
      <c r="B221" s="9"/>
      <c r="C221" s="18"/>
      <c r="D221" s="18"/>
      <c r="E221" s="15" t="s">
        <v>39</v>
      </c>
      <c r="F221" s="15">
        <f>IF(ISBLANK(F220), "", ROUND(SUM(F219:F220),2))</f>
        <v>4410</v>
      </c>
      <c r="G221" s="18"/>
      <c r="H221" s="13"/>
    </row>
    <row r="222" spans="1:8" x14ac:dyDescent="0.25">
      <c r="A222" s="18"/>
      <c r="B222" s="9"/>
      <c r="C222" s="18"/>
      <c r="D222" s="18"/>
      <c r="E222" s="18"/>
      <c r="F222" s="18"/>
      <c r="G222" s="18"/>
      <c r="H222" s="13"/>
    </row>
    <row r="223" spans="1:8" x14ac:dyDescent="0.25">
      <c r="A223" s="18"/>
      <c r="B223" s="9"/>
      <c r="C223" s="18"/>
      <c r="D223" s="18"/>
      <c r="E223" s="18"/>
      <c r="F223" s="18"/>
      <c r="G223" s="18"/>
      <c r="H223" s="13"/>
    </row>
    <row r="224" spans="1:8" x14ac:dyDescent="0.25">
      <c r="A224" s="18"/>
      <c r="B224" s="9"/>
      <c r="C224" s="18"/>
      <c r="D224" s="18"/>
      <c r="E224" s="18"/>
      <c r="F224" s="18"/>
      <c r="G224" s="18"/>
      <c r="H224" s="13"/>
    </row>
    <row r="225" spans="1:8" ht="28.5" x14ac:dyDescent="0.25">
      <c r="A225" s="25" t="s">
        <v>208</v>
      </c>
      <c r="B225" s="29" t="s">
        <v>209</v>
      </c>
      <c r="C225" s="18"/>
      <c r="D225" s="18"/>
      <c r="E225" s="18"/>
      <c r="F225" s="18"/>
      <c r="G225" s="18"/>
      <c r="H225" s="13"/>
    </row>
    <row r="226" spans="1:8" x14ac:dyDescent="0.25">
      <c r="A226" s="18"/>
      <c r="B226" s="9"/>
      <c r="C226" s="18"/>
      <c r="D226" s="18"/>
      <c r="E226" s="18"/>
      <c r="F226" s="18"/>
      <c r="G226" s="18"/>
      <c r="H226" s="13"/>
    </row>
    <row r="227" spans="1:8" x14ac:dyDescent="0.25">
      <c r="A227" s="25" t="s">
        <v>26</v>
      </c>
      <c r="B227" s="9"/>
      <c r="C227" s="18"/>
      <c r="D227" s="18"/>
      <c r="E227" s="18"/>
      <c r="F227" s="18"/>
      <c r="G227" s="18"/>
      <c r="H227" s="13"/>
    </row>
    <row r="228" spans="1:8" ht="86.25" x14ac:dyDescent="0.25">
      <c r="A228" s="15" t="s">
        <v>27</v>
      </c>
      <c r="B228" s="16" t="s">
        <v>28</v>
      </c>
      <c r="C228" s="15" t="s">
        <v>29</v>
      </c>
      <c r="D228" s="15" t="s">
        <v>30</v>
      </c>
      <c r="E228" s="15" t="s">
        <v>31</v>
      </c>
      <c r="F228" s="15" t="s">
        <v>32</v>
      </c>
      <c r="G228" s="15" t="s">
        <v>33</v>
      </c>
      <c r="H228" s="12" t="s">
        <v>34</v>
      </c>
    </row>
    <row r="229" spans="1:8" x14ac:dyDescent="0.25">
      <c r="A229" s="15" t="s">
        <v>210</v>
      </c>
      <c r="B229" s="16" t="s">
        <v>211</v>
      </c>
      <c r="C229" s="20"/>
      <c r="D229" s="20"/>
      <c r="E229" s="20"/>
      <c r="F229" s="20"/>
      <c r="G229" s="20"/>
      <c r="H229" s="11"/>
    </row>
    <row r="230" spans="1:8" x14ac:dyDescent="0.25">
      <c r="A230" s="20" t="s">
        <v>212</v>
      </c>
      <c r="B230" s="14" t="s">
        <v>211</v>
      </c>
      <c r="C230" s="20">
        <v>7000</v>
      </c>
      <c r="D230" s="20" t="s">
        <v>35</v>
      </c>
      <c r="E230" s="22">
        <v>0.19</v>
      </c>
      <c r="F230" s="20">
        <f>IF(ISBLANK(E230),"", PRODUCT(C230,E230))</f>
        <v>1330</v>
      </c>
      <c r="G230" s="22" t="s">
        <v>213</v>
      </c>
      <c r="H230" s="11"/>
    </row>
    <row r="231" spans="1:8" ht="30" x14ac:dyDescent="0.25">
      <c r="A231" s="20" t="s">
        <v>214</v>
      </c>
      <c r="B231" s="14" t="s">
        <v>215</v>
      </c>
      <c r="C231" s="20"/>
      <c r="D231" s="20"/>
      <c r="E231" s="20"/>
      <c r="F231" s="20"/>
      <c r="G231" s="20"/>
      <c r="H231" s="14" t="s">
        <v>215</v>
      </c>
    </row>
    <row r="232" spans="1:8" ht="30" x14ac:dyDescent="0.25">
      <c r="A232" s="20" t="s">
        <v>216</v>
      </c>
      <c r="B232" s="14" t="s">
        <v>217</v>
      </c>
      <c r="C232" s="20"/>
      <c r="D232" s="20"/>
      <c r="E232" s="20"/>
      <c r="F232" s="20"/>
      <c r="G232" s="20"/>
      <c r="H232" s="14" t="s">
        <v>217</v>
      </c>
    </row>
    <row r="233" spans="1:8" x14ac:dyDescent="0.25">
      <c r="A233" s="20" t="s">
        <v>218</v>
      </c>
      <c r="B233" s="14" t="s">
        <v>219</v>
      </c>
      <c r="C233" s="20"/>
      <c r="D233" s="20"/>
      <c r="E233" s="20"/>
      <c r="F233" s="20"/>
      <c r="G233" s="20"/>
      <c r="H233" s="14" t="s">
        <v>219</v>
      </c>
    </row>
    <row r="234" spans="1:8" x14ac:dyDescent="0.25">
      <c r="A234" s="20" t="s">
        <v>220</v>
      </c>
      <c r="B234" s="14" t="s">
        <v>80</v>
      </c>
      <c r="C234" s="20"/>
      <c r="D234" s="20"/>
      <c r="E234" s="20"/>
      <c r="F234" s="20"/>
      <c r="G234" s="20"/>
      <c r="H234" s="14" t="s">
        <v>80</v>
      </c>
    </row>
    <row r="235" spans="1:8" ht="30" x14ac:dyDescent="0.25">
      <c r="A235" s="20" t="s">
        <v>221</v>
      </c>
      <c r="B235" s="14" t="s">
        <v>222</v>
      </c>
      <c r="C235" s="20"/>
      <c r="D235" s="20"/>
      <c r="E235" s="20"/>
      <c r="F235" s="20"/>
      <c r="G235" s="20"/>
      <c r="H235" s="14" t="s">
        <v>222</v>
      </c>
    </row>
    <row r="236" spans="1:8" x14ac:dyDescent="0.25">
      <c r="A236" s="20" t="s">
        <v>223</v>
      </c>
      <c r="B236" s="14" t="s">
        <v>224</v>
      </c>
      <c r="C236" s="20"/>
      <c r="D236" s="20"/>
      <c r="E236" s="20"/>
      <c r="F236" s="20"/>
      <c r="G236" s="20"/>
      <c r="H236" s="14" t="s">
        <v>224</v>
      </c>
    </row>
    <row r="237" spans="1:8" ht="30" x14ac:dyDescent="0.25">
      <c r="A237" s="20" t="s">
        <v>225</v>
      </c>
      <c r="B237" s="14" t="s">
        <v>226</v>
      </c>
      <c r="C237" s="20"/>
      <c r="D237" s="20"/>
      <c r="E237" s="20"/>
      <c r="F237" s="20"/>
      <c r="G237" s="20"/>
      <c r="H237" s="14" t="s">
        <v>226</v>
      </c>
    </row>
    <row r="238" spans="1:8" x14ac:dyDescent="0.25">
      <c r="A238" s="18"/>
      <c r="B238" s="9"/>
      <c r="C238" s="18"/>
      <c r="D238" s="18"/>
      <c r="E238" s="15" t="s">
        <v>36</v>
      </c>
      <c r="F238" s="15">
        <f>IF((COUNT(C230:C237)&lt;&gt;COUNT(F230:F237)),"", ROUND(SUM(F230:F237),2))</f>
        <v>1330</v>
      </c>
      <c r="G238" s="19" t="str">
        <f>IF((COUNT(C230:C237)&lt;&gt;COUNT(F230:F237)),"Neužpildytos visų objektų kainos", "")</f>
        <v/>
      </c>
      <c r="H238" s="13"/>
    </row>
    <row r="239" spans="1:8" x14ac:dyDescent="0.25">
      <c r="A239" s="18"/>
      <c r="B239" s="9"/>
      <c r="C239" s="15" t="s">
        <v>37</v>
      </c>
      <c r="D239" s="22">
        <v>5</v>
      </c>
      <c r="E239" s="15" t="s">
        <v>38</v>
      </c>
      <c r="F239" s="15">
        <f>IF(OR(F238="",D239=""),"", ROUND(PRODUCT(D239,F238)/100,2))</f>
        <v>66.5</v>
      </c>
      <c r="G239" s="19" t="str">
        <f>IF(D239="", "Nurodykite taikomą PVM dydį", "")</f>
        <v/>
      </c>
      <c r="H239" s="13"/>
    </row>
    <row r="240" spans="1:8" x14ac:dyDescent="0.25">
      <c r="A240" s="18"/>
      <c r="B240" s="9"/>
      <c r="C240" s="18"/>
      <c r="D240" s="18"/>
      <c r="E240" s="15" t="s">
        <v>39</v>
      </c>
      <c r="F240" s="15">
        <f>IF(ISBLANK(F239), "", ROUND(SUM(F238:F239),2))</f>
        <v>1396.5</v>
      </c>
      <c r="G240" s="18"/>
      <c r="H240" s="13"/>
    </row>
    <row r="241" spans="1:8" x14ac:dyDescent="0.25">
      <c r="A241" s="18"/>
      <c r="B241" s="9"/>
      <c r="C241" s="18"/>
      <c r="D241" s="18"/>
      <c r="E241" s="18"/>
      <c r="F241" s="18"/>
      <c r="G241" s="18"/>
      <c r="H241" s="13"/>
    </row>
    <row r="242" spans="1:8" x14ac:dyDescent="0.25">
      <c r="A242" s="18"/>
      <c r="B242" s="9"/>
      <c r="C242" s="18"/>
      <c r="D242" s="18"/>
      <c r="E242" s="18"/>
      <c r="F242" s="18"/>
      <c r="G242" s="18"/>
      <c r="H242" s="13"/>
    </row>
    <row r="243" spans="1:8" x14ac:dyDescent="0.25">
      <c r="A243" s="18"/>
      <c r="B243" s="9"/>
      <c r="C243" s="18"/>
      <c r="D243" s="18"/>
      <c r="E243" s="18"/>
      <c r="F243" s="18"/>
      <c r="G243" s="18"/>
      <c r="H243" s="13"/>
    </row>
    <row r="244" spans="1:8" x14ac:dyDescent="0.25">
      <c r="A244" s="25" t="s">
        <v>227</v>
      </c>
      <c r="B244" s="29" t="s">
        <v>228</v>
      </c>
      <c r="C244" s="18"/>
      <c r="D244" s="18"/>
      <c r="E244" s="18"/>
      <c r="F244" s="18"/>
      <c r="G244" s="18"/>
      <c r="H244" s="13"/>
    </row>
    <row r="245" spans="1:8" x14ac:dyDescent="0.25">
      <c r="A245" s="18"/>
      <c r="B245" s="9"/>
      <c r="C245" s="18"/>
      <c r="D245" s="18"/>
      <c r="E245" s="18"/>
      <c r="F245" s="18"/>
      <c r="G245" s="18"/>
      <c r="H245" s="13"/>
    </row>
    <row r="246" spans="1:8" x14ac:dyDescent="0.25">
      <c r="A246" s="25" t="s">
        <v>26</v>
      </c>
      <c r="B246" s="9"/>
      <c r="C246" s="18"/>
      <c r="D246" s="18"/>
      <c r="E246" s="18"/>
      <c r="F246" s="18"/>
      <c r="G246" s="18"/>
      <c r="H246" s="13"/>
    </row>
    <row r="247" spans="1:8" ht="86.25" x14ac:dyDescent="0.25">
      <c r="A247" s="15" t="s">
        <v>27</v>
      </c>
      <c r="B247" s="16" t="s">
        <v>28</v>
      </c>
      <c r="C247" s="15" t="s">
        <v>29</v>
      </c>
      <c r="D247" s="15" t="s">
        <v>30</v>
      </c>
      <c r="E247" s="15" t="s">
        <v>31</v>
      </c>
      <c r="F247" s="15" t="s">
        <v>32</v>
      </c>
      <c r="G247" s="15" t="s">
        <v>33</v>
      </c>
      <c r="H247" s="12" t="s">
        <v>34</v>
      </c>
    </row>
    <row r="248" spans="1:8" x14ac:dyDescent="0.25">
      <c r="A248" s="15" t="s">
        <v>229</v>
      </c>
      <c r="B248" s="16" t="s">
        <v>230</v>
      </c>
      <c r="C248" s="20"/>
      <c r="D248" s="20"/>
      <c r="E248" s="20"/>
      <c r="F248" s="20"/>
      <c r="G248" s="20"/>
      <c r="H248" s="11"/>
    </row>
    <row r="249" spans="1:8" ht="30" x14ac:dyDescent="0.25">
      <c r="A249" s="20" t="s">
        <v>231</v>
      </c>
      <c r="B249" s="14" t="s">
        <v>230</v>
      </c>
      <c r="C249" s="20">
        <v>500</v>
      </c>
      <c r="D249" s="20" t="s">
        <v>35</v>
      </c>
      <c r="E249" s="22">
        <v>1.68</v>
      </c>
      <c r="F249" s="20">
        <f>IF(ISBLANK(E249),"", PRODUCT(C249,E249))</f>
        <v>840</v>
      </c>
      <c r="G249" s="39" t="s">
        <v>232</v>
      </c>
      <c r="H249" s="11"/>
    </row>
    <row r="250" spans="1:8" ht="30" x14ac:dyDescent="0.25">
      <c r="A250" s="20" t="s">
        <v>233</v>
      </c>
      <c r="B250" s="14" t="s">
        <v>234</v>
      </c>
      <c r="C250" s="20"/>
      <c r="D250" s="20"/>
      <c r="E250" s="20"/>
      <c r="F250" s="20"/>
      <c r="G250" s="20"/>
      <c r="H250" s="14" t="s">
        <v>235</v>
      </c>
    </row>
    <row r="251" spans="1:8" x14ac:dyDescent="0.25">
      <c r="A251" s="20" t="s">
        <v>236</v>
      </c>
      <c r="B251" s="14" t="s">
        <v>237</v>
      </c>
      <c r="C251" s="20"/>
      <c r="D251" s="20"/>
      <c r="E251" s="20"/>
      <c r="F251" s="20"/>
      <c r="G251" s="20"/>
      <c r="H251" s="14" t="s">
        <v>237</v>
      </c>
    </row>
    <row r="252" spans="1:8" x14ac:dyDescent="0.25">
      <c r="A252" s="20" t="s">
        <v>238</v>
      </c>
      <c r="B252" s="14" t="s">
        <v>239</v>
      </c>
      <c r="C252" s="20"/>
      <c r="D252" s="20"/>
      <c r="E252" s="20"/>
      <c r="F252" s="20"/>
      <c r="G252" s="20"/>
      <c r="H252" s="14" t="s">
        <v>239</v>
      </c>
    </row>
    <row r="253" spans="1:8" x14ac:dyDescent="0.25">
      <c r="A253" s="20" t="s">
        <v>240</v>
      </c>
      <c r="B253" s="14" t="s">
        <v>241</v>
      </c>
      <c r="C253" s="20"/>
      <c r="D253" s="20"/>
      <c r="E253" s="20"/>
      <c r="F253" s="20"/>
      <c r="G253" s="20"/>
      <c r="H253" s="14" t="s">
        <v>241</v>
      </c>
    </row>
    <row r="254" spans="1:8" x14ac:dyDescent="0.25">
      <c r="A254" s="20" t="s">
        <v>242</v>
      </c>
      <c r="B254" s="14" t="s">
        <v>243</v>
      </c>
      <c r="C254" s="20"/>
      <c r="D254" s="20"/>
      <c r="E254" s="20"/>
      <c r="F254" s="20"/>
      <c r="G254" s="20"/>
      <c r="H254" s="14" t="s">
        <v>244</v>
      </c>
    </row>
    <row r="255" spans="1:8" ht="30" x14ac:dyDescent="0.25">
      <c r="A255" s="20" t="s">
        <v>245</v>
      </c>
      <c r="B255" s="14" t="s">
        <v>246</v>
      </c>
      <c r="C255" s="20"/>
      <c r="D255" s="20"/>
      <c r="E255" s="20"/>
      <c r="F255" s="20"/>
      <c r="G255" s="20"/>
      <c r="H255" s="14" t="s">
        <v>246</v>
      </c>
    </row>
    <row r="256" spans="1:8" ht="30" x14ac:dyDescent="0.25">
      <c r="A256" s="20" t="s">
        <v>247</v>
      </c>
      <c r="B256" s="14" t="s">
        <v>248</v>
      </c>
      <c r="C256" s="20"/>
      <c r="D256" s="20"/>
      <c r="E256" s="20"/>
      <c r="F256" s="20"/>
      <c r="G256" s="20"/>
      <c r="H256" s="14" t="s">
        <v>248</v>
      </c>
    </row>
    <row r="257" spans="1:8" ht="30" x14ac:dyDescent="0.25">
      <c r="A257" s="20" t="s">
        <v>249</v>
      </c>
      <c r="B257" s="14" t="s">
        <v>250</v>
      </c>
      <c r="C257" s="20"/>
      <c r="D257" s="20"/>
      <c r="E257" s="20"/>
      <c r="F257" s="20"/>
      <c r="G257" s="20"/>
      <c r="H257" s="14" t="s">
        <v>250</v>
      </c>
    </row>
    <row r="258" spans="1:8" ht="60" x14ac:dyDescent="0.25">
      <c r="A258" s="20" t="s">
        <v>251</v>
      </c>
      <c r="B258" s="14" t="s">
        <v>252</v>
      </c>
      <c r="C258" s="20"/>
      <c r="D258" s="20"/>
      <c r="E258" s="20"/>
      <c r="F258" s="20"/>
      <c r="G258" s="20"/>
      <c r="H258" s="14" t="s">
        <v>252</v>
      </c>
    </row>
    <row r="259" spans="1:8" x14ac:dyDescent="0.25">
      <c r="A259" s="18"/>
      <c r="B259" s="9"/>
      <c r="C259" s="18"/>
      <c r="D259" s="18"/>
      <c r="E259" s="15" t="s">
        <v>36</v>
      </c>
      <c r="F259" s="15">
        <f>IF((COUNT(C249:C258)&lt;&gt;COUNT(F249:F258)),"", ROUND(SUM(F249:F258),2))</f>
        <v>840</v>
      </c>
      <c r="G259" s="19" t="str">
        <f>IF((COUNT(C249:C258)&lt;&gt;COUNT(F249:F258)),"Neužpildytos visų objektų kainos", "")</f>
        <v/>
      </c>
      <c r="H259" s="13"/>
    </row>
    <row r="260" spans="1:8" x14ac:dyDescent="0.25">
      <c r="A260" s="18"/>
      <c r="B260" s="9"/>
      <c r="C260" s="15" t="s">
        <v>37</v>
      </c>
      <c r="D260" s="22">
        <v>5</v>
      </c>
      <c r="E260" s="15" t="s">
        <v>38</v>
      </c>
      <c r="F260" s="15">
        <f>IF(OR(F259="",D260=""),"", ROUND(PRODUCT(D260,F259)/100,2))</f>
        <v>42</v>
      </c>
      <c r="G260" s="19" t="str">
        <f>IF(D260="", "Nurodykite taikomą PVM dydį", "")</f>
        <v/>
      </c>
      <c r="H260" s="13"/>
    </row>
    <row r="261" spans="1:8" x14ac:dyDescent="0.25">
      <c r="A261" s="18"/>
      <c r="B261" s="9"/>
      <c r="C261" s="18"/>
      <c r="D261" s="18"/>
      <c r="E261" s="15" t="s">
        <v>39</v>
      </c>
      <c r="F261" s="15">
        <f>IF(ISBLANK(F260), "", ROUND(SUM(F259:F260),2))</f>
        <v>882</v>
      </c>
      <c r="G261" s="18"/>
      <c r="H261" s="13"/>
    </row>
    <row r="262" spans="1:8" x14ac:dyDescent="0.25">
      <c r="A262" s="18"/>
      <c r="B262" s="9"/>
      <c r="C262" s="18"/>
      <c r="D262" s="18"/>
      <c r="E262" s="18"/>
      <c r="F262" s="18"/>
      <c r="G262" s="18"/>
      <c r="H262" s="13"/>
    </row>
    <row r="263" spans="1:8" x14ac:dyDescent="0.25">
      <c r="A263" s="18"/>
      <c r="B263" s="9"/>
      <c r="C263" s="18"/>
      <c r="D263" s="18"/>
      <c r="E263" s="18"/>
      <c r="F263" s="18"/>
      <c r="G263" s="18"/>
      <c r="H263" s="13"/>
    </row>
    <row r="264" spans="1:8" x14ac:dyDescent="0.25">
      <c r="A264" s="18"/>
      <c r="B264" s="9"/>
      <c r="C264" s="18"/>
      <c r="D264" s="18"/>
      <c r="E264" s="18"/>
      <c r="F264" s="18"/>
      <c r="G264" s="18"/>
      <c r="H264" s="13"/>
    </row>
    <row r="265" spans="1:8" x14ac:dyDescent="0.25">
      <c r="A265" s="18"/>
      <c r="B265" s="9"/>
      <c r="C265" s="18"/>
      <c r="D265" s="18"/>
      <c r="E265" s="18"/>
      <c r="F265" s="18"/>
      <c r="G265" s="18"/>
      <c r="H265" s="13"/>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3622047244094491" right="0.23622047244094491"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workbookViewId="0">
      <selection activeCell="H21" sqref="H21:J21"/>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81" t="s">
        <v>253</v>
      </c>
      <c r="B2" s="66"/>
      <c r="C2" s="66"/>
      <c r="D2" s="66"/>
      <c r="E2" s="66"/>
      <c r="F2" s="66"/>
      <c r="G2" s="66"/>
      <c r="H2" s="66"/>
      <c r="I2" s="66"/>
      <c r="J2" s="66"/>
      <c r="K2" s="66"/>
    </row>
    <row r="3" spans="1:11" x14ac:dyDescent="0.25">
      <c r="A3" s="66"/>
      <c r="B3" s="66"/>
      <c r="C3" s="66"/>
      <c r="D3" s="66"/>
      <c r="E3" s="66"/>
      <c r="F3" s="66"/>
      <c r="G3" s="66"/>
      <c r="H3" s="66"/>
      <c r="I3" s="66"/>
      <c r="J3" s="66"/>
      <c r="K3" s="66"/>
    </row>
    <row r="4" spans="1:11" ht="15.95" customHeight="1" thickBot="1" x14ac:dyDescent="0.3">
      <c r="A4" s="1"/>
      <c r="B4" s="1"/>
      <c r="C4" s="1"/>
      <c r="D4" s="1"/>
      <c r="E4" s="1"/>
      <c r="F4" s="1"/>
      <c r="G4" s="1"/>
      <c r="H4" s="1"/>
      <c r="I4" s="1"/>
      <c r="J4" s="1"/>
    </row>
    <row r="5" spans="1:11" ht="48" customHeight="1" x14ac:dyDescent="0.25">
      <c r="A5" s="76" t="s">
        <v>254</v>
      </c>
      <c r="B5" s="64"/>
      <c r="C5" s="62" t="s">
        <v>255</v>
      </c>
      <c r="D5" s="63"/>
      <c r="E5" s="64"/>
      <c r="F5" s="62" t="s">
        <v>256</v>
      </c>
      <c r="G5" s="63"/>
      <c r="H5" s="64"/>
      <c r="I5" s="62" t="s">
        <v>257</v>
      </c>
      <c r="J5" s="64"/>
      <c r="K5" s="2" t="s">
        <v>258</v>
      </c>
    </row>
    <row r="6" spans="1:11" ht="48.95" customHeight="1" x14ac:dyDescent="0.25">
      <c r="A6" s="58"/>
      <c r="B6" s="59"/>
      <c r="C6" s="60"/>
      <c r="D6" s="61"/>
      <c r="E6" s="59"/>
      <c r="F6" s="60"/>
      <c r="G6" s="61"/>
      <c r="H6" s="59"/>
      <c r="I6" s="60"/>
      <c r="J6" s="59"/>
      <c r="K6" s="7"/>
    </row>
    <row r="7" spans="1:11" ht="48.95" customHeight="1" x14ac:dyDescent="0.25">
      <c r="A7" s="58"/>
      <c r="B7" s="59"/>
      <c r="C7" s="60"/>
      <c r="D7" s="61"/>
      <c r="E7" s="59"/>
      <c r="F7" s="60"/>
      <c r="G7" s="61"/>
      <c r="H7" s="59"/>
      <c r="I7" s="60"/>
      <c r="J7" s="59"/>
      <c r="K7" s="7"/>
    </row>
    <row r="8" spans="1:11" ht="18.95" customHeight="1" x14ac:dyDescent="0.25">
      <c r="A8" s="3"/>
      <c r="B8" s="3"/>
      <c r="C8" s="3"/>
      <c r="D8" s="3"/>
      <c r="E8" s="3"/>
      <c r="F8" s="3"/>
      <c r="G8" s="3"/>
      <c r="H8" s="3"/>
      <c r="I8" s="3"/>
      <c r="J8" s="3"/>
      <c r="K8" s="4"/>
    </row>
    <row r="9" spans="1:11" ht="48.95" customHeight="1" x14ac:dyDescent="0.25">
      <c r="A9" s="65" t="s">
        <v>259</v>
      </c>
      <c r="B9" s="66"/>
      <c r="C9" s="66"/>
      <c r="D9" s="66"/>
      <c r="E9" s="66"/>
      <c r="F9" s="66"/>
      <c r="G9" s="66"/>
      <c r="H9" s="66"/>
      <c r="I9" s="66"/>
      <c r="J9" s="66"/>
      <c r="K9" s="66"/>
    </row>
    <row r="10" spans="1:11" ht="15.95" customHeight="1" thickBot="1" x14ac:dyDescent="0.3">
      <c r="A10" s="3"/>
      <c r="B10" s="3"/>
      <c r="C10" s="3"/>
      <c r="D10" s="3"/>
      <c r="E10" s="3"/>
      <c r="F10" s="3"/>
      <c r="G10" s="3"/>
      <c r="H10" s="3"/>
      <c r="I10" s="3"/>
      <c r="J10" s="3"/>
      <c r="K10" s="4"/>
    </row>
    <row r="11" spans="1:11" ht="48.95" customHeight="1" x14ac:dyDescent="0.25">
      <c r="A11" s="76" t="s">
        <v>28</v>
      </c>
      <c r="B11" s="64"/>
      <c r="C11" s="62" t="s">
        <v>255</v>
      </c>
      <c r="D11" s="63"/>
      <c r="E11" s="64"/>
      <c r="F11" s="62" t="s">
        <v>260</v>
      </c>
      <c r="G11" s="63"/>
      <c r="H11" s="64"/>
      <c r="I11" s="69" t="s">
        <v>257</v>
      </c>
      <c r="J11" s="70"/>
      <c r="K11" s="4"/>
    </row>
    <row r="12" spans="1:11" ht="48.95" customHeight="1" x14ac:dyDescent="0.25">
      <c r="A12" s="58"/>
      <c r="B12" s="59"/>
      <c r="C12" s="60"/>
      <c r="D12" s="61"/>
      <c r="E12" s="59"/>
      <c r="F12" s="60"/>
      <c r="G12" s="61"/>
      <c r="H12" s="59"/>
      <c r="I12" s="73"/>
      <c r="J12" s="72"/>
      <c r="K12" s="4"/>
    </row>
    <row r="13" spans="1:11" ht="48.95" customHeight="1" x14ac:dyDescent="0.25">
      <c r="A13" s="58"/>
      <c r="B13" s="59"/>
      <c r="C13" s="60"/>
      <c r="D13" s="61"/>
      <c r="E13" s="59"/>
      <c r="F13" s="60"/>
      <c r="G13" s="61"/>
      <c r="H13" s="59"/>
      <c r="I13" s="73"/>
      <c r="J13" s="72"/>
      <c r="K13" s="4"/>
    </row>
    <row r="14" spans="1:11" ht="48.95" customHeight="1" x14ac:dyDescent="0.25">
      <c r="A14" s="58"/>
      <c r="B14" s="59"/>
      <c r="C14" s="60"/>
      <c r="D14" s="61"/>
      <c r="E14" s="59"/>
      <c r="F14" s="60"/>
      <c r="G14" s="61"/>
      <c r="H14" s="59"/>
      <c r="I14" s="73"/>
      <c r="J14" s="72"/>
      <c r="K14" s="4"/>
    </row>
    <row r="16" spans="1:11" ht="14.25" customHeight="1" x14ac:dyDescent="0.25"/>
    <row r="17" spans="1:10" x14ac:dyDescent="0.25">
      <c r="A17" s="78" t="s">
        <v>261</v>
      </c>
      <c r="B17" s="66"/>
      <c r="C17" s="66"/>
      <c r="D17" s="66"/>
      <c r="E17" s="66"/>
      <c r="F17" s="66"/>
      <c r="G17" s="66"/>
      <c r="H17" s="66"/>
      <c r="I17" s="66"/>
      <c r="J17" s="66"/>
    </row>
    <row r="18" spans="1:10" ht="15.95" customHeight="1" thickBot="1" x14ac:dyDescent="0.3"/>
    <row r="19" spans="1:10" ht="15.95" customHeight="1" x14ac:dyDescent="0.25">
      <c r="A19" s="6" t="s">
        <v>27</v>
      </c>
      <c r="B19" s="74" t="s">
        <v>262</v>
      </c>
      <c r="C19" s="63"/>
      <c r="D19" s="63"/>
      <c r="E19" s="63"/>
      <c r="F19" s="63"/>
      <c r="G19" s="64"/>
      <c r="H19" s="75" t="s">
        <v>263</v>
      </c>
      <c r="I19" s="63"/>
      <c r="J19" s="70"/>
    </row>
    <row r="20" spans="1:10" ht="15.95" customHeight="1" x14ac:dyDescent="0.25">
      <c r="A20" s="8" t="s">
        <v>264</v>
      </c>
      <c r="B20" s="80" t="s">
        <v>265</v>
      </c>
      <c r="C20" s="61"/>
      <c r="D20" s="61"/>
      <c r="E20" s="61"/>
      <c r="F20" s="61"/>
      <c r="G20" s="59"/>
      <c r="H20" s="71"/>
      <c r="I20" s="61"/>
      <c r="J20" s="72"/>
    </row>
    <row r="21" spans="1:10" ht="48" customHeight="1" x14ac:dyDescent="0.25">
      <c r="A21" s="8" t="s">
        <v>266</v>
      </c>
      <c r="B21" s="80" t="s">
        <v>267</v>
      </c>
      <c r="C21" s="61"/>
      <c r="D21" s="61"/>
      <c r="E21" s="61"/>
      <c r="F21" s="61"/>
      <c r="G21" s="59"/>
      <c r="H21" s="71" t="s">
        <v>293</v>
      </c>
      <c r="I21" s="61"/>
      <c r="J21" s="72"/>
    </row>
    <row r="22" spans="1:10" ht="48" customHeight="1" x14ac:dyDescent="0.25">
      <c r="A22" s="8" t="s">
        <v>268</v>
      </c>
      <c r="B22" s="80" t="s">
        <v>269</v>
      </c>
      <c r="C22" s="61"/>
      <c r="D22" s="61"/>
      <c r="E22" s="61"/>
      <c r="F22" s="61"/>
      <c r="G22" s="59"/>
      <c r="H22" s="71"/>
      <c r="I22" s="61"/>
      <c r="J22" s="72"/>
    </row>
    <row r="23" spans="1:10" ht="48" customHeight="1" x14ac:dyDescent="0.25">
      <c r="A23" s="40">
        <v>4</v>
      </c>
      <c r="B23" s="68" t="s">
        <v>288</v>
      </c>
      <c r="C23" s="61"/>
      <c r="D23" s="61"/>
      <c r="E23" s="61"/>
      <c r="F23" s="61"/>
      <c r="G23" s="59"/>
      <c r="H23" s="71" t="s">
        <v>293</v>
      </c>
      <c r="I23" s="61"/>
      <c r="J23" s="72"/>
    </row>
    <row r="24" spans="1:10" ht="48" customHeight="1" x14ac:dyDescent="0.25">
      <c r="A24" s="40">
        <v>5</v>
      </c>
      <c r="B24" s="68" t="s">
        <v>289</v>
      </c>
      <c r="C24" s="61"/>
      <c r="D24" s="61"/>
      <c r="E24" s="61"/>
      <c r="F24" s="61"/>
      <c r="G24" s="59"/>
      <c r="H24" s="71" t="s">
        <v>293</v>
      </c>
      <c r="I24" s="61"/>
      <c r="J24" s="72"/>
    </row>
    <row r="25" spans="1:10" ht="48" customHeight="1" x14ac:dyDescent="0.25">
      <c r="A25" s="40">
        <v>6</v>
      </c>
      <c r="B25" s="68" t="s">
        <v>290</v>
      </c>
      <c r="C25" s="61"/>
      <c r="D25" s="61"/>
      <c r="E25" s="61"/>
      <c r="F25" s="61"/>
      <c r="G25" s="59"/>
      <c r="H25" s="71" t="s">
        <v>293</v>
      </c>
      <c r="I25" s="61"/>
      <c r="J25" s="72"/>
    </row>
    <row r="26" spans="1:10" ht="48" customHeight="1" x14ac:dyDescent="0.25">
      <c r="A26" s="40">
        <v>7</v>
      </c>
      <c r="B26" s="68" t="s">
        <v>291</v>
      </c>
      <c r="C26" s="61"/>
      <c r="D26" s="61"/>
      <c r="E26" s="61"/>
      <c r="F26" s="61"/>
      <c r="G26" s="59"/>
      <c r="H26" s="71" t="s">
        <v>293</v>
      </c>
      <c r="I26" s="61"/>
      <c r="J26" s="72"/>
    </row>
    <row r="27" spans="1:10" ht="48" customHeight="1" x14ac:dyDescent="0.25">
      <c r="A27" s="40">
        <v>8</v>
      </c>
      <c r="B27" s="68" t="s">
        <v>292</v>
      </c>
      <c r="C27" s="61"/>
      <c r="D27" s="61"/>
      <c r="E27" s="61"/>
      <c r="F27" s="61"/>
      <c r="G27" s="59"/>
      <c r="H27" s="71" t="s">
        <v>293</v>
      </c>
      <c r="I27" s="61"/>
      <c r="J27" s="72"/>
    </row>
    <row r="28" spans="1:10" ht="24" customHeight="1" x14ac:dyDescent="0.25"/>
    <row r="29" spans="1:10" ht="127.5" customHeight="1" x14ac:dyDescent="0.25">
      <c r="A29" s="79" t="s">
        <v>270</v>
      </c>
      <c r="B29" s="66"/>
      <c r="C29" s="66"/>
      <c r="D29" s="66"/>
      <c r="E29" s="66"/>
      <c r="F29" s="66"/>
      <c r="G29" s="66"/>
      <c r="H29" s="66"/>
      <c r="I29" s="66"/>
      <c r="J29" s="66"/>
    </row>
    <row r="30" spans="1:10" ht="22.5" customHeight="1" x14ac:dyDescent="0.25"/>
    <row r="32" spans="1:10" x14ac:dyDescent="0.25">
      <c r="A32" s="77" t="s">
        <v>271</v>
      </c>
      <c r="B32" s="66"/>
      <c r="C32" s="66"/>
      <c r="D32" s="66"/>
      <c r="E32" s="67" t="s">
        <v>286</v>
      </c>
      <c r="F32" s="66"/>
      <c r="G32" s="66"/>
      <c r="H32" s="66"/>
      <c r="I32" s="66"/>
      <c r="J32" s="66"/>
    </row>
    <row r="34" spans="1:10" x14ac:dyDescent="0.25">
      <c r="A34" s="77" t="s">
        <v>272</v>
      </c>
      <c r="B34" s="66"/>
      <c r="C34" s="66"/>
      <c r="D34" s="66"/>
      <c r="E34" s="67" t="s">
        <v>287</v>
      </c>
      <c r="F34" s="66"/>
      <c r="G34" s="66"/>
      <c r="H34" s="66"/>
      <c r="I34" s="66"/>
      <c r="J34" s="66"/>
    </row>
    <row r="81" spans="1:1" ht="15.75" x14ac:dyDescent="0.25">
      <c r="A81" t="s">
        <v>273</v>
      </c>
    </row>
  </sheetData>
  <sheetProtection algorithmName="SHA-512" hashValue="1GwvJ6EYgngdpvKvYoZzCwxANMzBZ1N2bKXYUIKSaQwUeivZS8MgDe4sPbBSywxJO/16I5WqI2lOiTlh1MLr5A==" saltValue="7t7HHhQfGajw/F2Y3xDmng==" spinCount="100000" sheet="1"/>
  <mergeCells count="54">
    <mergeCell ref="A2:K3"/>
    <mergeCell ref="A6:B6"/>
    <mergeCell ref="B21:G21"/>
    <mergeCell ref="H21:J21"/>
    <mergeCell ref="I14:J14"/>
    <mergeCell ref="C11:E11"/>
    <mergeCell ref="I5:J5"/>
    <mergeCell ref="A12:B12"/>
    <mergeCell ref="F11:H11"/>
    <mergeCell ref="C5:E5"/>
    <mergeCell ref="I6:J6"/>
    <mergeCell ref="A5:B5"/>
    <mergeCell ref="F7:H7"/>
    <mergeCell ref="F13:H13"/>
    <mergeCell ref="C7:E7"/>
    <mergeCell ref="I7:J7"/>
    <mergeCell ref="A34:D34"/>
    <mergeCell ref="C14:E14"/>
    <mergeCell ref="A32:D32"/>
    <mergeCell ref="H22:J22"/>
    <mergeCell ref="I12:J12"/>
    <mergeCell ref="H24:J24"/>
    <mergeCell ref="E34:J34"/>
    <mergeCell ref="B27:G27"/>
    <mergeCell ref="H23:J23"/>
    <mergeCell ref="A17:J17"/>
    <mergeCell ref="F12:H12"/>
    <mergeCell ref="B26:G26"/>
    <mergeCell ref="H20:J20"/>
    <mergeCell ref="A29:J29"/>
    <mergeCell ref="B22:G22"/>
    <mergeCell ref="B20:G20"/>
    <mergeCell ref="E32:J32"/>
    <mergeCell ref="C12:E12"/>
    <mergeCell ref="B23:G23"/>
    <mergeCell ref="I11:J11"/>
    <mergeCell ref="H27:J27"/>
    <mergeCell ref="A14:B14"/>
    <mergeCell ref="B24:G24"/>
    <mergeCell ref="I13:J13"/>
    <mergeCell ref="A13:B13"/>
    <mergeCell ref="F14:H14"/>
    <mergeCell ref="H26:J26"/>
    <mergeCell ref="B25:G25"/>
    <mergeCell ref="B19:G19"/>
    <mergeCell ref="H19:J19"/>
    <mergeCell ref="A11:B11"/>
    <mergeCell ref="H25:J25"/>
    <mergeCell ref="A7:B7"/>
    <mergeCell ref="C6:E6"/>
    <mergeCell ref="F6:H6"/>
    <mergeCell ref="F5:H5"/>
    <mergeCell ref="C13:E13"/>
    <mergeCell ref="A9:K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FZJ6XTJY6WQ3-1352427771-417475</_dlc_DocId>
    <_dlc_DocIdUrl xmlns="f401bc6b-16ae-4eec-874e-4b24bc321f82">
      <Url>https://bbraun.sharepoint.com/sites/bbraun_eis_ltmedical/_layouts/15/DocIdRedir.aspx?ID=FZJ6XTJY6WQ3-1352427771-417475</Url>
      <Description>FZJ6XTJY6WQ3-1352427771-417475</Description>
    </_dlc_DocIdUrl>
  </documentManagement>
</p:properties>
</file>

<file path=customXml/itemProps1.xml><?xml version="1.0" encoding="utf-8"?>
<ds:datastoreItem xmlns:ds="http://schemas.openxmlformats.org/officeDocument/2006/customXml" ds:itemID="{AE984AE4-CD34-45FB-85A8-75CF28AA6830}">
  <ds:schemaRefs>
    <ds:schemaRef ds:uri="http://schemas.microsoft.com/sharepoint/v3/contenttype/forms"/>
  </ds:schemaRefs>
</ds:datastoreItem>
</file>

<file path=customXml/itemProps2.xml><?xml version="1.0" encoding="utf-8"?>
<ds:datastoreItem xmlns:ds="http://schemas.openxmlformats.org/officeDocument/2006/customXml" ds:itemID="{011031D4-27E2-425A-A7F1-475EDBD51CA9}">
  <ds:schemaRefs>
    <ds:schemaRef ds:uri="http://schemas.microsoft.com/sharepoint/events"/>
  </ds:schemaRefs>
</ds:datastoreItem>
</file>

<file path=customXml/itemProps3.xml><?xml version="1.0" encoding="utf-8"?>
<ds:datastoreItem xmlns:ds="http://schemas.openxmlformats.org/officeDocument/2006/customXml" ds:itemID="{0FDDBAB3-378A-40D4-94FC-2A53B4CA6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494E0D8-9009-4B07-A4F8-39C75F1CE0D6}">
  <ds:schemaRefs>
    <ds:schemaRef ds:uri="http://schemas.microsoft.com/office/2006/metadata/properties"/>
    <ds:schemaRef ds:uri="4905f377-a451-4615-9fa2-421809ba2b0c"/>
    <ds:schemaRef ds:uri="http://purl.org/dc/elements/1.1/"/>
    <ds:schemaRef ds:uri="http://schemas.microsoft.com/office/infopath/2007/PartnerControls"/>
    <ds:schemaRef ds:uri="http://www.w3.org/XML/1998/namespace"/>
    <ds:schemaRef ds:uri="http://purl.org/dc/terms/"/>
    <ds:schemaRef ds:uri="http://schemas.microsoft.com/office/2006/documentManagement/types"/>
    <ds:schemaRef ds:uri="f401bc6b-16ae-4eec-874e-4b24bc321f82"/>
    <ds:schemaRef ds:uri="http://schemas.openxmlformats.org/package/2006/metadata/core-properties"/>
    <ds:schemaRef ds:uri="06dd7db3-2e72-47be-aeb3-e0883d579c8c"/>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Egidija Indrulionienė</cp:lastModifiedBy>
  <cp:revision/>
  <dcterms:created xsi:type="dcterms:W3CDTF">2023-04-04T12:16:45Z</dcterms:created>
  <dcterms:modified xsi:type="dcterms:W3CDTF">2024-11-07T09:40:13Z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2024-08-22T05:57:51Z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4cf5c37e-dbf8-4476-8b26-41c27d18a530</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d419ae33-2548-4866-8f3c-0f685d1872e6</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