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4 metai/LSMU Kauno ligonine_739064/Dokumentai pasiulymui/"/>
    </mc:Choice>
  </mc:AlternateContent>
  <xr:revisionPtr revIDLastSave="639" documentId="8_{E8247E3D-369D-4F32-AD36-20D332862478}" xr6:coauthVersionLast="47" xr6:coauthVersionMax="47" xr10:uidLastSave="{CCE22296-CB9C-4A9D-B61A-59C4837C19AD}"/>
  <bookViews>
    <workbookView xWindow="-108" yWindow="-108" windowWidth="23256" windowHeight="12456"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 l="1"/>
  <c r="I58" i="1" s="1"/>
  <c r="H57" i="1"/>
  <c r="I57" i="1" s="1"/>
  <c r="H56" i="1"/>
  <c r="I56" i="1" s="1"/>
  <c r="H55" i="1"/>
  <c r="I55" i="1" s="1"/>
  <c r="H54" i="1"/>
  <c r="I54" i="1" s="1"/>
  <c r="E52" i="1"/>
  <c r="H52" i="1" s="1"/>
  <c r="I52" i="1" s="1"/>
  <c r="E50" i="1"/>
  <c r="H50" i="1" s="1"/>
  <c r="I50" i="1" s="1"/>
  <c r="H48" i="1"/>
  <c r="I48" i="1" s="1"/>
  <c r="H46" i="1"/>
  <c r="I46" i="1" s="1"/>
  <c r="H44" i="1"/>
  <c r="I44" i="1" s="1"/>
  <c r="H42" i="1"/>
  <c r="I42" i="1" s="1"/>
  <c r="H40" i="1"/>
  <c r="I40" i="1" s="1"/>
  <c r="H38" i="1"/>
  <c r="I38" i="1" s="1"/>
  <c r="H36" i="1"/>
  <c r="I36" i="1" s="1"/>
  <c r="H90" i="1"/>
  <c r="I90" i="1" s="1"/>
  <c r="H92" i="1"/>
  <c r="I92" i="1" s="1"/>
  <c r="H94" i="1"/>
  <c r="I94" i="1" s="1"/>
  <c r="H95" i="1"/>
  <c r="I95" i="1" s="1"/>
  <c r="H96" i="1"/>
  <c r="I96" i="1" s="1"/>
  <c r="H97" i="1"/>
  <c r="I97" i="1" s="1"/>
  <c r="H98" i="1"/>
  <c r="I98" i="1" s="1"/>
  <c r="H125" i="1"/>
  <c r="I125" i="1" s="1"/>
  <c r="H126" i="1"/>
  <c r="I126" i="1" s="1"/>
  <c r="H127" i="1"/>
  <c r="I127" i="1" s="1"/>
  <c r="H129" i="1"/>
  <c r="I129" i="1" s="1"/>
  <c r="H130" i="1"/>
  <c r="I130" i="1" s="1"/>
  <c r="H131" i="1"/>
  <c r="I131" i="1" s="1"/>
  <c r="H133" i="1"/>
  <c r="I133" i="1"/>
  <c r="H134" i="1"/>
  <c r="I134" i="1" s="1"/>
  <c r="H59" i="1" l="1"/>
  <c r="I59" i="1" s="1"/>
  <c r="H99" i="1"/>
  <c r="I99" i="1"/>
  <c r="H135" i="1"/>
  <c r="I135" i="1" s="1"/>
  <c r="H137" i="1"/>
  <c r="I137" i="1" s="1"/>
  <c r="H138" i="1"/>
  <c r="I138" i="1" s="1"/>
  <c r="H139" i="1"/>
  <c r="I139" i="1" s="1"/>
  <c r="G20" i="1"/>
  <c r="H140" i="1" l="1"/>
  <c r="I140" i="1"/>
</calcChain>
</file>

<file path=xl/sharedStrings.xml><?xml version="1.0" encoding="utf-8"?>
<sst xmlns="http://schemas.openxmlformats.org/spreadsheetml/2006/main" count="423" uniqueCount="284">
  <si>
    <t xml:space="preserve">Eil.
Nr.
</t>
  </si>
  <si>
    <t>Diagnostinių reagentų, medžiagų pavadinimai</t>
  </si>
  <si>
    <t>Techniniai ir kokybiniai reikalavimai tyrimams</t>
  </si>
  <si>
    <t>Reagentų ir priemonių kiekis (ml./vnt.) nurodytam tyrimų skaičiui</t>
  </si>
  <si>
    <t>Siūloma pakuotė</t>
  </si>
  <si>
    <t>Suma, EUR be PVM 36 mėn.</t>
  </si>
  <si>
    <t>Suma, EUR su PVM 36 mėn.</t>
  </si>
  <si>
    <t>1</t>
  </si>
  <si>
    <t>2</t>
  </si>
  <si>
    <t>3</t>
  </si>
  <si>
    <t>4</t>
  </si>
  <si>
    <t>5</t>
  </si>
  <si>
    <t>6</t>
  </si>
  <si>
    <t>7</t>
  </si>
  <si>
    <t>8</t>
  </si>
  <si>
    <t>9</t>
  </si>
  <si>
    <t>10</t>
  </si>
  <si>
    <t>11</t>
  </si>
  <si>
    <t>Preliminarus tyrimų skaičius per 36 mėn.</t>
  </si>
  <si>
    <t>PASTABOS:</t>
  </si>
  <si>
    <t>Eil.Nr.</t>
  </si>
  <si>
    <t>Pavadinimas/ techniniai parametrai</t>
  </si>
  <si>
    <t>Reikalaujami techniniai parametrai</t>
  </si>
  <si>
    <t>Būtina</t>
  </si>
  <si>
    <t xml:space="preserve"> </t>
  </si>
  <si>
    <t>1.1</t>
  </si>
  <si>
    <t>2.1</t>
  </si>
  <si>
    <t>3.1</t>
  </si>
  <si>
    <t>4.1</t>
  </si>
  <si>
    <t>5.1</t>
  </si>
  <si>
    <t>Analizatoriaus bendra charakteristika</t>
  </si>
  <si>
    <t>Reagentų reikalavimai</t>
  </si>
  <si>
    <t>Naudojami reagentai turi būti vienoje vienkartinėje kasetėje/strypelyje – viena kasetė/strypelis vienam tyrimui. Reagentų stabilumas atidarius pakuotę – iki galiojimo pabaigos, nurodytos ant pakuotės</t>
  </si>
  <si>
    <t>Skystos atliekos</t>
  </si>
  <si>
    <t>Laboratorinis vanduo</t>
  </si>
  <si>
    <t>Brūkšninių kodų skaitytuvai</t>
  </si>
  <si>
    <t>Dviejų tipų brūkšninių kodų skaitytuvai: rankinis brūkšninių kodų skaitytuvas naudojamas mėginio ID įvesti ir brūkšninių kodų skaitytuvas  prietaiso viduje identifikuoja reagentų juosteles.</t>
  </si>
  <si>
    <t>Matavimo metodas</t>
  </si>
  <si>
    <t>Vienkartinių antgalių sistema</t>
  </si>
  <si>
    <t>Tyrimų atlikimui turi būti naudojama vienkartinių antgalių sistema.</t>
  </si>
  <si>
    <t>Mėginio tūris</t>
  </si>
  <si>
    <t>Našumas</t>
  </si>
  <si>
    <t>Galimybė vienu metu atlikti ne mažiau 2 skirtingų tyrimų.</t>
  </si>
  <si>
    <t>Komplektacija</t>
  </si>
  <si>
    <t>Eil.
Nr.</t>
  </si>
  <si>
    <t>1.</t>
  </si>
  <si>
    <t>Analizatoriaus paskirtis</t>
  </si>
  <si>
    <t>Kokybiniai ir techniniai reikalavimai tyrimui</t>
  </si>
  <si>
    <t>Tyrimų skaičius per 36 mėn.</t>
  </si>
  <si>
    <t>Reagentų, medžiagų ir papildomų priemonių kiekis (ml/vnt.) nurodytam tyrimų skaičiui</t>
  </si>
  <si>
    <t>4. Reagentų galiojimo terminas ne trumpesnis kaip 3 mėnesiai nuo pristatymo dienos.</t>
  </si>
  <si>
    <t>1. Tiekėjas privalo įvertinti ir įrašyti visus reikiamas reagentus, kalibratorius, kontrolines medžiagas, papildomas priemones, reikalingas tyrimui atlikti.</t>
  </si>
  <si>
    <t xml:space="preserve"> 5. Jeigu pageidaujamam tyrimui atlikti prie reagentų pagalbinės priemonės nenaudojamos, lentelėje nurodoma 0 (nulis).</t>
  </si>
  <si>
    <t xml:space="preserve"> Pastaba: jei siūlomi tik reagentai įstaigos turimiems analizatoriams, analizatorių techninės specifikacijos lentelių pildyti nereikia.</t>
  </si>
  <si>
    <t xml:space="preserve">3. Visos siūlomos prekės turi būti tinkamos darbui su siūlomais analizatoriais. Jei siūlomi kito gamintojo (nei siūlomi analizatoriai) reagentai ir/ar papildomos priemonės, kartu su pasiūlymu konkursui turi būti pateiktas  siūlomų analizatorių gamintojo  rašytinis patvirtinimas, kad siūlomi reagentai ir/ar papildomos priemonės tinka ir gali būti naudojami su siūlomais analizatoriais.  	</t>
  </si>
  <si>
    <t>6. Jei teikiamas lygiavertis prietaisas panaudai, Tiekėjas turi tai pažymėti pasiūlyme ir kartu su pasiūlymu pateikti visus būtinus prietaiso lygiavertiškumą įrodančius dokumentus</t>
  </si>
  <si>
    <t>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t>
  </si>
  <si>
    <t>5. Jeigu pageidaujamam tyrimui atlikti prie reagentų pagalbinės priemonės nenaudojamos, lentelėje nurodoma 0 (nulis).</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</si>
  <si>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</si>
  <si>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</si>
  <si>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</si>
  <si>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</si>
  <si>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</si>
  <si>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</si>
  <si>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</si>
  <si>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</si>
  <si>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</si>
  <si>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</si>
  <si>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</si>
  <si>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</si>
  <si>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</si>
  <si>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</si>
  <si>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</si>
  <si>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</si>
  <si>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</si>
  <si>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</si>
  <si>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</si>
  <si>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</si>
  <si>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</si>
  <si>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</si>
  <si>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</si>
  <si>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</si>
  <si>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 xml:space="preserve">Pirkimo dalis, kurių tiekėjas nesiūlo, prašome ištrinti </t>
  </si>
  <si>
    <t xml:space="preserve">         Techninė specifikacija ir pasiūlymo forma</t>
  </si>
  <si>
    <t>Analizatorius – pavadinimas, tipas / modelis, gamintojas</t>
  </si>
  <si>
    <t>Ne senesni kaip 1 metai nuo pagaminimo datos.</t>
  </si>
  <si>
    <t>2. Pateikti reikalingą reagentų, kitų priemonių ir kontrolinių medžiagų  kiekį, numatomam nurodytam tyrimų skaičiui per 36 mėn. atlikimui, vertinant, kad prietaisai veiks skirtingais veiklos adresais,  bus atliekami pavieniai tyrimai. Žinomų verčių kokybės kontrolę skaičiuoti darbui dviem veiklos adresais dengiant visą sutarties laiką vieno lygio konbtrole.</t>
  </si>
  <si>
    <t>1.2</t>
  </si>
  <si>
    <t>1.3</t>
  </si>
  <si>
    <t>12 pirkimo dalies palyginamoji kaina Eur:</t>
  </si>
  <si>
    <t>ELFA metodas (Su fermentais susijęs fluorescencinis metodas) arba lygiavertis</t>
  </si>
  <si>
    <t>2. Pateikti reikalingą reagentų, kitų priemonių ir kontrolinių medžiagų (atliekant kasdieninę ( arba kai atliekamas tyrimas) 2-jų lygių kokybės kontrolę) kiekį, numatomam nurodytam tyrimų skaičiui per 36 mėn. atlikimui.</t>
  </si>
  <si>
    <t>mėginio tūris  ≤ 300  µl</t>
  </si>
  <si>
    <t>1.  Analizatorius  turi būti suderinamas su Perkančiosios organizacijos naudojama Laboratorijos informacine sistema „LabdataLIMS“ (toliau – LIMS). Tiekėjas turi pateikti visas būtinas licencijas, tvarkykles ar kitą būtiną programinę įrangą, užtikrinančią Įrenginių komunikavimą su informacine sistema, nereikalaujant papildomų Perkančiosios organizacijos lėšų - turi būti įskaičiuoti į prekių kainą. Tiekėjas turės parengti integracines sąsajas su LIMS: prijungti, sukonfigūruoti ir ištestuoti Siūlomų įrenginių komunikavimą – visa apimtis turi būti numatyta ir įtraukta į Pirkimo pasiūlymą</t>
  </si>
  <si>
    <t xml:space="preserve"> Statomas antstalo. Vienu metu galima tirti ne mažiau kaip 12 mėginių. </t>
  </si>
  <si>
    <t>Ca-125</t>
  </si>
  <si>
    <t>Ca 15-3</t>
  </si>
  <si>
    <t>Ca19-9</t>
  </si>
  <si>
    <t>CEA</t>
  </si>
  <si>
    <t>Mycoplasma pneumoniea IgG</t>
  </si>
  <si>
    <t>Mycoplasma pneumoniea IgM</t>
  </si>
  <si>
    <t>6.1</t>
  </si>
  <si>
    <t>Imunologinis analizatorius, galintis atlikti visus pirkimo dalyje nurodytus tyrimus. Naujas, nenaudototas</t>
  </si>
  <si>
    <t xml:space="preserve">Statomas ant stalo. Vienu metu galima tirti ne mažiau kaip 30 mėginių. </t>
  </si>
  <si>
    <t>Analizatoriaus nereikia prijungti prie atliekų sistemos.</t>
  </si>
  <si>
    <t>Analizatoriaus nereikia prijungti prie vandens sistemos.</t>
  </si>
  <si>
    <t>Analizatorius komplektuojamas kartu su nepertraukiamo maitinimo šaltiniu</t>
  </si>
  <si>
    <t xml:space="preserve">Analizatorius –  1 vnt. (pavadinimas (-ai), tipas/modelis, gamintojas). </t>
  </si>
  <si>
    <t>Chemiliuminescentinis arba lygiavertis</t>
  </si>
  <si>
    <t xml:space="preserve">Skubių tyrimų funkcija </t>
  </si>
  <si>
    <t xml:space="preserve"> brūkšninių kodų skaitytuvas naudojamas mėginio ID įvesti ir brūkšninių kodų skaitytuvas  prietaiso viduje identifikuoti reagentų juosteles.</t>
  </si>
  <si>
    <t>Galimybė vienu metu atlikti skirtingus tyrimus</t>
  </si>
  <si>
    <t>Chlamydophila pneumoniea IgM</t>
  </si>
  <si>
    <t>Chlamydophila pneumoniea IgG</t>
  </si>
  <si>
    <t>IgG klasės antikūnai prieš erkinio encefalito virusą</t>
  </si>
  <si>
    <t>IgM klasės antikūnai prieš erkinio encefalito virusą</t>
  </si>
  <si>
    <t>8.1</t>
  </si>
  <si>
    <t>9.1</t>
  </si>
  <si>
    <t>7.1</t>
  </si>
  <si>
    <t>IgM klasės antikūnai prieš Herpes simplex 1+2</t>
  </si>
  <si>
    <t>IgG klasės antikūnai prieš Herpes simplex 2</t>
  </si>
  <si>
    <t xml:space="preserve"> IgG klasės antikūnai prieš Bordetella  pertussis toxin</t>
  </si>
  <si>
    <t>2. Pateikti reikalingą reagentų, kitų priemonių ir kontrolinių medžiagų (atliekant kasdieninę 2-jų lygių kokybės kontrolę jeigu darbo vadove nenurodyta kitaip) kiekį, numatomam nurodytam tyrimų skaičiui per 36 mėn. atlikimui.</t>
  </si>
  <si>
    <t xml:space="preserve">3. Visos siūlomos prekės turi būti tinkamos darbui su siūlomu analizatoriumi. Jei siūlomi kito gamintojo (nei siūlomi analizatoriai) reagentai ir/ar papildomos priemonės, kartu su pasiūlymu konkursui turi būti pateiktas  siūlomų analizatorių gamintojo  rašytinis patvirtinimas, kad siūlomi reagentai ir/ar papildomos priemonės tinka ir gali būti naudojami su siūlomais analizatoriais.  	</t>
  </si>
  <si>
    <t>6. Jeigu tyrimų atlikimui reikalingas distiliuotas vanduo, jo siūlyti nereikia.  Jeigu reikalingas kitokiosnkokybės vanduo, juo rūpinasi tiekėjas .</t>
  </si>
  <si>
    <t>Reagentas  vitamino B12 nustatymui</t>
  </si>
  <si>
    <t>Reagentas folinės rūgšties nustatymui</t>
  </si>
  <si>
    <t>SNIBE, MAGLUMI Starter kit (1+2) 130299004M</t>
  </si>
  <si>
    <t>SNIBE, MAGLUMI Wash/System Liquid) 130299005M</t>
  </si>
  <si>
    <t>SNIBE, MAGLUMI Light Check  130299006M</t>
  </si>
  <si>
    <t>SNIBE, MAGLUMI Tubing solution 130299007M</t>
  </si>
  <si>
    <t>9 pirkimo dalies palyginamoji kaina Eur:</t>
  </si>
  <si>
    <t>1. Tiekėjas, siūlantis  prietaisą panaudai,  privalo įvertinti ir įrašyti visus reikiamas reagentus, kalibratorius, kontrolines medžiagas, papildomas priemones, reikalingas tyrimui atlikti.</t>
  </si>
  <si>
    <t xml:space="preserve">Statomas ant stalo.  </t>
  </si>
  <si>
    <r>
      <t xml:space="preserve">9.2  </t>
    </r>
    <r>
      <rPr>
        <b/>
        <sz val="10"/>
        <rFont val="Times New Roman"/>
        <family val="1"/>
        <charset val="186"/>
      </rPr>
      <t>Reikalavimai  IMUNOLOGINIŲ TYRIMŲ ANALIZATORIUI</t>
    </r>
  </si>
  <si>
    <t xml:space="preserve">9.1. Reagentai bei papildomos priemonės automatiniam imunologiniam analizatoriui </t>
  </si>
  <si>
    <t>10 pirkimo dalies palyginamoji kaina Eur:</t>
  </si>
  <si>
    <t xml:space="preserve">9 PIRKIMO DALIS - REAGENTAI BEI PAPILDOMOS PRIEMONĖS AUTOMATINIAM IMUNOLOGINIAM ANALIZATORIUI panaudai 1 vnt.  </t>
  </si>
  <si>
    <t xml:space="preserve">10.1. Reagentai bei papildomos priemonės automatiniam imunologiniam analizatoriui </t>
  </si>
  <si>
    <r>
      <t xml:space="preserve">10.2  </t>
    </r>
    <r>
      <rPr>
        <b/>
        <sz val="10"/>
        <rFont val="Times New Roman"/>
        <family val="1"/>
        <charset val="186"/>
      </rPr>
      <t>Reikalavimai  IMUNOLOGINIŲ TYRIMŲ ANALIZATORIUI</t>
    </r>
  </si>
  <si>
    <t xml:space="preserve">Analizatoriai ne senesni nei 1 metai. </t>
  </si>
  <si>
    <r>
      <t xml:space="preserve">12.2  </t>
    </r>
    <r>
      <rPr>
        <b/>
        <sz val="10"/>
        <rFont val="Times New Roman"/>
        <family val="1"/>
        <charset val="186"/>
      </rPr>
      <t>Reikalavimai  IMUNOLOGINIŲ TYRIMŲ ANALIZATORIUI</t>
    </r>
  </si>
  <si>
    <t xml:space="preserve"> REAGENTAI  LABORATORINIAMS TYRIMAMS </t>
  </si>
  <si>
    <t>12 kompl.</t>
  </si>
  <si>
    <t>4 kompl.</t>
  </si>
  <si>
    <t>3 kompl.</t>
  </si>
  <si>
    <t>2 kompl.</t>
  </si>
  <si>
    <t>10 PIRKIMO DALIS  REAGENTAI IR PAPILDOMOS PRIEMONĖS IMUNOLOGINIAM ANALIZATORIUI SNIBE MAGLUMI ARBA TEIKTI AUTOMATINĮ IMUNOLOGINĮ ANALIZATORIŲ PANAUDAI PAGEIDAUJAMIEMS TYRIMAMS ATLIKTI SU VISAIS REIKALINGAIS PRIEDAIS (1 VNT.)</t>
  </si>
  <si>
    <t xml:space="preserve">12  PIRKIMO DALIS - REAGENTAI BEI PAPILDOMOS PRIEMONĖS  IMUNOLOGINIAM ANALIZATORIUI "MiniVidas" (įstaigos nuosavybė)  arba  lygiaverčiui analizatoriui  pagal panaudą 1 vnt.,  ne senesniems kaip 1 metai nuo pagaminimo datos  </t>
  </si>
  <si>
    <t xml:space="preserve">12.1. Reagentai bei papildomos priemonės imunologiniam analizatoriui </t>
  </si>
  <si>
    <r>
      <t>Imunologinis analizatorius žymenų kiekybiniam nustatymui iš plazmos, serumo</t>
    </r>
    <r>
      <rPr>
        <sz val="10"/>
        <color rgb="FFFF0000"/>
        <rFont val="Times New Roman1"/>
        <charset val="186"/>
      </rPr>
      <t xml:space="preserve">, </t>
    </r>
    <r>
      <rPr>
        <sz val="10"/>
        <rFont val="Times New Roman1"/>
      </rPr>
      <t xml:space="preserve"> mėginių. </t>
    </r>
  </si>
  <si>
    <t>REAGENTŲ LABORATORINIAMS TYRIMAMS PAVADINIMAI, PRELIMINARŪS KIEKIAI IR ĮKAINIAI</t>
  </si>
  <si>
    <t>Siūlomos pakuotės įkainis, EUR be PVM</t>
  </si>
  <si>
    <t>PRIEDAI SIŪLOMI TIK TEIKIANT PASIŪLYMĄ IMUNOLOGINIAM ANALIZATORIUI SNIBE MAGLUMI</t>
  </si>
  <si>
    <r>
      <rPr>
        <b/>
        <sz val="10"/>
        <color rgb="FFFF0000"/>
        <rFont val="Times New Roman"/>
        <family val="1"/>
        <charset val="186"/>
      </rPr>
      <t>Pagal pirkimo sąlygų 5.10.5. p.</t>
    </r>
    <r>
      <rPr>
        <b/>
        <sz val="10"/>
        <rFont val="Times New Roman"/>
        <family val="1"/>
        <charset val="186"/>
      </rPr>
      <t xml:space="preserve"> Siūlomos prekės tikslūs parametrai ir parametrą pagrindžiantis dokumento puslapis (dokumentacijoje tiksliai pažymimas techninis parametras)</t>
    </r>
  </si>
  <si>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</si>
  <si>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</si>
  <si>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</si>
  <si>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</si>
  <si>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</si>
  <si>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</si>
  <si>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</si>
  <si>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</si>
  <si>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</si>
  <si>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</si>
  <si>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</si>
  <si>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</si>
  <si>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</si>
  <si>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</si>
  <si>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</si>
  <si>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</si>
  <si>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</si>
  <si>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</si>
  <si>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</si>
  <si>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</si>
  <si>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t>
  </si>
  <si>
    <t>2.3</t>
  </si>
  <si>
    <t>3.2</t>
  </si>
  <si>
    <t>3.3</t>
  </si>
  <si>
    <t>4.2</t>
  </si>
  <si>
    <t>4.3</t>
  </si>
  <si>
    <t>30 testų</t>
  </si>
  <si>
    <t>60 testų</t>
  </si>
  <si>
    <t>vnt.</t>
  </si>
  <si>
    <t>50 testų</t>
  </si>
  <si>
    <t>500 ml</t>
  </si>
  <si>
    <t>2304 vnt.</t>
  </si>
  <si>
    <t>VIDAS CA 125 II, 30426</t>
  </si>
  <si>
    <t>VIDAS CA 15-3, 30429</t>
  </si>
  <si>
    <t>VIDAS CA 19-9, 30427</t>
  </si>
  <si>
    <t>VIDAS CEA (S), 30453</t>
  </si>
  <si>
    <t>VIDAS QCV, 30706</t>
  </si>
  <si>
    <t>Termo popierius, 110 mm</t>
  </si>
  <si>
    <t>2x230 ml</t>
  </si>
  <si>
    <t>714 ml</t>
  </si>
  <si>
    <t>5x2 ml</t>
  </si>
  <si>
    <t>MAGLUMI Vitamin B12 (CLIA) (II gen), 130663002M</t>
  </si>
  <si>
    <t>MAGLUMI FA (CLIA) (II gen), 130663001M</t>
  </si>
  <si>
    <t>SNIBE, MAGLUMI Reaction Modules, 630003</t>
  </si>
  <si>
    <t>MYCOPLASMA PNEUMONIAE VIRCLIA IgG MONOTEST (VCM062)</t>
  </si>
  <si>
    <t>MYCOPLASMA PNEUMONIAE VIRCLIA IgM MONOTEST (VCM064)</t>
  </si>
  <si>
    <t>CHLAMYDOPHILA PNEUMONIAE VIRCLIA IgM MONOTEST (VCM018)</t>
  </si>
  <si>
    <t>CHLAMYDOPHILA PNEUMONIAE VIRCLIA IgG MONOTEST (VCM017)</t>
  </si>
  <si>
    <t>TICK-BORNE ENCEPHALITIS VIRCLIA® IgG MONOTEST (VCM047)</t>
  </si>
  <si>
    <t>TICK-BORNE ENCEPHALITIS VIRCLIA® IgM MONOTEST (VCM048)</t>
  </si>
  <si>
    <t>HERPES SIMPLEX 1+2 VIRCLIA IgM MONOTEST (VCM036)</t>
  </si>
  <si>
    <t>HERPES SIMPLEX 1+2 VIRCLIA IgG MONOTEST (VCM034)</t>
  </si>
  <si>
    <t>BORDETELLA PERTUSSIS TOXIN VIRCLIA® IgG MONOTEST (VCM092)</t>
  </si>
  <si>
    <t>10.</t>
  </si>
  <si>
    <t>Papildomos priemonės darbui su analizatoriumi nurodytų tyrimų atlikimui</t>
  </si>
  <si>
    <t>10.1</t>
  </si>
  <si>
    <t>Washing solution (VCMAR-W1)</t>
  </si>
  <si>
    <t>1 L (20x)</t>
  </si>
  <si>
    <t>10.2</t>
  </si>
  <si>
    <t>Decontamination solution  (VCMAR-DS )</t>
  </si>
  <si>
    <t>6x20 ml</t>
  </si>
  <si>
    <t>10.3</t>
  </si>
  <si>
    <t>Predilution tube (VCMAR-TP)</t>
  </si>
  <si>
    <t>25 vnt.</t>
  </si>
  <si>
    <t>10.4</t>
  </si>
  <si>
    <t>Serum diluent (VCMAR-EDB)</t>
  </si>
  <si>
    <t>2x10ml</t>
  </si>
  <si>
    <t>10.5</t>
  </si>
  <si>
    <t>Mikrobac</t>
  </si>
  <si>
    <t>5L (konc.)</t>
  </si>
  <si>
    <t>Siūlomas analizatorius, LOTUS, VIRCELL, pagamintas 2024 metais.</t>
  </si>
  <si>
    <t>Siūlomas analizatorius komplektuojamas kartu su nepertraukiamo maitinimo šaltiniu</t>
  </si>
  <si>
    <t>Didžioji Riešė</t>
  </si>
  <si>
    <r>
      <t xml:space="preserve">Siūlomas analizatorius geba vienu metu atlikti skirtingus tyrimus.
</t>
    </r>
    <r>
      <rPr>
        <b/>
        <sz val="10"/>
        <color rgb="FFFF0000"/>
        <rFont val="Times New Roman"/>
        <family val="1"/>
        <charset val="186"/>
      </rPr>
      <t>Brosiuros, psl. Nr. 4;</t>
    </r>
  </si>
  <si>
    <r>
      <t xml:space="preserve">Siūlomas analizatorius turi skubių tyrimų f-ją.
</t>
    </r>
    <r>
      <rPr>
        <b/>
        <sz val="10"/>
        <color rgb="FFFF0000"/>
        <rFont val="Times New Roman"/>
        <family val="1"/>
        <charset val="186"/>
      </rPr>
      <t>Brosiuros, psl. Nr. 4;</t>
    </r>
  </si>
  <si>
    <r>
      <t xml:space="preserve">Siūlomas analizatoriaus matavimo metodas- chemiliuminescentinis. 
</t>
    </r>
    <r>
      <rPr>
        <b/>
        <sz val="10"/>
        <color rgb="FFFF0000"/>
        <rFont val="Times New Roman"/>
        <family val="1"/>
        <charset val="186"/>
      </rPr>
      <t>Brosiuros, psl. Nr. 4;</t>
    </r>
  </si>
  <si>
    <r>
      <t xml:space="preserve">Siūlomama analizatoriuje įmontuotas brūkšninių kodų skaitytuvas  brūkšninių kodų skaitytuvas ir  naudojamas mėginio ID įvesti ir brūkšninių kodų skaitytuvas  prietaiso viduje identifikuoti reagentų juosteles.
</t>
    </r>
    <r>
      <rPr>
        <b/>
        <sz val="10"/>
        <color rgb="FFFF0000"/>
        <rFont val="Times New Roman"/>
        <family val="1"/>
        <charset val="186"/>
      </rPr>
      <t>Brosiuros, psl. Nr. 3;</t>
    </r>
    <r>
      <rPr>
        <sz val="10"/>
        <color theme="1"/>
        <rFont val="Times New Roman"/>
        <family val="1"/>
        <charset val="186"/>
      </rPr>
      <t xml:space="preserve">
</t>
    </r>
  </si>
  <si>
    <r>
      <t xml:space="preserve">Siūlomo analizatoriaus nereikia prijungti prie vandenssistemos - sistemos.
</t>
    </r>
    <r>
      <rPr>
        <b/>
        <sz val="10"/>
        <color rgb="FFFF0000"/>
        <rFont val="Times New Roman"/>
        <family val="1"/>
        <charset val="186"/>
      </rPr>
      <t>Brosiuros, psl. Nr. 4;</t>
    </r>
  </si>
  <si>
    <r>
      <t>Siūlomo analizatoriaus nereikia prijungti prie atliekų sistemos - sistemos.</t>
    </r>
    <r>
      <rPr>
        <b/>
        <sz val="10"/>
        <color rgb="FFFF0000"/>
        <rFont val="Times New Roman"/>
        <family val="1"/>
        <charset val="186"/>
      </rPr>
      <t xml:space="preserve">
Brosiuros, psl. Nr. 4;</t>
    </r>
  </si>
  <si>
    <r>
      <t xml:space="preserve">Siūlomos sistemos naudojami reagentai yra vienoje vienkartinėje kasetėje/strypelyje – viena kasetė/strypelis vienam tyrimui. Reagentų stabilumas atidarius pakuotę – iki galiojimo pabaigos, nurodytos ant pakuotės.
</t>
    </r>
    <r>
      <rPr>
        <b/>
        <sz val="10"/>
        <color rgb="FFFF0000"/>
        <rFont val="Times New Roman"/>
        <family val="1"/>
        <charset val="186"/>
      </rPr>
      <t>Brosiuros, psl. Nr. 1;</t>
    </r>
  </si>
  <si>
    <r>
      <t xml:space="preserve">Statomas ant stalo. Vienu metu galima tirti 50 mėginių. 
</t>
    </r>
    <r>
      <rPr>
        <b/>
        <sz val="10"/>
        <color rgb="FFFF0000"/>
        <rFont val="Times New Roman"/>
        <family val="1"/>
        <charset val="186"/>
      </rPr>
      <t>Brosiuros, psl. Nr. 4;</t>
    </r>
  </si>
  <si>
    <r>
      <t xml:space="preserve">Siūlomas analizatorius gali atlikti visus pirkimo dalyje nurodytus tyrimus. Naujas, nenaudototas 
</t>
    </r>
    <r>
      <rPr>
        <b/>
        <sz val="10"/>
        <color rgb="FFFF0000"/>
        <rFont val="Times New Roman"/>
        <family val="1"/>
        <charset val="186"/>
      </rPr>
      <t>Brosiuros, psl. Nr. 2;</t>
    </r>
  </si>
  <si>
    <t>UAB „DIAMEDICA“</t>
  </si>
  <si>
    <t>Vanaginės g. 37A, 14261 Didžioji Riešė</t>
  </si>
  <si>
    <t>LT117681515</t>
  </si>
  <si>
    <t>Luminor Bank AB
Banko kodas: 21400
Atsisk. sąsk.: LT492140030002131892</t>
  </si>
  <si>
    <t>Asta Montrimienė</t>
  </si>
  <si>
    <t>asta.m@diamedica.lt, +370 679 50 237</t>
  </si>
  <si>
    <t>Generalinis direktorius Stasys Križanauskas</t>
  </si>
  <si>
    <r>
      <rPr>
        <b/>
        <sz val="12"/>
        <color theme="1"/>
        <rFont val="Times New Roman"/>
        <family val="1"/>
        <charset val="186"/>
      </rPr>
      <t xml:space="preserve">9 pirkimo objekto dalis:
</t>
    </r>
    <r>
      <rPr>
        <sz val="12"/>
        <color theme="1"/>
        <rFont val="Times New Roman"/>
        <family val="1"/>
        <charset val="186"/>
      </rPr>
      <t xml:space="preserve">Produktų ir pardavimo vadybininkas
Paulius Norkus
+370 655 92 939
paulius@diamedica.lt
</t>
    </r>
    <r>
      <rPr>
        <b/>
        <sz val="12"/>
        <color theme="1"/>
        <rFont val="Times New Roman"/>
        <family val="1"/>
        <charset val="186"/>
      </rPr>
      <t>10, 12 pirkimo objekto dalys:</t>
    </r>
    <r>
      <rPr>
        <sz val="12"/>
        <color theme="1"/>
        <rFont val="Times New Roman"/>
        <family val="1"/>
      </rPr>
      <t xml:space="preserve">
Produktų ir pardavimo vadybininkė
Kristina Gaidelionienė
+370 614 46622
kristina@diamedica.lt</t>
    </r>
  </si>
  <si>
    <r>
      <rPr>
        <b/>
        <sz val="12"/>
        <color theme="1"/>
        <rFont val="Times New Roman"/>
        <family val="1"/>
        <charset val="186"/>
      </rPr>
      <t>Valdyba:</t>
    </r>
    <r>
      <rPr>
        <sz val="12"/>
        <color theme="1"/>
        <rFont val="Times New Roman"/>
        <family val="1"/>
      </rPr>
      <t xml:space="preserve">
Jaan Saluvere (valdybos narys);
Stasys Križanauskas (valdybos narys);
Asmuo, kuriam suteikti VPĮ 46 str. 2 d. 2 p. numatyti įgaliojimai: 
Finansų direktorė Inga Bimbirienė.
</t>
    </r>
  </si>
  <si>
    <t>Toks dokumentas neteikiamas</t>
  </si>
  <si>
    <t>Ne</t>
  </si>
  <si>
    <t>4.</t>
  </si>
  <si>
    <t>5.</t>
  </si>
  <si>
    <t>6.</t>
  </si>
  <si>
    <t>7.</t>
  </si>
  <si>
    <t>8.</t>
  </si>
  <si>
    <t>9.</t>
  </si>
  <si>
    <t>11.</t>
  </si>
  <si>
    <t>12.</t>
  </si>
  <si>
    <t>13.</t>
  </si>
  <si>
    <t>14.</t>
  </si>
  <si>
    <t>15.</t>
  </si>
  <si>
    <t>16.</t>
  </si>
  <si>
    <t>17.</t>
  </si>
  <si>
    <t>18.</t>
  </si>
  <si>
    <t>19.</t>
  </si>
  <si>
    <t>20.</t>
  </si>
  <si>
    <t>2___Igaliojimas pateikti pasiulyma</t>
  </si>
  <si>
    <t>3___9 p.d. Brosiuros</t>
  </si>
  <si>
    <t>4___9 p.d. CE</t>
  </si>
  <si>
    <t>5___9 p.d. Gamintojo igaliojimas</t>
  </si>
  <si>
    <t>6___9 p.d. Instrukcijos</t>
  </si>
  <si>
    <t>10___9 p.d. Sertifikatai</t>
  </si>
  <si>
    <t>16___12 p.d. CE</t>
  </si>
  <si>
    <t>7___9 p.d. Panaudos (turto) lentele;</t>
  </si>
  <si>
    <t>21.</t>
  </si>
  <si>
    <t>8___9 p.d. Mikrobac Plus atitikties dokumentai</t>
  </si>
  <si>
    <t>9___9 p.d. Mikrobac Plus CE</t>
  </si>
  <si>
    <t>12___10 p.d. CE</t>
  </si>
  <si>
    <t>13___10 p.d. Saugos duomenu lapai</t>
  </si>
  <si>
    <t>11___9 p.d. Saugos duomenu lapai;</t>
  </si>
  <si>
    <t>14___10 p.d. Metodikos</t>
  </si>
  <si>
    <t>15___10 p.d. Gamintojo igaliojimas</t>
  </si>
  <si>
    <t>17___12 p.d. Gamintojo igaliojimas</t>
  </si>
  <si>
    <t>18___12 p.d. Metodikos</t>
  </si>
  <si>
    <t>19___12 p.d. Saugos duomenu lapai</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</si>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</sst>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9"/>
      <color theme="1"/>
      <name val="Times New Roman"/>
      <family val="1"/>
      <charset val="186"/>
    </font>
    <font>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0"/>
      <name val="Times New Roman1"/>
      <charset val="186"/>
    </font>
    <font>
      <i/>
      <sz val="10"/>
      <name val="Times New Roman"/>
      <family val="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b/>
      <sz val="10"/>
      <name val="Times New Roman"/>
      <family val="1"/>
    </font>
    <font>
      <sz val="11"/>
      <name val="Arial1"/>
    </font>
    <font>
      <sz val="11"/>
      <color theme="9"/>
      <name val="Calibri"/>
      <family val="2"/>
      <charset val="186"/>
      <scheme val="minor"/>
    </font>
    <font>
      <sz val="11"/>
      <name val="Calibri"/>
      <family val="2"/>
      <charset val="186"/>
    </font>
    <font>
      <b/>
      <sz val="9"/>
      <name val="Times New Roman"/>
      <family val="1"/>
      <charset val="186"/>
    </font>
    <font>
      <sz val="9"/>
      <color indexed="8"/>
      <name val="Times New Roman"/>
      <family val="1"/>
      <charset val="186"/>
    </font>
    <font>
      <sz val="9"/>
      <name val="Times New Roman"/>
      <family val="1"/>
      <charset val="186"/>
    </font>
    <font>
      <b/>
      <sz val="9"/>
      <color indexed="8"/>
      <name val="Times New Roman"/>
      <family val="1"/>
      <charset val="186"/>
    </font>
    <font>
      <sz val="10"/>
      <color indexed="8"/>
      <name val="Arial"/>
      <family val="2"/>
      <charset val="186"/>
    </font>
    <font>
      <sz val="9"/>
      <color indexed="8"/>
      <name val="Times New Roman1"/>
      <charset val="186"/>
    </font>
    <font>
      <sz val="9"/>
      <color rgb="FFFF0000"/>
      <name val="Times New Roman"/>
      <family val="1"/>
      <charset val="186"/>
    </font>
    <font>
      <sz val="9"/>
      <name val="Arial"/>
      <family val="2"/>
      <charset val="186"/>
    </font>
    <font>
      <i/>
      <sz val="9"/>
      <color indexed="8"/>
      <name val="Times New Roman"/>
      <family val="1"/>
      <charset val="186"/>
    </font>
    <font>
      <sz val="11"/>
      <color indexed="8"/>
      <name val="Calibri"/>
      <family val="2"/>
      <charset val="1"/>
    </font>
    <font>
      <b/>
      <sz val="9"/>
      <color indexed="8"/>
      <name val="Times New Roman1"/>
      <charset val="186"/>
    </font>
    <font>
      <sz val="9"/>
      <name val="Times New Roman1"/>
      <charset val="186"/>
    </font>
    <font>
      <i/>
      <sz val="9"/>
      <color indexed="8"/>
      <name val="Times New Roman1"/>
      <charset val="186"/>
    </font>
    <font>
      <sz val="10"/>
      <name val="Arial"/>
      <family val="2"/>
    </font>
    <font>
      <sz val="12"/>
      <name val="Times New Roman"/>
      <family val="1"/>
      <charset val="186"/>
    </font>
    <font>
      <sz val="12"/>
      <color rgb="FF00B050"/>
      <name val="Times New Roman"/>
      <family val="1"/>
      <charset val="186"/>
    </font>
    <font>
      <b/>
      <sz val="12"/>
      <color theme="1"/>
      <name val="Times New Roman"/>
      <family val="1"/>
      <charset val="186"/>
    </font>
    <font>
      <b/>
      <sz val="12"/>
      <color theme="4"/>
      <name val="Times New Roman"/>
      <family val="1"/>
      <charset val="186"/>
    </font>
    <font>
      <sz val="10"/>
      <color rgb="FF00B050"/>
      <name val="Times New Roman"/>
      <family val="1"/>
      <charset val="186"/>
    </font>
    <font>
      <sz val="11"/>
      <color rgb="FF000000"/>
      <name val="Arial1"/>
    </font>
    <font>
      <b/>
      <sz val="9"/>
      <color theme="1"/>
      <name val="Times New Roman"/>
      <family val="1"/>
      <charset val="186"/>
    </font>
    <font>
      <sz val="10"/>
      <color theme="1"/>
      <name val="Times New Roman"/>
      <family val="1"/>
      <charset val="186"/>
    </font>
    <font>
      <sz val="10"/>
      <color rgb="FFFF0000"/>
      <name val="Times New Roman"/>
      <family val="1"/>
      <charset val="186"/>
    </font>
    <font>
      <sz val="9"/>
      <color rgb="FFFF0000"/>
      <name val="Times New Roman"/>
      <family val="1"/>
    </font>
    <font>
      <b/>
      <sz val="10"/>
      <color rgb="FFFF0000"/>
      <name val="Times New Roman"/>
      <family val="1"/>
      <charset val="186"/>
    </font>
    <font>
      <sz val="12"/>
      <color theme="1"/>
      <name val="Times New Roman"/>
      <family val="1"/>
    </font>
    <font>
      <b/>
      <sz val="12"/>
      <color theme="1"/>
      <name val="Times New Roman"/>
      <family val="1"/>
    </font>
    <font>
      <sz val="12"/>
      <color indexed="8"/>
      <name val="Times New Roman"/>
      <family val="1"/>
    </font>
    <font>
      <sz val="12"/>
      <color rgb="FFFF0000"/>
      <name val="Times New Roman"/>
      <family val="1"/>
    </font>
    <font>
      <b/>
      <sz val="12"/>
      <name val="Times New Roman"/>
      <family val="1"/>
      <charset val="186"/>
    </font>
    <font>
      <sz val="10"/>
      <color rgb="FFFF0000"/>
      <name val="Times New Roman1"/>
      <charset val="186"/>
    </font>
    <font>
      <sz val="11"/>
      <name val="Times New Roman"/>
      <family val="1"/>
      <charset val="186"/>
    </font>
    <font>
      <sz val="9"/>
      <color theme="1"/>
      <name val="Times New Roman1"/>
      <charset val="186"/>
    </font>
    <font>
      <sz val="11"/>
      <color theme="1"/>
      <name val="Times New Roman"/>
      <family val="1"/>
      <charset val="186"/>
    </font>
    <font>
      <sz val="11"/>
      <color theme="1"/>
      <name val="Calibri"/>
      <family val="2"/>
      <scheme val="minor"/>
    </font>
    <font>
      <i/>
      <sz val="9"/>
      <color theme="1"/>
      <name val="Times New Roman"/>
      <family val="1"/>
    </font>
    <font>
      <sz val="8"/>
      <name val="Times New Roman"/>
      <family val="1"/>
      <charset val="186"/>
    </font>
    <font>
      <u/>
      <sz val="9"/>
      <color theme="10"/>
      <name val="Times New Roman"/>
      <family val="1"/>
      <charset val="186"/>
    </font>
    <font>
      <sz val="12"/>
      <color theme="1"/>
      <name val="Times New Roman"/>
      <family val="1"/>
      <charset val="186"/>
    </font>
  </fonts>
  <fills count="11">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theme="0"/>
        <bgColor indexed="26"/>
      </patternFill>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00"/>
        <bgColor indexed="26"/>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thin">
        <color indexed="8"/>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8"/>
      </bottom>
      <diagonal/>
    </border>
  </borders>
  <cellStyleXfs count="9">
    <xf numFmtId="0" fontId="0" fillId="0" borderId="0"/>
    <xf numFmtId="0" fontId="8" fillId="0" borderId="0" applyBorder="0" applyProtection="0"/>
    <xf numFmtId="0" fontId="20" fillId="0" borderId="0" applyNumberFormat="0" applyBorder="0" applyProtection="0"/>
    <xf numFmtId="0" fontId="20" fillId="0" borderId="0" applyNumberFormat="0" applyBorder="0" applyProtection="0"/>
    <xf numFmtId="0" fontId="15" fillId="0" borderId="0"/>
    <xf numFmtId="0" fontId="25" fillId="0" borderId="0"/>
    <xf numFmtId="0" fontId="29" fillId="0" borderId="0"/>
    <xf numFmtId="0" fontId="35" fillId="0" borderId="0"/>
    <xf numFmtId="0" fontId="53" fillId="0" borderId="0" applyNumberFormat="0" applyFill="0" applyBorder="0" applyAlignment="0" applyProtection="0"/>
  </cellStyleXfs>
  <cellXfs count="297">
    <xf numFmtId="0" fontId="0" fillId="0" borderId="0" xfId="0"/>
    <xf numFmtId="0" fontId="11" fillId="2" borderId="0" xfId="0" applyFont="1" applyFill="1"/>
    <xf numFmtId="0" fontId="10" fillId="2" borderId="0" xfId="0" applyFont="1" applyFill="1"/>
    <xf numFmtId="0" fontId="1" fillId="2" borderId="0" xfId="0" applyFont="1" applyFill="1"/>
    <xf numFmtId="0" fontId="3" fillId="2" borderId="0" xfId="0" applyFont="1" applyFill="1"/>
    <xf numFmtId="0" fontId="9" fillId="2" borderId="0" xfId="0" applyFont="1" applyFill="1"/>
    <xf numFmtId="0" fontId="0" fillId="2" borderId="0" xfId="0" applyFill="1"/>
    <xf numFmtId="0" fontId="3"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vertical="top" wrapText="1"/>
    </xf>
    <xf numFmtId="0" fontId="2" fillId="2" borderId="0" xfId="0" applyFont="1" applyFill="1" applyAlignment="1">
      <alignment vertical="top" wrapText="1"/>
    </xf>
    <xf numFmtId="0" fontId="31" fillId="2" borderId="0" xfId="0" applyFont="1" applyFill="1"/>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30" fillId="2" borderId="0" xfId="0" applyFont="1" applyFill="1"/>
    <xf numFmtId="0" fontId="22" fillId="2" borderId="0" xfId="0" applyFont="1" applyFill="1"/>
    <xf numFmtId="49" fontId="11" fillId="2" borderId="0" xfId="0" applyNumberFormat="1"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0" fontId="41" fillId="3" borderId="0" xfId="0" applyFont="1" applyFill="1"/>
    <xf numFmtId="0" fontId="42" fillId="3" borderId="0" xfId="0" applyFont="1" applyFill="1"/>
    <xf numFmtId="0" fontId="41" fillId="3" borderId="1" xfId="0" applyFont="1" applyFill="1" applyBorder="1" applyAlignment="1">
      <alignment horizontal="left"/>
    </xf>
    <xf numFmtId="0" fontId="0" fillId="4" borderId="1" xfId="0" applyFill="1" applyBorder="1" applyProtection="1">
      <protection locked="0"/>
    </xf>
    <xf numFmtId="0" fontId="45" fillId="2" borderId="0" xfId="0" applyFont="1" applyFill="1"/>
    <xf numFmtId="0" fontId="4" fillId="2" borderId="0" xfId="0" applyFont="1" applyFill="1" applyAlignment="1">
      <alignment horizontal="right"/>
    </xf>
    <xf numFmtId="0" fontId="14" fillId="2" borderId="0" xfId="0" applyFont="1" applyFill="1"/>
    <xf numFmtId="0" fontId="5" fillId="2" borderId="0" xfId="0" applyFont="1" applyFill="1" applyAlignment="1">
      <alignment horizontal="left" vertical="top" wrapText="1"/>
    </xf>
    <xf numFmtId="0" fontId="5" fillId="2" borderId="0" xfId="0" applyFont="1" applyFill="1" applyAlignment="1">
      <alignment vertical="top" wrapText="1"/>
    </xf>
    <xf numFmtId="0" fontId="4" fillId="2" borderId="0" xfId="0" applyFont="1" applyFill="1"/>
    <xf numFmtId="0" fontId="23" fillId="2" borderId="0" xfId="0" applyFont="1" applyFill="1"/>
    <xf numFmtId="0" fontId="0" fillId="2" borderId="0" xfId="0" applyFill="1" applyAlignment="1">
      <alignment wrapText="1"/>
    </xf>
    <xf numFmtId="0" fontId="4" fillId="5" borderId="0" xfId="0" applyFont="1" applyFill="1" applyAlignment="1">
      <alignment wrapText="1"/>
    </xf>
    <xf numFmtId="0" fontId="23" fillId="5" borderId="0" xfId="0" applyFont="1" applyFill="1"/>
    <xf numFmtId="0" fontId="21" fillId="2" borderId="0" xfId="0" applyFont="1" applyFill="1"/>
    <xf numFmtId="0" fontId="21" fillId="2" borderId="0" xfId="0" applyFont="1" applyFill="1" applyAlignment="1">
      <alignment vertical="center"/>
    </xf>
    <xf numFmtId="0" fontId="21" fillId="5" borderId="0" xfId="0" applyFont="1" applyFill="1"/>
    <xf numFmtId="0" fontId="4" fillId="2" borderId="0" xfId="0" applyFont="1" applyFill="1" applyAlignment="1">
      <alignment vertical="top"/>
    </xf>
    <xf numFmtId="0" fontId="4" fillId="2" borderId="0" xfId="0" applyFont="1" applyFill="1" applyAlignment="1">
      <alignment horizontal="center" vertical="center"/>
    </xf>
    <xf numFmtId="0" fontId="5" fillId="2" borderId="0" xfId="0" applyFont="1" applyFill="1" applyAlignment="1">
      <alignment horizontal="center" vertical="top"/>
    </xf>
    <xf numFmtId="0" fontId="5" fillId="2" borderId="0" xfId="0" applyFont="1" applyFill="1"/>
    <xf numFmtId="0" fontId="34" fillId="2" borderId="0" xfId="0" applyFont="1" applyFill="1"/>
    <xf numFmtId="0" fontId="5" fillId="2" borderId="1" xfId="0" applyFont="1" applyFill="1" applyBorder="1" applyAlignment="1">
      <alignment horizontal="center"/>
    </xf>
    <xf numFmtId="0" fontId="41" fillId="2" borderId="0" xfId="0" applyFont="1" applyFill="1"/>
    <xf numFmtId="0" fontId="5" fillId="2" borderId="1" xfId="0" applyFont="1" applyFill="1" applyBorder="1" applyAlignment="1">
      <alignment horizontal="left" vertical="top" wrapText="1"/>
    </xf>
    <xf numFmtId="0" fontId="5" fillId="2" borderId="0" xfId="0" applyFont="1" applyFill="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wrapText="1"/>
    </xf>
    <xf numFmtId="0" fontId="5" fillId="2" borderId="2" xfId="0" applyFont="1" applyFill="1" applyBorder="1" applyAlignment="1">
      <alignment horizontal="left" vertical="top" wrapText="1" shrinkToFit="1"/>
    </xf>
    <xf numFmtId="0" fontId="5" fillId="2" borderId="4" xfId="0" applyFont="1" applyFill="1" applyBorder="1" applyAlignment="1">
      <alignment horizontal="left" vertical="top" wrapText="1" shrinkToFit="1"/>
    </xf>
    <xf numFmtId="0" fontId="5" fillId="2" borderId="3" xfId="0" applyFont="1" applyFill="1" applyBorder="1" applyAlignment="1">
      <alignment horizontal="left" vertical="top" wrapText="1" shrinkToFit="1"/>
    </xf>
    <xf numFmtId="0" fontId="7" fillId="2" borderId="1" xfId="0" applyFont="1" applyFill="1" applyBorder="1" applyAlignment="1">
      <alignment horizontal="left" vertical="top" wrapText="1"/>
    </xf>
    <xf numFmtId="0" fontId="5" fillId="2" borderId="1" xfId="1" applyFont="1" applyFill="1" applyBorder="1" applyAlignment="1" applyProtection="1">
      <alignment horizontal="center" vertical="top"/>
    </xf>
    <xf numFmtId="0" fontId="38" fillId="2" borderId="1" xfId="0" applyFont="1" applyFill="1" applyBorder="1" applyAlignment="1">
      <alignment horizontal="center" vertical="center"/>
    </xf>
    <xf numFmtId="0" fontId="38" fillId="2" borderId="1" xfId="0" applyFont="1" applyFill="1" applyBorder="1" applyAlignment="1">
      <alignment horizontal="left" vertical="top"/>
    </xf>
    <xf numFmtId="0" fontId="39" fillId="2" borderId="0" xfId="0" applyFont="1" applyFill="1"/>
    <xf numFmtId="0" fontId="41" fillId="3" borderId="26" xfId="0" applyFont="1" applyFill="1" applyBorder="1" applyAlignment="1">
      <alignment horizontal="center" vertical="center" wrapText="1"/>
    </xf>
    <xf numFmtId="0" fontId="41" fillId="3" borderId="29" xfId="0" applyFont="1" applyFill="1" applyBorder="1" applyAlignment="1">
      <alignment horizontal="center" vertical="center" wrapText="1"/>
    </xf>
    <xf numFmtId="0" fontId="41" fillId="4" borderId="30" xfId="0" applyFont="1" applyFill="1" applyBorder="1" applyAlignment="1" applyProtection="1">
      <alignment horizontal="center" vertical="center" wrapText="1"/>
      <protection locked="0"/>
    </xf>
    <xf numFmtId="0" fontId="41" fillId="4" borderId="31" xfId="0" applyFont="1" applyFill="1" applyBorder="1" applyAlignment="1" applyProtection="1">
      <alignment horizontal="center" vertical="center"/>
      <protection locked="0"/>
    </xf>
    <xf numFmtId="0" fontId="41" fillId="3" borderId="0" xfId="0" applyFont="1" applyFill="1" applyAlignment="1">
      <alignment horizontal="center" vertical="center"/>
    </xf>
    <xf numFmtId="0" fontId="41" fillId="3" borderId="30" xfId="0" applyFont="1" applyFill="1" applyBorder="1" applyAlignment="1">
      <alignment horizontal="center" vertical="center" wrapText="1"/>
    </xf>
    <xf numFmtId="0" fontId="50" fillId="7" borderId="30" xfId="0" applyFont="1" applyFill="1" applyBorder="1" applyAlignment="1">
      <alignment horizontal="center" vertical="center" wrapText="1"/>
    </xf>
    <xf numFmtId="0" fontId="50" fillId="6" borderId="0" xfId="0" applyFont="1" applyFill="1"/>
    <xf numFmtId="0" fontId="41" fillId="3" borderId="0" xfId="0" applyFont="1" applyFill="1" applyAlignment="1">
      <alignment wrapText="1"/>
    </xf>
    <xf numFmtId="49" fontId="5" fillId="2" borderId="0" xfId="0" applyNumberFormat="1" applyFont="1" applyFill="1" applyAlignment="1">
      <alignment horizontal="center" vertical="center"/>
    </xf>
    <xf numFmtId="0" fontId="5" fillId="2" borderId="0" xfId="0" applyFont="1" applyFill="1" applyAlignment="1">
      <alignment horizontal="left" vertical="top" wrapText="1" shrinkToFit="1"/>
    </xf>
    <xf numFmtId="0" fontId="37" fillId="2" borderId="0" xfId="0" applyFont="1" applyFill="1" applyAlignment="1">
      <alignment horizontal="left" vertical="top"/>
    </xf>
    <xf numFmtId="0" fontId="4" fillId="10" borderId="0" xfId="0" applyFont="1" applyFill="1" applyAlignment="1">
      <alignment vertical="top"/>
    </xf>
    <xf numFmtId="49" fontId="26" fillId="10" borderId="10" xfId="0" applyNumberFormat="1" applyFont="1" applyFill="1" applyBorder="1" applyAlignment="1">
      <alignment horizontal="center" vertical="center" wrapText="1"/>
    </xf>
    <xf numFmtId="0" fontId="26" fillId="10" borderId="10" xfId="0"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6" fillId="10" borderId="1" xfId="0" applyFont="1" applyFill="1" applyBorder="1" applyAlignment="1">
      <alignment horizontal="center" vertical="center" wrapText="1"/>
    </xf>
    <xf numFmtId="49" fontId="21" fillId="10" borderId="10" xfId="0" applyNumberFormat="1" applyFont="1" applyFill="1" applyBorder="1" applyAlignment="1">
      <alignment horizontal="center" vertical="center"/>
    </xf>
    <xf numFmtId="0" fontId="21" fillId="10" borderId="10" xfId="0" applyFont="1" applyFill="1" applyBorder="1" applyAlignment="1">
      <alignment horizontal="center" vertical="center"/>
    </xf>
    <xf numFmtId="0" fontId="17" fillId="10" borderId="10" xfId="0" applyFont="1" applyFill="1" applyBorder="1" applyAlignment="1">
      <alignment horizontal="center" vertical="center"/>
    </xf>
    <xf numFmtId="0" fontId="17" fillId="10" borderId="10" xfId="0" applyFont="1" applyFill="1" applyBorder="1" applyAlignment="1">
      <alignment horizontal="center" vertical="top"/>
    </xf>
    <xf numFmtId="0" fontId="17" fillId="10" borderId="11" xfId="0" applyFont="1" applyFill="1" applyBorder="1" applyAlignment="1">
      <alignment horizontal="center" vertical="top"/>
    </xf>
    <xf numFmtId="0" fontId="17" fillId="10" borderId="12" xfId="0" applyFont="1" applyFill="1" applyBorder="1" applyAlignment="1">
      <alignment horizontal="center" vertical="top"/>
    </xf>
    <xf numFmtId="0" fontId="17" fillId="10" borderId="1" xfId="0" applyFont="1" applyFill="1" applyBorder="1" applyAlignment="1">
      <alignment horizontal="center" vertical="top"/>
    </xf>
    <xf numFmtId="49" fontId="26" fillId="10" borderId="10" xfId="0" applyNumberFormat="1" applyFont="1" applyFill="1" applyBorder="1" applyAlignment="1">
      <alignment horizontal="center" vertical="center"/>
    </xf>
    <xf numFmtId="0" fontId="21" fillId="10" borderId="10" xfId="0" applyFont="1" applyFill="1" applyBorder="1" applyAlignment="1">
      <alignment horizontal="left" vertical="center" wrapText="1"/>
    </xf>
    <xf numFmtId="0" fontId="27" fillId="10" borderId="10" xfId="0" applyFont="1" applyFill="1" applyBorder="1" applyAlignment="1">
      <alignment horizontal="center" vertical="center"/>
    </xf>
    <xf numFmtId="0" fontId="21" fillId="10" borderId="10" xfId="0" applyFont="1" applyFill="1" applyBorder="1" applyAlignment="1">
      <alignment vertical="center"/>
    </xf>
    <xf numFmtId="0" fontId="21" fillId="10" borderId="12" xfId="0" applyFont="1" applyFill="1" applyBorder="1" applyAlignment="1">
      <alignment vertical="center"/>
    </xf>
    <xf numFmtId="0" fontId="21" fillId="10" borderId="1" xfId="0" applyFont="1" applyFill="1" applyBorder="1" applyAlignment="1">
      <alignment vertical="center"/>
    </xf>
    <xf numFmtId="0" fontId="24" fillId="10" borderId="10" xfId="0" applyFont="1" applyFill="1" applyBorder="1" applyAlignment="1">
      <alignment horizontal="left" vertical="center" wrapText="1"/>
    </xf>
    <xf numFmtId="0" fontId="28" fillId="10" borderId="10" xfId="0" applyFont="1" applyFill="1" applyBorder="1" applyAlignment="1">
      <alignment horizontal="left" vertical="center" wrapText="1"/>
    </xf>
    <xf numFmtId="0" fontId="27" fillId="10" borderId="10" xfId="0" applyFont="1" applyFill="1" applyBorder="1" applyAlignment="1">
      <alignment vertical="center"/>
    </xf>
    <xf numFmtId="0" fontId="48" fillId="10" borderId="10" xfId="0" applyFont="1" applyFill="1" applyBorder="1" applyAlignment="1">
      <alignment horizontal="left" vertical="center" wrapText="1"/>
    </xf>
    <xf numFmtId="0" fontId="48" fillId="10" borderId="10" xfId="0" applyFont="1" applyFill="1" applyBorder="1" applyAlignment="1">
      <alignment horizontal="center" vertical="center" wrapText="1"/>
    </xf>
    <xf numFmtId="0" fontId="48" fillId="10" borderId="10" xfId="0" applyFont="1" applyFill="1" applyBorder="1" applyAlignment="1">
      <alignment horizontal="center" vertical="center"/>
    </xf>
    <xf numFmtId="0" fontId="5" fillId="10" borderId="0" xfId="0" applyFont="1" applyFill="1" applyAlignment="1">
      <alignment horizontal="left" vertical="top" wrapText="1"/>
    </xf>
    <xf numFmtId="0" fontId="4" fillId="10"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xf>
    <xf numFmtId="0" fontId="4" fillId="10" borderId="0" xfId="0" applyFont="1" applyFill="1" applyAlignment="1">
      <alignment vertical="top" wrapText="1"/>
    </xf>
    <xf numFmtId="49" fontId="4" fillId="10" borderId="1" xfId="0" applyNumberFormat="1" applyFont="1" applyFill="1" applyBorder="1" applyAlignment="1">
      <alignment horizontal="center" vertical="center" wrapText="1"/>
    </xf>
    <xf numFmtId="0" fontId="5" fillId="10" borderId="1" xfId="0" applyFont="1" applyFill="1" applyBorder="1" applyAlignment="1">
      <alignment horizontal="left" vertical="top" wrapText="1"/>
    </xf>
    <xf numFmtId="0" fontId="38" fillId="10" borderId="1" xfId="0" applyFont="1" applyFill="1" applyBorder="1" applyAlignment="1">
      <alignment horizontal="left" vertical="top" wrapText="1"/>
    </xf>
    <xf numFmtId="0" fontId="5" fillId="10" borderId="1" xfId="0" applyFont="1" applyFill="1" applyBorder="1" applyAlignment="1">
      <alignment horizontal="center" vertical="center"/>
    </xf>
    <xf numFmtId="0" fontId="5" fillId="10" borderId="1" xfId="0" applyFont="1" applyFill="1" applyBorder="1" applyAlignment="1">
      <alignment horizontal="left" vertical="top"/>
    </xf>
    <xf numFmtId="0" fontId="7" fillId="10" borderId="1" xfId="0" applyFont="1" applyFill="1" applyBorder="1" applyAlignment="1">
      <alignment horizontal="left" vertical="top" wrapText="1"/>
    </xf>
    <xf numFmtId="0" fontId="12" fillId="10" borderId="1" xfId="0" applyFont="1" applyFill="1" applyBorder="1" applyAlignment="1">
      <alignment horizontal="left" vertical="top" wrapText="1"/>
    </xf>
    <xf numFmtId="0" fontId="12" fillId="10" borderId="1" xfId="0" applyFont="1" applyFill="1" applyBorder="1" applyAlignment="1">
      <alignment horizontal="left" vertical="top"/>
    </xf>
    <xf numFmtId="0" fontId="5" fillId="10" borderId="1" xfId="0" applyFont="1" applyFill="1" applyBorder="1" applyAlignment="1">
      <alignment horizontal="center" vertical="top"/>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5" fillId="0" borderId="9" xfId="0" applyFont="1" applyBorder="1" applyAlignment="1">
      <alignment horizontal="center" vertical="center" wrapText="1"/>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2" fontId="5" fillId="10" borderId="1" xfId="0" applyNumberFormat="1" applyFont="1" applyFill="1" applyBorder="1" applyAlignment="1">
      <alignment horizontal="center" vertical="top"/>
    </xf>
    <xf numFmtId="2" fontId="5" fillId="10" borderId="4" xfId="0" applyNumberFormat="1" applyFont="1" applyFill="1" applyBorder="1" applyAlignment="1">
      <alignment horizontal="center" vertical="top"/>
    </xf>
    <xf numFmtId="2" fontId="12" fillId="10" borderId="1" xfId="0" applyNumberFormat="1" applyFont="1" applyFill="1" applyBorder="1" applyAlignment="1">
      <alignment horizontal="center"/>
    </xf>
    <xf numFmtId="0" fontId="5" fillId="0" borderId="1" xfId="1" applyFont="1" applyBorder="1" applyAlignment="1" applyProtection="1">
      <alignment horizontal="center" vertical="top"/>
    </xf>
    <xf numFmtId="0" fontId="26" fillId="10" borderId="10" xfId="0" applyFont="1" applyFill="1" applyBorder="1" applyAlignment="1">
      <alignment horizontal="left" vertical="center" wrapText="1"/>
    </xf>
    <xf numFmtId="2" fontId="21" fillId="10" borderId="12"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2" fontId="26" fillId="9" borderId="1" xfId="0" applyNumberFormat="1" applyFont="1" applyFill="1" applyBorder="1" applyAlignment="1">
      <alignment horizontal="center"/>
    </xf>
    <xf numFmtId="0" fontId="32" fillId="2" borderId="0" xfId="0" applyFont="1" applyFill="1" applyAlignment="1">
      <alignment horizontal="center" vertical="top" wrapText="1"/>
    </xf>
    <xf numFmtId="0" fontId="33" fillId="2" borderId="0" xfId="0" applyFont="1" applyFill="1" applyAlignment="1">
      <alignment horizontal="center" vertical="top" wrapText="1"/>
    </xf>
    <xf numFmtId="0" fontId="5" fillId="2" borderId="1" xfId="0" applyFont="1" applyFill="1" applyBorder="1" applyAlignment="1">
      <alignment horizontal="center" vertical="top"/>
    </xf>
    <xf numFmtId="2" fontId="5" fillId="2" borderId="1" xfId="0" applyNumberFormat="1" applyFont="1" applyFill="1" applyBorder="1" applyAlignment="1">
      <alignment horizontal="left" vertical="top"/>
    </xf>
    <xf numFmtId="2" fontId="4" fillId="2" borderId="4" xfId="0" applyNumberFormat="1" applyFont="1" applyFill="1" applyBorder="1" applyAlignment="1">
      <alignment horizontal="center"/>
    </xf>
    <xf numFmtId="2" fontId="4" fillId="2" borderId="1" xfId="0" applyNumberFormat="1" applyFont="1" applyFill="1" applyBorder="1" applyAlignment="1">
      <alignment horizontal="center"/>
    </xf>
    <xf numFmtId="0" fontId="41" fillId="4" borderId="1" xfId="0" applyFont="1" applyFill="1" applyBorder="1" applyAlignment="1" applyProtection="1">
      <alignment horizontal="center" vertical="center" wrapText="1"/>
      <protection locked="0"/>
    </xf>
    <xf numFmtId="0" fontId="47" fillId="2" borderId="0" xfId="0" applyFont="1" applyFill="1" applyAlignment="1">
      <alignment wrapText="1"/>
    </xf>
    <xf numFmtId="14" fontId="0" fillId="4" borderId="1" xfId="0" applyNumberFormat="1" applyFill="1" applyBorder="1" applyAlignment="1" applyProtection="1">
      <alignment horizontal="left"/>
      <protection locked="0"/>
    </xf>
    <xf numFmtId="0" fontId="37" fillId="0" borderId="2" xfId="0" applyFont="1" applyBorder="1" applyAlignment="1">
      <alignment horizontal="left" vertical="top"/>
    </xf>
    <xf numFmtId="0" fontId="37" fillId="0" borderId="3" xfId="0" applyFont="1" applyBorder="1" applyAlignment="1">
      <alignment horizontal="left" vertical="top"/>
    </xf>
    <xf numFmtId="0" fontId="37" fillId="0" borderId="4" xfId="0" applyFont="1" applyBorder="1" applyAlignment="1">
      <alignment horizontal="left" vertical="top"/>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3" xfId="0" applyFont="1" applyBorder="1" applyAlignment="1">
      <alignment horizontal="left" vertical="top" wrapText="1" shrinkToFi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10" borderId="0" xfId="0" applyFont="1" applyFill="1" applyAlignment="1">
      <alignment horizontal="left" vertical="top" wrapText="1"/>
    </xf>
    <xf numFmtId="0" fontId="12" fillId="0" borderId="0" xfId="0" applyFont="1" applyAlignment="1">
      <alignment horizontal="center" wrapText="1"/>
    </xf>
    <xf numFmtId="0" fontId="4" fillId="10" borderId="2" xfId="0" applyFont="1" applyFill="1" applyBorder="1" applyAlignment="1">
      <alignment horizontal="right"/>
    </xf>
    <xf numFmtId="0" fontId="4" fillId="10" borderId="3" xfId="0" applyFont="1" applyFill="1" applyBorder="1" applyAlignment="1">
      <alignment horizontal="right"/>
    </xf>
    <xf numFmtId="0" fontId="36" fillId="10" borderId="4" xfId="0" applyFont="1" applyFill="1" applyBorder="1"/>
    <xf numFmtId="0" fontId="41" fillId="3" borderId="2" xfId="0" applyFont="1" applyFill="1" applyBorder="1" applyAlignment="1">
      <alignment vertical="center" wrapText="1"/>
    </xf>
    <xf numFmtId="0" fontId="41" fillId="3" borderId="4" xfId="0" applyFont="1" applyFill="1" applyBorder="1" applyAlignment="1">
      <alignment vertical="center" wrapText="1"/>
    </xf>
    <xf numFmtId="0" fontId="53" fillId="4" borderId="2" xfId="8" applyFill="1" applyBorder="1" applyAlignment="1" applyProtection="1">
      <alignment horizontal="center" vertical="center" wrapText="1"/>
      <protection locked="0"/>
    </xf>
    <xf numFmtId="0" fontId="41" fillId="3" borderId="3" xfId="0" applyFont="1" applyFill="1" applyBorder="1" applyAlignment="1" applyProtection="1">
      <alignment horizontal="center" vertical="center" wrapText="1"/>
      <protection locked="0"/>
    </xf>
    <xf numFmtId="0" fontId="41" fillId="3" borderId="4" xfId="0" applyFont="1" applyFill="1" applyBorder="1" applyAlignment="1" applyProtection="1">
      <alignment horizontal="center" vertical="center" wrapText="1"/>
      <protection locked="0"/>
    </xf>
    <xf numFmtId="0" fontId="41" fillId="4" borderId="2" xfId="0" applyFont="1" applyFill="1" applyBorder="1" applyAlignment="1" applyProtection="1">
      <alignment horizontal="center" vertical="center" wrapText="1"/>
      <protection locked="0"/>
    </xf>
    <xf numFmtId="0" fontId="26" fillId="9" borderId="19" xfId="0" applyFont="1" applyFill="1" applyBorder="1" applyAlignment="1">
      <alignment horizontal="right"/>
    </xf>
    <xf numFmtId="0" fontId="26" fillId="9" borderId="17" xfId="0" applyFont="1" applyFill="1" applyBorder="1" applyAlignment="1">
      <alignment horizontal="right"/>
    </xf>
    <xf numFmtId="0" fontId="26" fillId="9" borderId="18" xfId="0" applyFont="1" applyFill="1" applyBorder="1" applyAlignment="1">
      <alignment horizontal="right"/>
    </xf>
    <xf numFmtId="49" fontId="21" fillId="10" borderId="25" xfId="0" applyNumberFormat="1" applyFont="1" applyFill="1" applyBorder="1" applyAlignment="1">
      <alignment horizontal="center" vertical="center"/>
    </xf>
    <xf numFmtId="49" fontId="21" fillId="10" borderId="0" xfId="0" applyNumberFormat="1" applyFont="1" applyFill="1" applyAlignment="1">
      <alignment horizontal="center" vertical="center"/>
    </xf>
    <xf numFmtId="49" fontId="21" fillId="10" borderId="7" xfId="0" applyNumberFormat="1" applyFont="1" applyFill="1" applyBorder="1" applyAlignment="1">
      <alignment horizontal="center" vertical="center"/>
    </xf>
    <xf numFmtId="49" fontId="5" fillId="0" borderId="0" xfId="0" applyNumberFormat="1" applyFont="1" applyAlignment="1">
      <alignment horizontal="left" vertical="center" wrapText="1" shrinkToFit="1"/>
    </xf>
    <xf numFmtId="0" fontId="4" fillId="0" borderId="3" xfId="0" applyFont="1" applyBorder="1" applyAlignment="1">
      <alignment horizontal="center" vertical="center"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xf numFmtId="0" fontId="5" fillId="0" borderId="3" xfId="0" applyFont="1" applyBorder="1"/>
    <xf numFmtId="0" fontId="5" fillId="0" borderId="4" xfId="0" applyFont="1" applyBorder="1"/>
    <xf numFmtId="0" fontId="4" fillId="10" borderId="0" xfId="0" applyFont="1" applyFill="1" applyAlignment="1">
      <alignment horizontal="center" vertical="top" wrapText="1"/>
    </xf>
    <xf numFmtId="0" fontId="4" fillId="10" borderId="5" xfId="0" applyFont="1" applyFill="1" applyBorder="1" applyAlignment="1">
      <alignment horizontal="center" vertical="top"/>
    </xf>
    <xf numFmtId="0" fontId="41" fillId="3" borderId="0" xfId="0" applyFont="1" applyFill="1"/>
    <xf numFmtId="0" fontId="0" fillId="3" borderId="0" xfId="0" applyFill="1"/>
    <xf numFmtId="0" fontId="54" fillId="4" borderId="2" xfId="0" applyFont="1" applyFill="1" applyBorder="1" applyAlignment="1" applyProtection="1">
      <alignment horizontal="center" vertical="center" wrapText="1"/>
      <protection locked="0"/>
    </xf>
    <xf numFmtId="0" fontId="1" fillId="0" borderId="2" xfId="0" applyFont="1" applyBorder="1" applyAlignment="1">
      <alignment horizontal="left" vertical="top" wrapText="1" shrinkToFit="1"/>
    </xf>
    <xf numFmtId="0" fontId="1" fillId="0" borderId="4" xfId="0" applyFont="1" applyBorder="1" applyAlignment="1">
      <alignment horizontal="left" vertical="top" wrapText="1" shrinkToFit="1"/>
    </xf>
    <xf numFmtId="0" fontId="1" fillId="0" borderId="3" xfId="0" applyFont="1" applyBorder="1" applyAlignment="1">
      <alignment horizontal="left" vertical="top" wrapText="1" shrinkToFit="1"/>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2" xfId="0" applyFont="1" applyBorder="1" applyAlignment="1">
      <alignment horizontal="left" vertical="top" wrapText="1" shrinkToFit="1"/>
    </xf>
    <xf numFmtId="0" fontId="13" fillId="0" borderId="3" xfId="0" applyFont="1" applyBorder="1" applyAlignment="1">
      <alignment horizontal="left" vertical="top" wrapText="1" shrinkToFit="1"/>
    </xf>
    <xf numFmtId="0" fontId="13" fillId="0" borderId="4" xfId="0" applyFont="1" applyBorder="1" applyAlignment="1">
      <alignment horizontal="left" vertical="top" wrapText="1" shrinkToFit="1"/>
    </xf>
    <xf numFmtId="0" fontId="47" fillId="0" borderId="2" xfId="0" applyFont="1" applyBorder="1" applyAlignment="1">
      <alignment horizontal="left" vertical="top"/>
    </xf>
    <xf numFmtId="0" fontId="47" fillId="0" borderId="3" xfId="0" applyFont="1" applyBorder="1" applyAlignment="1">
      <alignment horizontal="left" vertical="top"/>
    </xf>
    <xf numFmtId="0" fontId="47" fillId="0" borderId="4" xfId="0" applyFont="1" applyBorder="1" applyAlignment="1">
      <alignment horizontal="left" vertical="top"/>
    </xf>
    <xf numFmtId="0" fontId="1" fillId="2" borderId="0" xfId="0" applyFont="1" applyFill="1" applyAlignment="1">
      <alignment horizontal="right" vertical="top"/>
    </xf>
    <xf numFmtId="0" fontId="45" fillId="2" borderId="0" xfId="0" applyFont="1" applyFill="1" applyAlignment="1">
      <alignment horizontal="center"/>
    </xf>
    <xf numFmtId="0" fontId="11" fillId="2" borderId="0" xfId="0" applyFont="1" applyFill="1" applyAlignment="1">
      <alignment horizontal="right" vertical="top"/>
    </xf>
    <xf numFmtId="0" fontId="4" fillId="2" borderId="0" xfId="0" applyFont="1" applyFill="1" applyAlignment="1">
      <alignment horizontal="center" vertical="top" wrapText="1"/>
    </xf>
    <xf numFmtId="0" fontId="32" fillId="2" borderId="5" xfId="0" applyFont="1" applyFill="1" applyBorder="1" applyAlignment="1">
      <alignment horizontal="center" vertical="top" wrapText="1"/>
    </xf>
    <xf numFmtId="0" fontId="33" fillId="2" borderId="5" xfId="0" applyFont="1" applyFill="1" applyBorder="1" applyAlignment="1">
      <alignment horizontal="center" vertical="top" wrapText="1"/>
    </xf>
    <xf numFmtId="0" fontId="41" fillId="3" borderId="15" xfId="0" applyFont="1" applyFill="1" applyBorder="1" applyAlignment="1">
      <alignment vertical="center" wrapText="1"/>
    </xf>
    <xf numFmtId="0" fontId="41" fillId="3" borderId="16" xfId="0" applyFont="1" applyFill="1" applyBorder="1" applyAlignment="1">
      <alignment vertical="center" wrapText="1"/>
    </xf>
    <xf numFmtId="49" fontId="43" fillId="3" borderId="23" xfId="0" applyNumberFormat="1" applyFont="1" applyFill="1" applyBorder="1" applyAlignment="1">
      <alignment horizontal="left" vertical="center"/>
    </xf>
    <xf numFmtId="4" fontId="43" fillId="3" borderId="24" xfId="0" applyNumberFormat="1" applyFont="1" applyFill="1" applyBorder="1" applyAlignment="1">
      <alignment horizontal="left" vertical="center"/>
    </xf>
    <xf numFmtId="0" fontId="41" fillId="4" borderId="20" xfId="0" applyFont="1" applyFill="1" applyBorder="1" applyAlignment="1" applyProtection="1">
      <alignment horizontal="center" vertical="center" wrapText="1"/>
      <protection locked="0"/>
    </xf>
    <xf numFmtId="49" fontId="43" fillId="3" borderId="23" xfId="0" applyNumberFormat="1" applyFont="1" applyFill="1" applyBorder="1" applyAlignment="1">
      <alignment horizontal="left" vertical="center" wrapText="1"/>
    </xf>
    <xf numFmtId="0" fontId="41" fillId="3" borderId="24" xfId="0" applyFont="1" applyFill="1" applyBorder="1"/>
    <xf numFmtId="0" fontId="44" fillId="6" borderId="0" xfId="0" applyFont="1" applyFill="1" applyAlignment="1">
      <alignment horizontal="left" shrinkToFit="1"/>
    </xf>
    <xf numFmtId="0" fontId="39" fillId="6" borderId="0" xfId="0" applyFont="1" applyFill="1" applyAlignment="1">
      <alignment shrinkToFit="1"/>
    </xf>
    <xf numFmtId="49" fontId="43" fillId="3" borderId="21" xfId="0" applyNumberFormat="1" applyFont="1" applyFill="1" applyBorder="1" applyAlignment="1">
      <alignment horizontal="left" vertical="center"/>
    </xf>
    <xf numFmtId="4" fontId="43" fillId="3" borderId="22" xfId="0" applyNumberFormat="1" applyFont="1" applyFill="1" applyBorder="1" applyAlignment="1">
      <alignment horizontal="left" vertical="center"/>
    </xf>
    <xf numFmtId="49" fontId="1" fillId="2" borderId="0" xfId="0" applyNumberFormat="1" applyFont="1" applyFill="1" applyAlignment="1">
      <alignment horizontal="center" vertical="center" wrapText="1" shrinkToFit="1"/>
    </xf>
    <xf numFmtId="0" fontId="0" fillId="0" borderId="0" xfId="0" applyAlignment="1">
      <alignment wrapText="1" shrinkToFit="1"/>
    </xf>
    <xf numFmtId="0" fontId="41" fillId="3" borderId="0" xfId="0" applyFont="1" applyFill="1" applyAlignment="1">
      <alignment horizontal="left" wrapText="1" shrinkToFit="1"/>
    </xf>
    <xf numFmtId="0" fontId="41" fillId="4" borderId="0" xfId="0" applyFont="1" applyFill="1" applyAlignment="1" applyProtection="1">
      <alignment horizontal="left"/>
      <protection locked="0"/>
    </xf>
    <xf numFmtId="0" fontId="41" fillId="3" borderId="0" xfId="0" applyFont="1" applyFill="1" applyAlignment="1" applyProtection="1">
      <alignment horizontal="left"/>
      <protection locked="0"/>
    </xf>
    <xf numFmtId="0" fontId="42" fillId="3" borderId="6" xfId="0" applyFont="1" applyFill="1" applyBorder="1"/>
    <xf numFmtId="0" fontId="41" fillId="3" borderId="0" xfId="0" applyFont="1" applyFill="1" applyAlignment="1">
      <alignmen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3" xfId="0" applyFont="1" applyBorder="1" applyAlignment="1">
      <alignment horizontal="left" vertical="center" wrapText="1"/>
    </xf>
    <xf numFmtId="0" fontId="5" fillId="0" borderId="13" xfId="0" applyFont="1" applyBorder="1"/>
    <xf numFmtId="0" fontId="5" fillId="0" borderId="14" xfId="0" applyFont="1" applyBorder="1"/>
    <xf numFmtId="0" fontId="0" fillId="2" borderId="0" xfId="0" applyFill="1" applyAlignment="1">
      <alignment wrapText="1" shrinkToFit="1"/>
    </xf>
    <xf numFmtId="0" fontId="4" fillId="9" borderId="0" xfId="0" applyFont="1" applyFill="1" applyAlignment="1">
      <alignment horizontal="center" wrapText="1"/>
    </xf>
    <xf numFmtId="0" fontId="38" fillId="2" borderId="0" xfId="0" applyFont="1" applyFill="1" applyAlignment="1">
      <alignment vertical="top" wrapText="1"/>
    </xf>
    <xf numFmtId="0" fontId="0" fillId="2" borderId="0" xfId="0" applyFill="1"/>
    <xf numFmtId="0" fontId="4" fillId="10" borderId="6" xfId="0" applyFont="1" applyFill="1" applyBorder="1" applyAlignment="1">
      <alignment horizontal="left" vertical="top" wrapText="1"/>
    </xf>
    <xf numFmtId="0" fontId="12" fillId="2" borderId="0" xfId="0" applyFont="1" applyFill="1" applyAlignment="1">
      <alignment horizontal="center" wrapText="1"/>
    </xf>
    <xf numFmtId="0" fontId="4" fillId="10" borderId="40" xfId="0" applyFont="1" applyFill="1" applyBorder="1" applyAlignment="1">
      <alignment horizontal="center" vertical="top"/>
    </xf>
    <xf numFmtId="0" fontId="5" fillId="2" borderId="2" xfId="0" applyFont="1" applyFill="1" applyBorder="1" applyAlignment="1">
      <alignment horizontal="left" vertical="top" wrapText="1" shrinkToFit="1"/>
    </xf>
    <xf numFmtId="0" fontId="5" fillId="2" borderId="4" xfId="0" applyFont="1" applyFill="1" applyBorder="1" applyAlignment="1">
      <alignment horizontal="left" vertical="top" wrapText="1" shrinkToFit="1"/>
    </xf>
    <xf numFmtId="0" fontId="5" fillId="2" borderId="3" xfId="0" applyFont="1" applyFill="1" applyBorder="1" applyAlignment="1">
      <alignment horizontal="left" vertical="top" wrapText="1" shrinkToFit="1"/>
    </xf>
    <xf numFmtId="0" fontId="5" fillId="2" borderId="2" xfId="0" applyFont="1" applyFill="1" applyBorder="1" applyAlignment="1">
      <alignment horizontal="left" vertical="top" wrapText="1"/>
    </xf>
    <xf numFmtId="0" fontId="37" fillId="2" borderId="3" xfId="0" applyFont="1" applyFill="1" applyBorder="1" applyAlignment="1">
      <alignment horizontal="left" vertical="top" wrapText="1"/>
    </xf>
    <xf numFmtId="0" fontId="37" fillId="2" borderId="4" xfId="0" applyFont="1" applyFill="1" applyBorder="1" applyAlignment="1">
      <alignment horizontal="left" vertical="top" wrapText="1"/>
    </xf>
    <xf numFmtId="0" fontId="4" fillId="2" borderId="5" xfId="0" applyFont="1" applyFill="1" applyBorder="1" applyAlignment="1">
      <alignment horizontal="center" vertical="top"/>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4" fillId="2" borderId="6" xfId="0" applyFont="1" applyFill="1" applyBorder="1" applyAlignment="1">
      <alignment horizontal="left" vertical="top" wrapText="1"/>
    </xf>
    <xf numFmtId="0" fontId="5" fillId="2" borderId="0" xfId="0" applyFont="1" applyFill="1" applyAlignment="1">
      <alignment horizontal="left" vertical="top" wrapText="1"/>
    </xf>
    <xf numFmtId="49" fontId="5" fillId="2" borderId="0" xfId="0" applyNumberFormat="1" applyFont="1" applyFill="1" applyAlignment="1">
      <alignment horizontal="left" vertical="center" wrapText="1" shrinkToFi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4" xfId="0" applyFont="1" applyFill="1" applyBorder="1" applyAlignment="1">
      <alignment horizontal="left" vertical="top" wrapText="1"/>
    </xf>
    <xf numFmtId="0" fontId="5" fillId="2" borderId="2" xfId="0" applyFont="1" applyFill="1" applyBorder="1"/>
    <xf numFmtId="0" fontId="5" fillId="2" borderId="3" xfId="0" applyFont="1" applyFill="1" applyBorder="1"/>
    <xf numFmtId="0" fontId="5" fillId="2" borderId="4" xfId="0" applyFont="1" applyFill="1" applyBorder="1"/>
    <xf numFmtId="0" fontId="5" fillId="2" borderId="2" xfId="0" applyFont="1" applyFill="1" applyBorder="1" applyAlignment="1">
      <alignment wrapText="1"/>
    </xf>
    <xf numFmtId="0" fontId="5" fillId="2" borderId="3" xfId="0" applyFont="1" applyFill="1" applyBorder="1" applyAlignment="1">
      <alignment wrapText="1"/>
    </xf>
    <xf numFmtId="0" fontId="5" fillId="2" borderId="4" xfId="0" applyFont="1" applyFill="1" applyBorder="1" applyAlignment="1">
      <alignment wrapText="1"/>
    </xf>
    <xf numFmtId="0" fontId="37" fillId="2" borderId="2" xfId="0" applyFont="1" applyFill="1" applyBorder="1" applyAlignment="1">
      <alignment horizontal="left" vertical="top" wrapText="1"/>
    </xf>
    <xf numFmtId="0" fontId="37" fillId="2" borderId="3" xfId="0" applyFont="1" applyFill="1" applyBorder="1" applyAlignment="1">
      <alignment horizontal="left" vertical="top"/>
    </xf>
    <xf numFmtId="0" fontId="37" fillId="2" borderId="4" xfId="0" applyFont="1" applyFill="1" applyBorder="1" applyAlignment="1">
      <alignment horizontal="left" vertical="top"/>
    </xf>
    <xf numFmtId="0" fontId="5" fillId="2" borderId="1" xfId="0" applyFont="1" applyFill="1" applyBorder="1" applyAlignment="1">
      <alignment horizontal="left" vertical="top" wrapText="1" shrinkToFit="1"/>
    </xf>
    <xf numFmtId="0" fontId="37" fillId="2" borderId="1" xfId="0" applyFont="1" applyFill="1" applyBorder="1" applyAlignment="1">
      <alignment horizontal="left" vertical="top" wrapText="1"/>
    </xf>
    <xf numFmtId="0" fontId="41" fillId="4" borderId="3" xfId="0" applyFont="1" applyFill="1" applyBorder="1" applyAlignment="1" applyProtection="1">
      <alignment horizontal="center" vertical="center" wrapText="1"/>
      <protection locked="0"/>
    </xf>
    <xf numFmtId="0" fontId="41" fillId="3" borderId="36" xfId="0" applyFont="1" applyFill="1" applyBorder="1" applyAlignment="1" applyProtection="1">
      <alignment horizontal="center" vertical="center" wrapText="1"/>
      <protection locked="0"/>
    </xf>
    <xf numFmtId="0" fontId="41" fillId="4" borderId="2" xfId="0" applyFont="1" applyFill="1" applyBorder="1" applyAlignment="1" applyProtection="1">
      <alignment horizontal="left" vertical="center" wrapText="1"/>
      <protection locked="0"/>
    </xf>
    <xf numFmtId="0" fontId="41" fillId="4" borderId="3" xfId="0" applyFont="1" applyFill="1" applyBorder="1" applyAlignment="1" applyProtection="1">
      <alignment horizontal="left" vertical="center" wrapText="1"/>
      <protection locked="0"/>
    </xf>
    <xf numFmtId="0" fontId="41" fillId="4" borderId="4" xfId="0" applyFont="1" applyFill="1" applyBorder="1" applyAlignment="1" applyProtection="1">
      <alignment horizontal="left" vertical="center" wrapText="1"/>
      <protection locked="0"/>
    </xf>
    <xf numFmtId="0" fontId="41" fillId="3" borderId="3" xfId="0" applyFont="1" applyFill="1" applyBorder="1" applyAlignment="1" applyProtection="1">
      <alignment horizontal="left" vertical="center" wrapText="1"/>
      <protection locked="0"/>
    </xf>
    <xf numFmtId="0" fontId="41" fillId="3" borderId="4" xfId="0" applyFont="1" applyFill="1" applyBorder="1" applyAlignment="1" applyProtection="1">
      <alignment horizontal="left" vertical="center" wrapText="1"/>
      <protection locked="0"/>
    </xf>
    <xf numFmtId="0" fontId="41" fillId="3" borderId="0" xfId="0" applyFont="1" applyFill="1" applyAlignment="1">
      <alignment horizontal="right"/>
    </xf>
    <xf numFmtId="0" fontId="41" fillId="4" borderId="0" xfId="0" applyFont="1" applyFill="1" applyProtection="1">
      <protection locked="0"/>
    </xf>
    <xf numFmtId="0" fontId="41" fillId="3" borderId="0" xfId="0" applyFont="1" applyFill="1" applyProtection="1">
      <protection locked="0"/>
    </xf>
    <xf numFmtId="0" fontId="41" fillId="0" borderId="37" xfId="0" applyFont="1" applyBorder="1" applyAlignment="1" applyProtection="1">
      <alignment horizontal="left" vertical="center" wrapText="1"/>
      <protection locked="0"/>
    </xf>
    <xf numFmtId="0" fontId="41" fillId="0" borderId="38" xfId="0" applyFont="1" applyBorder="1" applyAlignment="1" applyProtection="1">
      <alignment horizontal="left" vertical="center" wrapText="1"/>
      <protection locked="0"/>
    </xf>
    <xf numFmtId="0" fontId="41" fillId="0" borderId="39" xfId="0" applyFont="1" applyBorder="1" applyAlignment="1" applyProtection="1">
      <alignment horizontal="left" vertical="center" wrapText="1"/>
      <protection locked="0"/>
    </xf>
    <xf numFmtId="0" fontId="51" fillId="3" borderId="0" xfId="0" applyFont="1" applyFill="1" applyAlignment="1">
      <alignment horizontal="left" vertical="top" wrapText="1"/>
    </xf>
    <xf numFmtId="0" fontId="41" fillId="3" borderId="0" xfId="0" applyFont="1" applyFill="1" applyAlignment="1">
      <alignment horizontal="right" wrapText="1"/>
    </xf>
    <xf numFmtId="0" fontId="41" fillId="4" borderId="0" xfId="0" applyFont="1" applyFill="1" applyAlignment="1" applyProtection="1">
      <alignment wrapText="1"/>
      <protection locked="0"/>
    </xf>
    <xf numFmtId="0" fontId="41" fillId="3" borderId="0" xfId="0" applyFont="1" applyFill="1" applyAlignment="1" applyProtection="1">
      <alignment wrapText="1"/>
      <protection locked="0"/>
    </xf>
    <xf numFmtId="0" fontId="41" fillId="3" borderId="34" xfId="0" applyFont="1" applyFill="1" applyBorder="1" applyAlignment="1">
      <alignment horizontal="center" vertical="center" wrapText="1"/>
    </xf>
    <xf numFmtId="0" fontId="41" fillId="3" borderId="35" xfId="0" applyFont="1" applyFill="1" applyBorder="1" applyAlignment="1">
      <alignment horizontal="center" vertical="center" wrapText="1"/>
    </xf>
    <xf numFmtId="0" fontId="49" fillId="3" borderId="2" xfId="0" applyFont="1" applyFill="1" applyBorder="1" applyAlignment="1">
      <alignment horizontal="left" vertical="center" wrapText="1"/>
    </xf>
    <xf numFmtId="0" fontId="49" fillId="3" borderId="3" xfId="0" applyFont="1" applyFill="1" applyBorder="1" applyAlignment="1">
      <alignment horizontal="left" vertical="center" wrapText="1"/>
    </xf>
    <xf numFmtId="0" fontId="49" fillId="3" borderId="4" xfId="0" applyFont="1" applyFill="1" applyBorder="1" applyAlignment="1">
      <alignment horizontal="left" vertical="center" wrapText="1"/>
    </xf>
    <xf numFmtId="0" fontId="49" fillId="7" borderId="1" xfId="0" applyFont="1" applyFill="1" applyBorder="1" applyAlignment="1">
      <alignment horizontal="left" vertical="center" wrapText="1"/>
    </xf>
    <xf numFmtId="0" fontId="49" fillId="0" borderId="3" xfId="0" applyFont="1" applyBorder="1"/>
    <xf numFmtId="0" fontId="49" fillId="0" borderId="4" xfId="0" applyFont="1" applyBorder="1"/>
    <xf numFmtId="0" fontId="54" fillId="8" borderId="36" xfId="0" applyFont="1" applyFill="1" applyBorder="1" applyAlignment="1" applyProtection="1">
      <alignment horizontal="center" vertical="center" wrapText="1"/>
      <protection locked="0"/>
    </xf>
    <xf numFmtId="0" fontId="54" fillId="0" borderId="3" xfId="0" applyFont="1" applyBorder="1"/>
    <xf numFmtId="0" fontId="54" fillId="0" borderId="36" xfId="0" applyFont="1" applyBorder="1"/>
    <xf numFmtId="0" fontId="42" fillId="3" borderId="0" xfId="0" applyFont="1" applyFill="1" applyAlignment="1">
      <alignment horizontal="left"/>
    </xf>
    <xf numFmtId="0" fontId="41" fillId="3" borderId="33" xfId="0" applyFont="1" applyFill="1" applyBorder="1" applyAlignment="1">
      <alignment horizontal="center" vertical="center" wrapText="1"/>
    </xf>
    <xf numFmtId="0" fontId="42" fillId="3" borderId="0" xfId="0" applyFont="1" applyFill="1" applyAlignment="1">
      <alignment horizontal="left" vertical="center" wrapText="1"/>
    </xf>
    <xf numFmtId="0" fontId="41" fillId="3" borderId="32" xfId="0" applyFont="1" applyFill="1" applyBorder="1" applyAlignment="1">
      <alignment horizontal="center" vertical="center" wrapText="1"/>
    </xf>
    <xf numFmtId="0" fontId="41" fillId="3" borderId="28" xfId="0" applyFont="1" applyFill="1" applyBorder="1" applyAlignment="1">
      <alignment horizontal="center" vertical="center" wrapText="1"/>
    </xf>
    <xf numFmtId="0" fontId="41" fillId="4" borderId="30" xfId="0" applyFont="1" applyFill="1" applyBorder="1" applyAlignment="1" applyProtection="1">
      <alignment horizontal="center" vertical="center" wrapText="1"/>
      <protection locked="0"/>
    </xf>
    <xf numFmtId="0" fontId="41" fillId="3" borderId="1" xfId="0" applyFont="1" applyFill="1" applyBorder="1" applyAlignment="1" applyProtection="1">
      <alignment horizontal="center" vertical="center" wrapText="1"/>
      <protection locked="0"/>
    </xf>
    <xf numFmtId="0" fontId="41" fillId="4" borderId="1" xfId="0" applyFont="1" applyFill="1" applyBorder="1" applyAlignment="1" applyProtection="1">
      <alignment horizontal="center" vertical="center" wrapText="1"/>
      <protection locked="0"/>
    </xf>
    <xf numFmtId="0" fontId="42" fillId="3" borderId="0" xfId="0" applyFont="1" applyFill="1" applyAlignment="1">
      <alignment horizontal="left" wrapText="1"/>
    </xf>
    <xf numFmtId="0" fontId="0" fillId="3" borderId="0" xfId="0" applyFill="1" applyAlignment="1">
      <alignment wrapText="1"/>
    </xf>
    <xf numFmtId="0" fontId="41" fillId="3" borderId="26" xfId="0" applyFont="1" applyFill="1" applyBorder="1" applyAlignment="1">
      <alignment horizontal="center" vertical="center" wrapText="1"/>
    </xf>
    <xf numFmtId="0" fontId="41" fillId="3" borderId="27" xfId="0" applyFont="1" applyFill="1" applyBorder="1" applyAlignment="1">
      <alignment horizontal="center" vertical="center" wrapText="1"/>
    </xf>
    <xf numFmtId="0" fontId="41" fillId="0" borderId="2" xfId="0" applyFont="1" applyBorder="1" applyAlignment="1" applyProtection="1">
      <alignment horizontal="left" vertical="center" wrapText="1"/>
      <protection locked="0"/>
    </xf>
    <xf numFmtId="0" fontId="41" fillId="0" borderId="3" xfId="0" applyFont="1" applyBorder="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2"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1" fillId="0" borderId="36" xfId="0" applyFont="1" applyFill="1" applyBorder="1" applyAlignment="1" applyProtection="1">
      <alignment horizontal="center" vertical="center" wrapText="1"/>
      <protection locked="0"/>
    </xf>
    <xf numFmtId="0" fontId="41" fillId="0" borderId="2" xfId="0" applyFont="1" applyFill="1" applyBorder="1" applyAlignment="1" applyProtection="1">
      <alignment horizontal="left" vertical="center" wrapText="1"/>
      <protection locked="0"/>
    </xf>
    <xf numFmtId="0" fontId="41" fillId="0" borderId="3" xfId="0" applyFont="1" applyFill="1" applyBorder="1" applyAlignment="1" applyProtection="1">
      <alignment horizontal="left" vertical="center" wrapText="1"/>
      <protection locked="0"/>
    </xf>
    <xf numFmtId="0" fontId="41" fillId="0" borderId="4" xfId="0" applyFont="1" applyFill="1" applyBorder="1" applyAlignment="1" applyProtection="1">
      <alignment horizontal="left" vertical="center" wrapText="1"/>
      <protection locked="0"/>
    </xf>
  </cellXfs>
  <cellStyles count="9">
    <cellStyle name="Hyperlink" xfId="8" builtinId="8"/>
    <cellStyle name="Įprastas 2" xfId="4" xr:uid="{00000000-0005-0000-0000-000001000000}"/>
    <cellStyle name="Įprastas 3" xfId="7" xr:uid="{BBDC5634-90DB-49AA-B401-F9889A321771}"/>
    <cellStyle name="Normal" xfId="0" builtinId="0" customBuiltin="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FFFFFF"/>
      <color rgb="FFC0C0C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ta.m@diamedica.lt,%20+370%20679%2050%20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4"/>
  <sheetViews>
    <sheetView tabSelected="1" topLeftCell="A20" zoomScaleNormal="100" workbookViewId="0">
      <selection activeCell="A22" sqref="A22:F22"/>
    </sheetView>
  </sheetViews>
  <sheetFormatPr defaultColWidth="9.28515625" defaultRowHeight="14.4"/>
  <cols>
    <col min="1" max="1" width="11.28515625" style="4" customWidth="1"/>
    <col min="2" max="2" width="41.28515625" style="4" customWidth="1"/>
    <col min="3" max="3" width="29.28515625" style="4" customWidth="1"/>
    <col min="4" max="4" width="17.85546875" style="7" customWidth="1"/>
    <col min="5" max="5" width="19.7109375" style="4" customWidth="1"/>
    <col min="6" max="6" width="35.7109375" style="4" customWidth="1"/>
    <col min="7" max="7" width="10.7109375" style="4" customWidth="1"/>
    <col min="8" max="8" width="11.140625" style="4" customWidth="1"/>
    <col min="9" max="9" width="12" style="4" customWidth="1"/>
    <col min="10" max="10" width="20.85546875" style="4" customWidth="1"/>
    <col min="11" max="11" width="14.42578125" style="6" customWidth="1"/>
    <col min="12" max="12" width="13.140625" style="6" customWidth="1"/>
    <col min="13" max="13" width="13.85546875" style="6" customWidth="1"/>
    <col min="14" max="14" width="12.85546875" style="6" customWidth="1"/>
    <col min="15" max="15" width="21.42578125" style="6" customWidth="1"/>
    <col min="16" max="16" width="22.140625" style="6" customWidth="1"/>
    <col min="17" max="17" width="6.42578125" style="6" customWidth="1"/>
    <col min="18" max="18" width="10.42578125" style="6" customWidth="1"/>
    <col min="19" max="16384" width="9.28515625" style="6"/>
  </cols>
  <sheetData>
    <row r="1" spans="1:10" ht="12" customHeight="1">
      <c r="A1" s="201" t="s">
        <v>83</v>
      </c>
      <c r="B1" s="202"/>
      <c r="C1" s="202"/>
      <c r="D1" s="8"/>
      <c r="E1" s="3"/>
      <c r="F1" s="3"/>
      <c r="G1" s="3"/>
      <c r="H1" s="184"/>
      <c r="I1" s="184"/>
    </row>
    <row r="2" spans="1:10" s="16" customFormat="1" ht="30" customHeight="1">
      <c r="A2" s="185" t="s">
        <v>142</v>
      </c>
      <c r="B2" s="185"/>
      <c r="C2" s="185"/>
      <c r="D2" s="185"/>
      <c r="E2" s="185"/>
      <c r="F2" s="185"/>
      <c r="G2" s="25"/>
      <c r="H2" s="25"/>
      <c r="I2" s="25"/>
    </row>
    <row r="3" spans="1:10" s="16" customFormat="1" ht="27.75" customHeight="1">
      <c r="A3" s="185" t="s">
        <v>151</v>
      </c>
      <c r="B3" s="185"/>
      <c r="C3" s="185"/>
      <c r="D3" s="185"/>
      <c r="E3" s="185"/>
      <c r="F3" s="185"/>
      <c r="G3" s="25"/>
      <c r="H3" s="25"/>
      <c r="I3" s="25"/>
    </row>
    <row r="4" spans="1:10" s="17" customFormat="1">
      <c r="A4" s="18" t="s">
        <v>24</v>
      </c>
      <c r="B4" s="19"/>
      <c r="C4" s="1"/>
      <c r="D4" s="20"/>
      <c r="E4" s="1"/>
      <c r="F4" s="1"/>
      <c r="G4" s="1"/>
      <c r="H4" s="186"/>
      <c r="I4" s="186"/>
      <c r="J4" s="2"/>
    </row>
    <row r="5" spans="1:10" s="5" customFormat="1" ht="30" customHeight="1">
      <c r="A5" s="187" t="s">
        <v>81</v>
      </c>
      <c r="B5" s="187"/>
      <c r="C5" s="187"/>
      <c r="D5" s="187"/>
      <c r="E5" s="187"/>
      <c r="F5" s="187"/>
      <c r="G5" s="9"/>
      <c r="H5" s="9"/>
      <c r="I5" s="9"/>
      <c r="J5" s="4"/>
    </row>
    <row r="6" spans="1:10" s="5" customFormat="1" ht="21.75" customHeight="1">
      <c r="A6" s="21" t="s">
        <v>58</v>
      </c>
      <c r="B6" s="22" t="s">
        <v>80</v>
      </c>
      <c r="C6" s="21"/>
      <c r="D6" s="21"/>
      <c r="E6" s="21"/>
      <c r="F6" s="21"/>
      <c r="G6" s="44"/>
      <c r="H6" s="9"/>
      <c r="I6" s="9"/>
      <c r="J6" s="4"/>
    </row>
    <row r="7" spans="1:10" s="5" customFormat="1" ht="11.25" customHeight="1">
      <c r="A7" s="21"/>
      <c r="B7" s="22"/>
      <c r="C7" s="21"/>
      <c r="D7" s="21"/>
      <c r="E7" s="21"/>
      <c r="F7" s="21"/>
      <c r="G7" s="44"/>
      <c r="H7" s="9"/>
      <c r="I7" s="9"/>
      <c r="J7" s="4"/>
    </row>
    <row r="8" spans="1:10" s="5" customFormat="1" ht="15" customHeight="1">
      <c r="A8" s="23" t="s">
        <v>59</v>
      </c>
      <c r="B8" s="129">
        <v>45567</v>
      </c>
      <c r="C8" s="21"/>
      <c r="D8" s="21"/>
      <c r="E8" s="21"/>
      <c r="F8" s="21"/>
      <c r="G8" s="44"/>
      <c r="H8" s="9"/>
      <c r="I8" s="9"/>
      <c r="J8" s="4"/>
    </row>
    <row r="9" spans="1:10" s="5" customFormat="1" ht="15" customHeight="1">
      <c r="A9" s="23" t="s">
        <v>60</v>
      </c>
      <c r="B9" s="24"/>
      <c r="C9" s="21"/>
      <c r="D9" s="21"/>
      <c r="E9" s="21"/>
      <c r="F9" s="21"/>
      <c r="G9" s="44"/>
      <c r="H9" s="9"/>
      <c r="I9" s="9"/>
      <c r="J9" s="4"/>
    </row>
    <row r="10" spans="1:10" s="5" customFormat="1" ht="15" customHeight="1">
      <c r="A10" s="23" t="s">
        <v>61</v>
      </c>
      <c r="B10" s="24" t="s">
        <v>227</v>
      </c>
      <c r="C10" s="21"/>
      <c r="D10" s="21"/>
      <c r="E10" s="21"/>
      <c r="F10" s="21"/>
      <c r="G10" s="44"/>
      <c r="H10" s="9"/>
      <c r="I10" s="9"/>
      <c r="J10" s="4"/>
    </row>
    <row r="11" spans="1:10" s="5" customFormat="1" ht="15.75" customHeight="1">
      <c r="A11" s="148" t="s">
        <v>62</v>
      </c>
      <c r="B11" s="149"/>
      <c r="C11" s="153" t="s">
        <v>237</v>
      </c>
      <c r="D11" s="151"/>
      <c r="E11" s="151"/>
      <c r="F11" s="152"/>
      <c r="G11" s="44"/>
      <c r="H11" s="9"/>
      <c r="I11" s="9"/>
      <c r="J11" s="4"/>
    </row>
    <row r="12" spans="1:10" s="5" customFormat="1" ht="15.75" customHeight="1">
      <c r="A12" s="199" t="s">
        <v>63</v>
      </c>
      <c r="B12" s="200"/>
      <c r="C12" s="194">
        <v>111768155</v>
      </c>
      <c r="D12" s="151"/>
      <c r="E12" s="151"/>
      <c r="F12" s="152"/>
      <c r="G12" s="44"/>
      <c r="H12" s="9"/>
      <c r="I12" s="9"/>
      <c r="J12" s="4"/>
    </row>
    <row r="13" spans="1:10" s="5" customFormat="1" ht="15.75" customHeight="1">
      <c r="A13" s="192" t="s">
        <v>64</v>
      </c>
      <c r="B13" s="193"/>
      <c r="C13" s="194" t="s">
        <v>238</v>
      </c>
      <c r="D13" s="151"/>
      <c r="E13" s="151"/>
      <c r="F13" s="152"/>
      <c r="G13" s="44"/>
      <c r="H13" s="9"/>
      <c r="I13" s="9"/>
      <c r="J13" s="4"/>
    </row>
    <row r="14" spans="1:10" s="5" customFormat="1" ht="15.75" customHeight="1">
      <c r="A14" s="190" t="s">
        <v>65</v>
      </c>
      <c r="B14" s="191"/>
      <c r="C14" s="153" t="s">
        <v>239</v>
      </c>
      <c r="D14" s="151"/>
      <c r="E14" s="151"/>
      <c r="F14" s="152"/>
      <c r="G14" s="44"/>
      <c r="H14" s="9"/>
      <c r="I14" s="9"/>
      <c r="J14" s="4"/>
    </row>
    <row r="15" spans="1:10" s="5" customFormat="1" ht="49.8" customHeight="1">
      <c r="A15" s="195" t="s">
        <v>66</v>
      </c>
      <c r="B15" s="196"/>
      <c r="C15" s="194" t="s">
        <v>240</v>
      </c>
      <c r="D15" s="151"/>
      <c r="E15" s="151"/>
      <c r="F15" s="152"/>
      <c r="G15" s="44"/>
      <c r="H15" s="9"/>
      <c r="I15" s="9"/>
      <c r="J15" s="4"/>
    </row>
    <row r="16" spans="1:10" s="5" customFormat="1" ht="33" customHeight="1">
      <c r="A16" s="148" t="s">
        <v>67</v>
      </c>
      <c r="B16" s="149"/>
      <c r="C16" s="153" t="s">
        <v>241</v>
      </c>
      <c r="D16" s="151"/>
      <c r="E16" s="151"/>
      <c r="F16" s="152"/>
      <c r="G16" s="44"/>
      <c r="H16" s="9"/>
      <c r="I16" s="9"/>
      <c r="J16" s="4"/>
    </row>
    <row r="17" spans="1:10" s="5" customFormat="1" ht="30" customHeight="1">
      <c r="A17" s="148" t="s">
        <v>68</v>
      </c>
      <c r="B17" s="149"/>
      <c r="C17" s="150" t="s">
        <v>242</v>
      </c>
      <c r="D17" s="151"/>
      <c r="E17" s="151"/>
      <c r="F17" s="152"/>
      <c r="G17" s="44"/>
      <c r="H17" s="9"/>
      <c r="I17" s="9"/>
      <c r="J17" s="4"/>
    </row>
    <row r="18" spans="1:10" s="5" customFormat="1" ht="46.5" customHeight="1">
      <c r="A18" s="148" t="s">
        <v>69</v>
      </c>
      <c r="B18" s="149"/>
      <c r="C18" s="153" t="s">
        <v>243</v>
      </c>
      <c r="D18" s="151"/>
      <c r="E18" s="151"/>
      <c r="F18" s="152"/>
      <c r="G18" s="44"/>
      <c r="H18" s="9"/>
      <c r="I18" s="9"/>
      <c r="J18" s="4"/>
    </row>
    <row r="19" spans="1:10" s="5" customFormat="1" ht="159" customHeight="1">
      <c r="A19" s="148" t="s">
        <v>70</v>
      </c>
      <c r="B19" s="149"/>
      <c r="C19" s="171" t="s">
        <v>244</v>
      </c>
      <c r="D19" s="151"/>
      <c r="E19" s="151"/>
      <c r="F19" s="152"/>
      <c r="G19" s="44"/>
      <c r="H19" s="9"/>
      <c r="I19" s="9"/>
      <c r="J19" s="4"/>
    </row>
    <row r="20" spans="1:10" s="5" customFormat="1" ht="123" customHeight="1">
      <c r="A20" s="148" t="s">
        <v>71</v>
      </c>
      <c r="B20" s="149"/>
      <c r="C20" s="171" t="s">
        <v>245</v>
      </c>
      <c r="D20" s="151"/>
      <c r="E20" s="151"/>
      <c r="F20" s="152"/>
      <c r="G20" s="6" t="str">
        <f>IF((SUMPRODUCT(--(C20=""))&gt;0), "Privaloma užpildyti, kai taikomi pašalinimo pagrindai", "")</f>
        <v/>
      </c>
      <c r="H20" s="9"/>
      <c r="I20" s="9"/>
      <c r="J20" s="4"/>
    </row>
    <row r="21" spans="1:10" s="5" customFormat="1" ht="15" customHeight="1">
      <c r="A21" s="206" t="s">
        <v>72</v>
      </c>
      <c r="B21" s="206"/>
      <c r="C21" s="206"/>
      <c r="D21" s="206"/>
      <c r="E21" s="206"/>
      <c r="F21" s="206"/>
      <c r="G21" s="44"/>
      <c r="H21" s="9"/>
      <c r="I21" s="9"/>
      <c r="J21" s="4"/>
    </row>
    <row r="22" spans="1:10" s="5" customFormat="1" ht="15" customHeight="1">
      <c r="A22" s="169" t="s">
        <v>73</v>
      </c>
      <c r="B22" s="170"/>
      <c r="C22" s="170"/>
      <c r="D22" s="170"/>
      <c r="E22" s="170"/>
      <c r="F22" s="170"/>
      <c r="G22" s="44"/>
      <c r="H22" s="9"/>
      <c r="I22" s="9"/>
      <c r="J22" s="4"/>
    </row>
    <row r="23" spans="1:10" s="5" customFormat="1" ht="15" customHeight="1">
      <c r="A23" s="169" t="s">
        <v>74</v>
      </c>
      <c r="B23" s="170"/>
      <c r="C23" s="170"/>
      <c r="D23" s="170"/>
      <c r="E23" s="170"/>
      <c r="F23" s="170"/>
      <c r="G23" s="44"/>
      <c r="H23" s="9"/>
      <c r="I23" s="9"/>
      <c r="J23" s="4"/>
    </row>
    <row r="24" spans="1:10" s="5" customFormat="1" ht="15" customHeight="1">
      <c r="A24" s="169" t="s">
        <v>75</v>
      </c>
      <c r="B24" s="170"/>
      <c r="C24" s="170"/>
      <c r="D24" s="170"/>
      <c r="E24" s="170"/>
      <c r="F24" s="170"/>
      <c r="G24" s="44"/>
      <c r="H24" s="9"/>
      <c r="I24" s="9"/>
      <c r="J24" s="4"/>
    </row>
    <row r="25" spans="1:10" s="5" customFormat="1" ht="15" customHeight="1">
      <c r="A25" s="169" t="s">
        <v>76</v>
      </c>
      <c r="B25" s="169"/>
      <c r="C25" s="169"/>
      <c r="D25" s="169"/>
      <c r="E25" s="169"/>
      <c r="F25" s="169"/>
      <c r="G25" s="44"/>
      <c r="H25" s="9"/>
      <c r="I25" s="9"/>
      <c r="J25" s="4"/>
    </row>
    <row r="26" spans="1:10" s="5" customFormat="1" ht="30" customHeight="1">
      <c r="A26" s="207" t="s">
        <v>77</v>
      </c>
      <c r="B26" s="207"/>
      <c r="C26" s="207"/>
      <c r="D26" s="207"/>
      <c r="E26" s="207"/>
      <c r="F26" s="207"/>
      <c r="G26" s="44"/>
      <c r="H26" s="9"/>
      <c r="I26" s="9"/>
      <c r="J26" s="4"/>
    </row>
    <row r="27" spans="1:10" s="5" customFormat="1" ht="15" customHeight="1">
      <c r="A27" s="169" t="s">
        <v>78</v>
      </c>
      <c r="B27" s="169"/>
      <c r="C27" s="169"/>
      <c r="D27" s="169"/>
      <c r="E27" s="169"/>
      <c r="F27" s="169"/>
      <c r="G27" s="44"/>
      <c r="H27" s="9"/>
      <c r="I27" s="9"/>
      <c r="J27" s="4"/>
    </row>
    <row r="28" spans="1:10" s="11" customFormat="1" ht="31.5" customHeight="1">
      <c r="A28" s="203" t="s">
        <v>79</v>
      </c>
      <c r="B28" s="203"/>
      <c r="C28" s="203"/>
      <c r="D28" s="204"/>
      <c r="E28" s="205"/>
      <c r="F28" s="205"/>
      <c r="G28" s="44"/>
      <c r="I28" s="16"/>
      <c r="J28" s="16"/>
    </row>
    <row r="29" spans="1:10" s="11" customFormat="1" ht="15" customHeight="1">
      <c r="A29" s="197" t="s">
        <v>82</v>
      </c>
      <c r="B29" s="198"/>
      <c r="C29" s="198"/>
      <c r="D29" s="198"/>
      <c r="E29" s="198"/>
      <c r="F29" s="198"/>
      <c r="G29" s="56"/>
      <c r="I29" s="16"/>
      <c r="J29" s="16"/>
    </row>
    <row r="30" spans="1:10" s="5" customFormat="1" ht="31.5" customHeight="1">
      <c r="A30" s="188"/>
      <c r="B30" s="189"/>
      <c r="C30" s="189"/>
      <c r="D30" s="189"/>
      <c r="E30" s="189"/>
      <c r="F30" s="189"/>
      <c r="G30" s="10"/>
      <c r="H30" s="10"/>
      <c r="I30" s="10"/>
      <c r="J30" s="4"/>
    </row>
    <row r="31" spans="1:10" s="5" customFormat="1" ht="18.600000000000001" customHeight="1">
      <c r="A31" s="121"/>
      <c r="B31" s="122"/>
      <c r="C31" s="122"/>
      <c r="D31" s="122"/>
      <c r="E31" s="122"/>
      <c r="F31" s="122"/>
      <c r="G31" s="10"/>
      <c r="H31" s="10"/>
      <c r="I31" s="10"/>
      <c r="J31" s="4"/>
    </row>
    <row r="32" spans="1:10" s="5" customFormat="1" ht="18" customHeight="1">
      <c r="A32" s="187" t="s">
        <v>137</v>
      </c>
      <c r="B32" s="187"/>
      <c r="C32" s="187"/>
      <c r="D32" s="187"/>
      <c r="E32" s="187"/>
      <c r="F32" s="187"/>
      <c r="G32" s="9"/>
      <c r="H32" s="9"/>
      <c r="I32" s="9"/>
      <c r="J32" s="4"/>
    </row>
    <row r="33" spans="1:26" s="5" customFormat="1">
      <c r="A33" s="226" t="s">
        <v>135</v>
      </c>
      <c r="B33" s="226"/>
      <c r="C33" s="226"/>
      <c r="D33" s="226"/>
      <c r="E33" s="226"/>
      <c r="F33" s="226"/>
      <c r="G33" s="38"/>
      <c r="H33" s="38"/>
      <c r="I33" s="38"/>
      <c r="J33" s="4"/>
    </row>
    <row r="34" spans="1:26" s="34" customFormat="1" ht="79.2">
      <c r="A34" s="12" t="s">
        <v>0</v>
      </c>
      <c r="B34" s="13" t="s">
        <v>1</v>
      </c>
      <c r="C34" s="13" t="s">
        <v>2</v>
      </c>
      <c r="D34" s="13" t="s">
        <v>18</v>
      </c>
      <c r="E34" s="13" t="s">
        <v>3</v>
      </c>
      <c r="F34" s="13" t="s">
        <v>4</v>
      </c>
      <c r="G34" s="13" t="s">
        <v>152</v>
      </c>
      <c r="H34" s="13" t="s">
        <v>5</v>
      </c>
      <c r="I34" s="13" t="s">
        <v>6</v>
      </c>
      <c r="J34" s="33"/>
      <c r="K34" s="33"/>
      <c r="L34" s="33"/>
      <c r="M34" s="33"/>
    </row>
    <row r="35" spans="1:26" customFormat="1">
      <c r="A35" s="14" t="s">
        <v>7</v>
      </c>
      <c r="B35" s="46" t="s">
        <v>99</v>
      </c>
      <c r="C35" s="45"/>
      <c r="D35" s="15">
        <v>500</v>
      </c>
      <c r="E35" s="47"/>
      <c r="F35" s="47"/>
      <c r="G35" s="47"/>
      <c r="H35" s="47"/>
      <c r="I35" s="47"/>
      <c r="J35" s="4"/>
      <c r="K35" s="5"/>
    </row>
    <row r="36" spans="1:26" s="31" customFormat="1" ht="30" customHeight="1">
      <c r="A36" s="14" t="s">
        <v>25</v>
      </c>
      <c r="B36" s="52" t="s">
        <v>199</v>
      </c>
      <c r="C36" s="47"/>
      <c r="D36" s="15"/>
      <c r="E36" s="123">
        <v>22</v>
      </c>
      <c r="F36" s="123">
        <v>24</v>
      </c>
      <c r="G36" s="124">
        <v>100</v>
      </c>
      <c r="H36" s="124">
        <f t="shared" ref="H36:H52" si="0">E36*G36</f>
        <v>2200</v>
      </c>
      <c r="I36" s="124">
        <f t="shared" ref="I36:I52" si="1">H36*1.05</f>
        <v>2310</v>
      </c>
      <c r="J36" s="35"/>
      <c r="K36" s="35"/>
      <c r="L36" s="35"/>
      <c r="M36" s="35"/>
      <c r="N36" s="35"/>
      <c r="O36" s="35"/>
      <c r="P36" s="35"/>
      <c r="Q36" s="35"/>
      <c r="R36" s="35"/>
      <c r="S36" s="35"/>
      <c r="T36" s="35"/>
      <c r="U36" s="35"/>
      <c r="V36" s="35"/>
      <c r="W36" s="35"/>
      <c r="X36" s="35"/>
      <c r="Y36" s="35"/>
      <c r="Z36" s="35"/>
    </row>
    <row r="37" spans="1:26" s="31" customFormat="1" ht="13.2">
      <c r="A37" s="14" t="s">
        <v>8</v>
      </c>
      <c r="B37" s="46" t="s">
        <v>100</v>
      </c>
      <c r="C37" s="45"/>
      <c r="D37" s="15">
        <v>2500</v>
      </c>
      <c r="E37" s="123"/>
      <c r="F37" s="123"/>
      <c r="G37" s="124"/>
      <c r="H37" s="124"/>
      <c r="I37" s="124"/>
      <c r="J37" s="35"/>
      <c r="K37" s="35"/>
      <c r="L37" s="35"/>
      <c r="M37" s="35"/>
      <c r="N37" s="35"/>
      <c r="O37" s="35"/>
      <c r="P37" s="35"/>
      <c r="Q37" s="35"/>
      <c r="R37" s="35"/>
      <c r="S37" s="35"/>
      <c r="T37" s="35"/>
      <c r="U37" s="35"/>
      <c r="V37" s="35"/>
      <c r="W37" s="35"/>
      <c r="X37" s="35"/>
      <c r="Y37" s="35"/>
      <c r="Z37" s="35"/>
    </row>
    <row r="38" spans="1:26" s="36" customFormat="1" ht="31.8" customHeight="1">
      <c r="A38" s="14" t="s">
        <v>26</v>
      </c>
      <c r="B38" s="52" t="s">
        <v>200</v>
      </c>
      <c r="C38" s="47"/>
      <c r="D38" s="15"/>
      <c r="E38" s="123">
        <v>119</v>
      </c>
      <c r="F38" s="123">
        <v>24</v>
      </c>
      <c r="G38" s="124">
        <v>119</v>
      </c>
      <c r="H38" s="124">
        <f t="shared" si="0"/>
        <v>14161</v>
      </c>
      <c r="I38" s="124">
        <f t="shared" si="1"/>
        <v>14869.050000000001</v>
      </c>
    </row>
    <row r="39" spans="1:26" s="36" customFormat="1" ht="13.2">
      <c r="A39" s="14" t="s">
        <v>9</v>
      </c>
      <c r="B39" s="46" t="s">
        <v>112</v>
      </c>
      <c r="C39" s="45"/>
      <c r="D39" s="15">
        <v>2265</v>
      </c>
      <c r="E39" s="123"/>
      <c r="F39" s="123"/>
      <c r="G39" s="124"/>
      <c r="H39" s="124"/>
      <c r="I39" s="124"/>
    </row>
    <row r="40" spans="1:26" s="36" customFormat="1" ht="31.8" customHeight="1">
      <c r="A40" s="14" t="s">
        <v>27</v>
      </c>
      <c r="B40" s="52" t="s">
        <v>201</v>
      </c>
      <c r="C40" s="47"/>
      <c r="D40" s="15"/>
      <c r="E40" s="123">
        <v>118</v>
      </c>
      <c r="F40" s="123">
        <v>24</v>
      </c>
      <c r="G40" s="124">
        <v>100</v>
      </c>
      <c r="H40" s="124">
        <f t="shared" si="0"/>
        <v>11800</v>
      </c>
      <c r="I40" s="124">
        <f t="shared" si="1"/>
        <v>12390</v>
      </c>
    </row>
    <row r="41" spans="1:26" s="36" customFormat="1" ht="19.8" customHeight="1">
      <c r="A41" s="14" t="s">
        <v>10</v>
      </c>
      <c r="B41" s="46" t="s">
        <v>113</v>
      </c>
      <c r="C41" s="45"/>
      <c r="D41" s="15">
        <v>500</v>
      </c>
      <c r="E41" s="123"/>
      <c r="F41" s="123"/>
      <c r="G41" s="124"/>
      <c r="H41" s="124"/>
      <c r="I41" s="124"/>
    </row>
    <row r="42" spans="1:26" s="36" customFormat="1" ht="25.8" customHeight="1">
      <c r="A42" s="14" t="s">
        <v>28</v>
      </c>
      <c r="B42" s="52" t="s">
        <v>202</v>
      </c>
      <c r="C42" s="47"/>
      <c r="D42" s="15"/>
      <c r="E42" s="123">
        <v>22</v>
      </c>
      <c r="F42" s="123">
        <v>24</v>
      </c>
      <c r="G42" s="124">
        <v>119</v>
      </c>
      <c r="H42" s="124">
        <f t="shared" si="0"/>
        <v>2618</v>
      </c>
      <c r="I42" s="124">
        <f t="shared" si="1"/>
        <v>2748.9</v>
      </c>
    </row>
    <row r="43" spans="1:26" s="36" customFormat="1" ht="26.4">
      <c r="A43" s="14" t="s">
        <v>11</v>
      </c>
      <c r="B43" s="45" t="s">
        <v>115</v>
      </c>
      <c r="C43" s="55"/>
      <c r="D43" s="15">
        <v>240</v>
      </c>
      <c r="E43" s="123"/>
      <c r="F43" s="123"/>
      <c r="G43" s="124"/>
      <c r="H43" s="124"/>
      <c r="I43" s="124"/>
    </row>
    <row r="44" spans="1:26" s="36" customFormat="1" ht="27.75" customHeight="1">
      <c r="A44" s="14" t="s">
        <v>29</v>
      </c>
      <c r="B44" s="52" t="s">
        <v>203</v>
      </c>
      <c r="C44" s="55"/>
      <c r="D44" s="15"/>
      <c r="E44" s="123">
        <v>11</v>
      </c>
      <c r="F44" s="123">
        <v>24</v>
      </c>
      <c r="G44" s="124">
        <v>144</v>
      </c>
      <c r="H44" s="124">
        <f t="shared" si="0"/>
        <v>1584</v>
      </c>
      <c r="I44" s="124">
        <f t="shared" si="1"/>
        <v>1663.2</v>
      </c>
    </row>
    <row r="45" spans="1:26" s="36" customFormat="1" ht="26.4">
      <c r="A45" s="14" t="s">
        <v>12</v>
      </c>
      <c r="B45" s="45" t="s">
        <v>114</v>
      </c>
      <c r="C45" s="55"/>
      <c r="D45" s="15">
        <v>240</v>
      </c>
      <c r="E45" s="123"/>
      <c r="F45" s="123"/>
      <c r="G45" s="124"/>
      <c r="H45" s="124"/>
      <c r="I45" s="124"/>
    </row>
    <row r="46" spans="1:26" s="36" customFormat="1" ht="27.75" customHeight="1">
      <c r="A46" s="14" t="s">
        <v>101</v>
      </c>
      <c r="B46" s="52" t="s">
        <v>204</v>
      </c>
      <c r="C46" s="55"/>
      <c r="D46" s="15"/>
      <c r="E46" s="123">
        <v>11</v>
      </c>
      <c r="F46" s="123">
        <v>24</v>
      </c>
      <c r="G46" s="124">
        <v>122</v>
      </c>
      <c r="H46" s="124">
        <f t="shared" si="0"/>
        <v>1342</v>
      </c>
      <c r="I46" s="124">
        <f t="shared" si="1"/>
        <v>1409.1000000000001</v>
      </c>
    </row>
    <row r="47" spans="1:26" s="36" customFormat="1" ht="27.6">
      <c r="A47" s="14" t="s">
        <v>13</v>
      </c>
      <c r="B47" s="128" t="s">
        <v>119</v>
      </c>
      <c r="C47" s="45"/>
      <c r="D47" s="15">
        <v>120</v>
      </c>
      <c r="E47" s="123"/>
      <c r="F47" s="123"/>
      <c r="G47" s="124"/>
      <c r="H47" s="124"/>
      <c r="I47" s="124"/>
    </row>
    <row r="48" spans="1:26" s="37" customFormat="1" ht="26.4">
      <c r="A48" s="14" t="s">
        <v>118</v>
      </c>
      <c r="B48" s="52" t="s">
        <v>205</v>
      </c>
      <c r="C48" s="47"/>
      <c r="D48" s="54"/>
      <c r="E48" s="123">
        <v>5</v>
      </c>
      <c r="F48" s="123">
        <v>24</v>
      </c>
      <c r="G48" s="124">
        <v>80</v>
      </c>
      <c r="H48" s="124">
        <f t="shared" si="0"/>
        <v>400</v>
      </c>
      <c r="I48" s="124">
        <f t="shared" si="1"/>
        <v>420</v>
      </c>
    </row>
    <row r="49" spans="1:16" s="5" customFormat="1" ht="28.2">
      <c r="A49" s="14" t="s">
        <v>14</v>
      </c>
      <c r="B49" s="128" t="s">
        <v>120</v>
      </c>
      <c r="C49" s="45"/>
      <c r="D49" s="15">
        <v>120</v>
      </c>
      <c r="E49" s="123"/>
      <c r="F49" s="123"/>
      <c r="G49" s="124"/>
      <c r="H49" s="124"/>
      <c r="I49" s="124"/>
      <c r="J49" s="4"/>
    </row>
    <row r="50" spans="1:16" s="5" customFormat="1" ht="26.4">
      <c r="A50" s="14" t="s">
        <v>116</v>
      </c>
      <c r="B50" s="52" t="s">
        <v>206</v>
      </c>
      <c r="C50" s="47"/>
      <c r="D50" s="15"/>
      <c r="E50" s="123">
        <f>+D49/F50</f>
        <v>5</v>
      </c>
      <c r="F50" s="123">
        <v>24</v>
      </c>
      <c r="G50" s="124">
        <v>73</v>
      </c>
      <c r="H50" s="124">
        <f t="shared" si="0"/>
        <v>365</v>
      </c>
      <c r="I50" s="124">
        <f t="shared" si="1"/>
        <v>383.25</v>
      </c>
      <c r="J50" s="4"/>
    </row>
    <row r="51" spans="1:16" s="5" customFormat="1" ht="27">
      <c r="A51" s="14" t="s">
        <v>15</v>
      </c>
      <c r="B51" s="48" t="s">
        <v>121</v>
      </c>
      <c r="C51" s="45"/>
      <c r="D51" s="15">
        <v>48</v>
      </c>
      <c r="E51" s="123"/>
      <c r="F51" s="123"/>
      <c r="G51" s="124"/>
      <c r="H51" s="124"/>
      <c r="I51" s="124"/>
      <c r="J51" s="29"/>
      <c r="K51" s="29"/>
      <c r="L51" s="29"/>
    </row>
    <row r="52" spans="1:16" s="5" customFormat="1" ht="26.4">
      <c r="A52" s="14" t="s">
        <v>117</v>
      </c>
      <c r="B52" s="52" t="s">
        <v>207</v>
      </c>
      <c r="C52" s="47"/>
      <c r="D52" s="15"/>
      <c r="E52" s="123">
        <f>+D51/F52</f>
        <v>2</v>
      </c>
      <c r="F52" s="123">
        <v>24</v>
      </c>
      <c r="G52" s="124">
        <v>140</v>
      </c>
      <c r="H52" s="124">
        <f t="shared" si="0"/>
        <v>280</v>
      </c>
      <c r="I52" s="124">
        <f t="shared" si="1"/>
        <v>294</v>
      </c>
      <c r="J52" s="28"/>
      <c r="K52" s="28"/>
      <c r="L52" s="28"/>
    </row>
    <row r="53" spans="1:16" s="5" customFormat="1" ht="39.6">
      <c r="A53" s="14" t="s">
        <v>208</v>
      </c>
      <c r="B53" s="52" t="s">
        <v>209</v>
      </c>
      <c r="C53" s="47"/>
      <c r="D53" s="15"/>
      <c r="E53" s="47"/>
      <c r="F53" s="47"/>
      <c r="G53" s="124"/>
      <c r="H53" s="124"/>
      <c r="I53" s="124"/>
      <c r="J53" s="28"/>
      <c r="K53" s="28"/>
      <c r="L53" s="28"/>
    </row>
    <row r="54" spans="1:16" s="5" customFormat="1">
      <c r="A54" s="14" t="s">
        <v>210</v>
      </c>
      <c r="B54" s="52" t="s">
        <v>211</v>
      </c>
      <c r="C54" s="47"/>
      <c r="D54" s="15"/>
      <c r="E54" s="123">
        <v>55</v>
      </c>
      <c r="F54" s="123" t="s">
        <v>212</v>
      </c>
      <c r="G54" s="124">
        <v>25</v>
      </c>
      <c r="H54" s="124">
        <f>E54*G54</f>
        <v>1375</v>
      </c>
      <c r="I54" s="124">
        <f>H54*1.05</f>
        <v>1443.75</v>
      </c>
      <c r="J54" s="29"/>
      <c r="K54" s="29"/>
      <c r="L54" s="29"/>
    </row>
    <row r="55" spans="1:16" customFormat="1" ht="26.4">
      <c r="A55" s="14" t="s">
        <v>213</v>
      </c>
      <c r="B55" s="52" t="s">
        <v>214</v>
      </c>
      <c r="C55" s="47"/>
      <c r="D55" s="15"/>
      <c r="E55" s="123">
        <v>20</v>
      </c>
      <c r="F55" s="123" t="s">
        <v>215</v>
      </c>
      <c r="G55" s="124">
        <v>18</v>
      </c>
      <c r="H55" s="124">
        <f t="shared" ref="H55:H58" si="2">E55*G55</f>
        <v>360</v>
      </c>
      <c r="I55" s="124">
        <f t="shared" ref="I55:I59" si="3">H55*1.05</f>
        <v>378</v>
      </c>
      <c r="J55" s="29"/>
      <c r="K55" s="29"/>
    </row>
    <row r="56" spans="1:16" customFormat="1" ht="18.600000000000001" customHeight="1">
      <c r="A56" s="14" t="s">
        <v>216</v>
      </c>
      <c r="B56" s="52" t="s">
        <v>217</v>
      </c>
      <c r="C56" s="47"/>
      <c r="D56" s="15"/>
      <c r="E56" s="123">
        <v>2</v>
      </c>
      <c r="F56" s="123" t="s">
        <v>218</v>
      </c>
      <c r="G56" s="124">
        <v>6</v>
      </c>
      <c r="H56" s="124">
        <f t="shared" si="2"/>
        <v>12</v>
      </c>
      <c r="I56" s="124">
        <f t="shared" si="3"/>
        <v>12.600000000000001</v>
      </c>
      <c r="J56" s="30"/>
      <c r="K56" s="30"/>
    </row>
    <row r="57" spans="1:16" s="32" customFormat="1" ht="13.2">
      <c r="A57" s="14" t="s">
        <v>219</v>
      </c>
      <c r="B57" s="52" t="s">
        <v>220</v>
      </c>
      <c r="C57" s="47"/>
      <c r="D57" s="15"/>
      <c r="E57" s="123">
        <v>6</v>
      </c>
      <c r="F57" s="123" t="s">
        <v>221</v>
      </c>
      <c r="G57" s="124">
        <v>16</v>
      </c>
      <c r="H57" s="124">
        <f t="shared" si="2"/>
        <v>96</v>
      </c>
      <c r="I57" s="124">
        <f t="shared" si="3"/>
        <v>100.80000000000001</v>
      </c>
      <c r="K57" s="213"/>
      <c r="L57" s="213"/>
      <c r="M57" s="213"/>
      <c r="N57" s="213"/>
      <c r="O57" s="213"/>
      <c r="P57" s="213"/>
    </row>
    <row r="58" spans="1:16" s="32" customFormat="1" ht="13.2">
      <c r="A58" s="14" t="s">
        <v>222</v>
      </c>
      <c r="B58" s="52" t="s">
        <v>223</v>
      </c>
      <c r="C58" s="47"/>
      <c r="D58" s="15"/>
      <c r="E58" s="123">
        <v>2</v>
      </c>
      <c r="F58" s="123" t="s">
        <v>224</v>
      </c>
      <c r="G58" s="124">
        <v>150</v>
      </c>
      <c r="H58" s="124">
        <f t="shared" si="2"/>
        <v>300</v>
      </c>
      <c r="I58" s="124">
        <f t="shared" si="3"/>
        <v>315</v>
      </c>
    </row>
    <row r="59" spans="1:16" s="5" customFormat="1">
      <c r="A59" s="227" t="s">
        <v>131</v>
      </c>
      <c r="B59" s="228"/>
      <c r="C59" s="228"/>
      <c r="D59" s="228"/>
      <c r="E59" s="228"/>
      <c r="F59" s="228"/>
      <c r="G59" s="229"/>
      <c r="H59" s="125">
        <f>SUM(H35:H58)</f>
        <v>36893</v>
      </c>
      <c r="I59" s="126">
        <f t="shared" si="3"/>
        <v>38737.65</v>
      </c>
      <c r="J59" s="4"/>
    </row>
    <row r="60" spans="1:16" customFormat="1">
      <c r="A60" s="230" t="s">
        <v>19</v>
      </c>
      <c r="B60" s="230"/>
      <c r="C60" s="230"/>
      <c r="D60" s="230"/>
      <c r="E60" s="230"/>
      <c r="F60" s="230"/>
      <c r="G60" s="230"/>
      <c r="H60" s="230"/>
      <c r="I60" s="230"/>
      <c r="J60" s="4"/>
      <c r="K60" s="5"/>
    </row>
    <row r="61" spans="1:16" s="27" customFormat="1">
      <c r="A61" s="231" t="s">
        <v>51</v>
      </c>
      <c r="B61" s="231"/>
      <c r="C61" s="231"/>
      <c r="D61" s="231"/>
      <c r="E61" s="231"/>
      <c r="F61" s="231"/>
      <c r="G61" s="231"/>
      <c r="H61" s="231"/>
      <c r="I61" s="231"/>
      <c r="J61" s="4"/>
    </row>
    <row r="62" spans="1:16" customFormat="1">
      <c r="A62" s="231" t="s">
        <v>122</v>
      </c>
      <c r="B62" s="231"/>
      <c r="C62" s="231"/>
      <c r="D62" s="231"/>
      <c r="E62" s="231"/>
      <c r="F62" s="231"/>
      <c r="G62" s="231"/>
      <c r="H62" s="231"/>
      <c r="I62" s="231"/>
      <c r="J62" s="4"/>
      <c r="K62" s="5"/>
    </row>
    <row r="63" spans="1:16" customFormat="1">
      <c r="A63" s="231" t="s">
        <v>123</v>
      </c>
      <c r="B63" s="231"/>
      <c r="C63" s="231"/>
      <c r="D63" s="231"/>
      <c r="E63" s="231"/>
      <c r="F63" s="231"/>
      <c r="G63" s="231"/>
      <c r="H63" s="231"/>
      <c r="I63" s="231"/>
      <c r="J63" s="4"/>
      <c r="K63" s="5"/>
    </row>
    <row r="64" spans="1:16" customFormat="1">
      <c r="A64" s="231" t="s">
        <v>50</v>
      </c>
      <c r="B64" s="231"/>
      <c r="C64" s="231"/>
      <c r="D64" s="231"/>
      <c r="E64" s="231"/>
      <c r="F64" s="231"/>
      <c r="G64" s="231"/>
      <c r="H64" s="231"/>
      <c r="I64" s="231"/>
      <c r="J64" s="4"/>
      <c r="K64" s="5"/>
    </row>
    <row r="65" spans="1:11" customFormat="1">
      <c r="A65" s="231" t="s">
        <v>57</v>
      </c>
      <c r="B65" s="231"/>
      <c r="C65" s="231"/>
      <c r="D65" s="231"/>
      <c r="E65" s="231"/>
      <c r="F65" s="231"/>
      <c r="G65" s="231"/>
      <c r="H65" s="231"/>
      <c r="I65" s="231"/>
      <c r="J65" s="4"/>
      <c r="K65" s="5"/>
    </row>
    <row r="66" spans="1:11" customFormat="1">
      <c r="A66" s="231" t="s">
        <v>124</v>
      </c>
      <c r="B66" s="231"/>
      <c r="C66" s="231"/>
      <c r="D66" s="231"/>
      <c r="E66" s="231"/>
      <c r="F66" s="231"/>
      <c r="G66" s="231"/>
      <c r="H66" s="231"/>
      <c r="I66" s="231"/>
      <c r="J66" s="4"/>
      <c r="K66" s="5"/>
    </row>
    <row r="67" spans="1:11" customFormat="1">
      <c r="A67" s="28"/>
      <c r="B67" s="28"/>
      <c r="C67" s="28"/>
      <c r="D67" s="28"/>
      <c r="E67" s="28"/>
      <c r="F67" s="28"/>
      <c r="G67" s="28"/>
      <c r="H67" s="28"/>
      <c r="I67" s="28"/>
      <c r="J67" s="4"/>
      <c r="K67" s="5"/>
    </row>
    <row r="68" spans="1:11">
      <c r="A68" s="218" t="s">
        <v>134</v>
      </c>
      <c r="B68" s="218"/>
      <c r="C68" s="218"/>
      <c r="D68" s="218"/>
      <c r="E68" s="218"/>
      <c r="F68" s="218"/>
      <c r="G68" s="218"/>
      <c r="H68" s="218"/>
      <c r="I68" s="218"/>
      <c r="K68" s="5"/>
    </row>
    <row r="69" spans="1:11" s="5" customFormat="1" ht="49.8" customHeight="1">
      <c r="A69" s="232" t="s">
        <v>93</v>
      </c>
      <c r="B69" s="213"/>
      <c r="C69" s="213"/>
      <c r="D69" s="213"/>
      <c r="E69" s="213"/>
      <c r="F69" s="213"/>
      <c r="G69" s="213"/>
      <c r="H69" s="213"/>
      <c r="I69" s="213"/>
      <c r="J69" s="4"/>
    </row>
    <row r="70" spans="1:11" s="5" customFormat="1" ht="54" customHeight="1">
      <c r="A70" s="232" t="s">
        <v>56</v>
      </c>
      <c r="B70" s="213"/>
      <c r="C70" s="213"/>
      <c r="D70" s="213"/>
      <c r="E70" s="213"/>
      <c r="F70" s="213"/>
      <c r="G70" s="213"/>
      <c r="H70" s="213"/>
      <c r="I70" s="213"/>
      <c r="J70" s="4"/>
    </row>
    <row r="71" spans="1:11" s="5" customFormat="1" ht="94.8" customHeight="1">
      <c r="A71" s="13" t="s">
        <v>20</v>
      </c>
      <c r="B71" s="233" t="s">
        <v>21</v>
      </c>
      <c r="C71" s="234"/>
      <c r="D71" s="233" t="s">
        <v>22</v>
      </c>
      <c r="E71" s="235"/>
      <c r="F71" s="234"/>
      <c r="G71" s="233" t="s">
        <v>154</v>
      </c>
      <c r="H71" s="235"/>
      <c r="I71" s="234"/>
      <c r="J71" s="4"/>
    </row>
    <row r="72" spans="1:11" s="5" customFormat="1" ht="48" customHeight="1">
      <c r="A72" s="53" t="s">
        <v>45</v>
      </c>
      <c r="B72" s="223" t="s">
        <v>107</v>
      </c>
      <c r="C72" s="236"/>
      <c r="D72" s="237" t="s">
        <v>85</v>
      </c>
      <c r="E72" s="238"/>
      <c r="F72" s="239"/>
      <c r="G72" s="240" t="s">
        <v>225</v>
      </c>
      <c r="H72" s="241"/>
      <c r="I72" s="242"/>
      <c r="J72" s="4"/>
    </row>
    <row r="73" spans="1:11" s="42" customFormat="1" ht="61.2" customHeight="1">
      <c r="A73" s="14" t="s">
        <v>8</v>
      </c>
      <c r="B73" s="220" t="s">
        <v>46</v>
      </c>
      <c r="C73" s="221"/>
      <c r="D73" s="220" t="s">
        <v>102</v>
      </c>
      <c r="E73" s="222"/>
      <c r="F73" s="221"/>
      <c r="G73" s="223" t="s">
        <v>236</v>
      </c>
      <c r="H73" s="224"/>
      <c r="I73" s="225"/>
      <c r="J73" s="41"/>
    </row>
    <row r="74" spans="1:11" s="42" customFormat="1" ht="42.6" customHeight="1">
      <c r="A74" s="14" t="s">
        <v>9</v>
      </c>
      <c r="B74" s="220" t="s">
        <v>30</v>
      </c>
      <c r="C74" s="221"/>
      <c r="D74" s="220" t="s">
        <v>103</v>
      </c>
      <c r="E74" s="222"/>
      <c r="F74" s="221"/>
      <c r="G74" s="243" t="s">
        <v>235</v>
      </c>
      <c r="H74" s="224"/>
      <c r="I74" s="225"/>
      <c r="J74" s="41"/>
    </row>
    <row r="75" spans="1:11" s="42" customFormat="1" ht="109.2" customHeight="1">
      <c r="A75" s="14" t="s">
        <v>10</v>
      </c>
      <c r="B75" s="220" t="s">
        <v>31</v>
      </c>
      <c r="C75" s="221"/>
      <c r="D75" s="220" t="s">
        <v>32</v>
      </c>
      <c r="E75" s="222"/>
      <c r="F75" s="221"/>
      <c r="G75" s="243" t="s">
        <v>234</v>
      </c>
      <c r="H75" s="224"/>
      <c r="I75" s="225"/>
      <c r="J75" s="41"/>
    </row>
    <row r="76" spans="1:11" s="42" customFormat="1" ht="54" customHeight="1">
      <c r="A76" s="14" t="s">
        <v>11</v>
      </c>
      <c r="B76" s="220" t="s">
        <v>33</v>
      </c>
      <c r="C76" s="221"/>
      <c r="D76" s="220" t="s">
        <v>104</v>
      </c>
      <c r="E76" s="222"/>
      <c r="F76" s="221"/>
      <c r="G76" s="243" t="s">
        <v>233</v>
      </c>
      <c r="H76" s="244"/>
      <c r="I76" s="245"/>
      <c r="J76" s="41"/>
    </row>
    <row r="77" spans="1:11" s="42" customFormat="1" ht="58.8" customHeight="1">
      <c r="A77" s="14" t="s">
        <v>12</v>
      </c>
      <c r="B77" s="220" t="s">
        <v>34</v>
      </c>
      <c r="C77" s="221"/>
      <c r="D77" s="220" t="s">
        <v>105</v>
      </c>
      <c r="E77" s="222"/>
      <c r="F77" s="221"/>
      <c r="G77" s="243" t="s">
        <v>232</v>
      </c>
      <c r="H77" s="244"/>
      <c r="I77" s="245"/>
      <c r="J77" s="41"/>
    </row>
    <row r="78" spans="1:11" s="42" customFormat="1" ht="112.8" customHeight="1">
      <c r="A78" s="14" t="s">
        <v>13</v>
      </c>
      <c r="B78" s="220" t="s">
        <v>35</v>
      </c>
      <c r="C78" s="221"/>
      <c r="D78" s="220" t="s">
        <v>110</v>
      </c>
      <c r="E78" s="222"/>
      <c r="F78" s="221"/>
      <c r="G78" s="243" t="s">
        <v>231</v>
      </c>
      <c r="H78" s="224"/>
      <c r="I78" s="225"/>
      <c r="J78" s="41"/>
    </row>
    <row r="79" spans="1:11" s="42" customFormat="1" ht="46.8" customHeight="1">
      <c r="A79" s="14" t="s">
        <v>14</v>
      </c>
      <c r="B79" s="220" t="s">
        <v>37</v>
      </c>
      <c r="C79" s="221"/>
      <c r="D79" s="220" t="s">
        <v>108</v>
      </c>
      <c r="E79" s="222"/>
      <c r="F79" s="221"/>
      <c r="G79" s="243" t="s">
        <v>230</v>
      </c>
      <c r="H79" s="224"/>
      <c r="I79" s="225"/>
      <c r="J79" s="41"/>
    </row>
    <row r="80" spans="1:11" s="42" customFormat="1" ht="45" customHeight="1">
      <c r="A80" s="14" t="s">
        <v>15</v>
      </c>
      <c r="B80" s="220" t="s">
        <v>109</v>
      </c>
      <c r="C80" s="221"/>
      <c r="D80" s="220" t="s">
        <v>23</v>
      </c>
      <c r="E80" s="222"/>
      <c r="F80" s="221"/>
      <c r="G80" s="243" t="s">
        <v>229</v>
      </c>
      <c r="H80" s="244"/>
      <c r="I80" s="245"/>
      <c r="J80" s="41"/>
    </row>
    <row r="81" spans="1:13" s="42" customFormat="1" ht="46.8" customHeight="1">
      <c r="A81" s="43">
        <v>10</v>
      </c>
      <c r="B81" s="41" t="s">
        <v>111</v>
      </c>
      <c r="C81" s="41"/>
      <c r="D81" s="49" t="s">
        <v>23</v>
      </c>
      <c r="E81" s="51"/>
      <c r="F81" s="50"/>
      <c r="G81" s="243" t="s">
        <v>228</v>
      </c>
      <c r="H81" s="224"/>
      <c r="I81" s="225"/>
      <c r="J81" s="41"/>
    </row>
    <row r="82" spans="1:13" s="42" customFormat="1" ht="56.4" customHeight="1">
      <c r="A82" s="14" t="s">
        <v>17</v>
      </c>
      <c r="B82" s="246" t="s">
        <v>43</v>
      </c>
      <c r="C82" s="246"/>
      <c r="D82" s="246" t="s">
        <v>106</v>
      </c>
      <c r="E82" s="246"/>
      <c r="F82" s="246"/>
      <c r="G82" s="247" t="s">
        <v>226</v>
      </c>
      <c r="H82" s="247"/>
      <c r="I82" s="247"/>
      <c r="J82" s="41"/>
    </row>
    <row r="83" spans="1:13" s="42" customFormat="1" ht="17.399999999999999">
      <c r="A83" s="121"/>
      <c r="B83" s="122"/>
      <c r="C83" s="122"/>
      <c r="D83" s="122"/>
      <c r="E83" s="122"/>
      <c r="F83" s="122"/>
      <c r="G83" s="10"/>
      <c r="H83" s="10"/>
      <c r="I83" s="10"/>
      <c r="J83" s="41"/>
    </row>
    <row r="84" spans="1:13" s="42" customFormat="1" ht="17.399999999999999">
      <c r="A84" s="121"/>
      <c r="B84" s="122"/>
      <c r="C84" s="122"/>
      <c r="D84" s="122"/>
      <c r="E84" s="122"/>
      <c r="F84" s="122"/>
      <c r="G84" s="10"/>
      <c r="H84" s="10"/>
      <c r="I84" s="10"/>
      <c r="J84" s="41"/>
    </row>
    <row r="85" spans="1:13" s="42" customFormat="1" ht="13.2">
      <c r="A85" s="214" t="s">
        <v>147</v>
      </c>
      <c r="B85" s="214"/>
      <c r="C85" s="214"/>
      <c r="D85" s="214"/>
      <c r="E85" s="214"/>
      <c r="F85" s="214"/>
      <c r="G85" s="214"/>
      <c r="H85" s="214"/>
      <c r="I85" s="214"/>
      <c r="J85" s="41"/>
    </row>
    <row r="86" spans="1:13" s="42" customFormat="1" ht="13.2">
      <c r="A86" s="219" t="s">
        <v>138</v>
      </c>
      <c r="B86" s="219"/>
      <c r="C86" s="219"/>
      <c r="D86" s="219"/>
      <c r="E86" s="219"/>
      <c r="F86" s="219"/>
      <c r="G86" s="69"/>
      <c r="H86" s="69"/>
      <c r="I86" s="69"/>
      <c r="J86" s="41"/>
    </row>
    <row r="87" spans="1:13" s="42" customFormat="1" ht="68.400000000000006">
      <c r="A87" s="70" t="s">
        <v>44</v>
      </c>
      <c r="B87" s="71" t="s">
        <v>1</v>
      </c>
      <c r="C87" s="72" t="s">
        <v>47</v>
      </c>
      <c r="D87" s="73" t="s">
        <v>48</v>
      </c>
      <c r="E87" s="72" t="s">
        <v>49</v>
      </c>
      <c r="F87" s="72" t="s">
        <v>4</v>
      </c>
      <c r="G87" s="74" t="s">
        <v>152</v>
      </c>
      <c r="H87" s="75" t="s">
        <v>5</v>
      </c>
      <c r="I87" s="75" t="s">
        <v>6</v>
      </c>
      <c r="J87" s="41"/>
    </row>
    <row r="88" spans="1:13" s="42" customFormat="1" ht="13.2">
      <c r="A88" s="76">
        <v>1</v>
      </c>
      <c r="B88" s="77">
        <v>2</v>
      </c>
      <c r="C88" s="78">
        <v>3</v>
      </c>
      <c r="D88" s="79">
        <v>4</v>
      </c>
      <c r="E88" s="80">
        <v>5</v>
      </c>
      <c r="F88" s="79">
        <v>6</v>
      </c>
      <c r="G88" s="81">
        <v>7</v>
      </c>
      <c r="H88" s="82">
        <v>8</v>
      </c>
      <c r="I88" s="82">
        <v>9</v>
      </c>
      <c r="J88" s="41"/>
    </row>
    <row r="89" spans="1:13" s="42" customFormat="1" ht="13.2">
      <c r="A89" s="83" t="s">
        <v>7</v>
      </c>
      <c r="B89" s="117" t="s">
        <v>125</v>
      </c>
      <c r="C89" s="84"/>
      <c r="D89" s="85">
        <v>350</v>
      </c>
      <c r="E89" s="86"/>
      <c r="F89" s="86"/>
      <c r="G89" s="87"/>
      <c r="H89" s="88"/>
      <c r="I89" s="88"/>
      <c r="J89" s="41"/>
    </row>
    <row r="90" spans="1:13" s="5" customFormat="1" ht="30.6" customHeight="1">
      <c r="A90" s="76" t="s">
        <v>25</v>
      </c>
      <c r="B90" s="89" t="s">
        <v>196</v>
      </c>
      <c r="C90" s="90"/>
      <c r="D90" s="91"/>
      <c r="E90" s="77">
        <v>8</v>
      </c>
      <c r="F90" s="77" t="s">
        <v>184</v>
      </c>
      <c r="G90" s="118">
        <v>160</v>
      </c>
      <c r="H90" s="119">
        <f>E90*G90</f>
        <v>1280</v>
      </c>
      <c r="I90" s="119">
        <f>H90*1.05</f>
        <v>1344</v>
      </c>
      <c r="J90" s="4"/>
    </row>
    <row r="91" spans="1:13" s="5" customFormat="1" ht="16.5" customHeight="1">
      <c r="A91" s="83" t="s">
        <v>8</v>
      </c>
      <c r="B91" s="117" t="s">
        <v>126</v>
      </c>
      <c r="C91" s="84"/>
      <c r="D91" s="85">
        <v>300</v>
      </c>
      <c r="E91" s="77"/>
      <c r="F91" s="77"/>
      <c r="G91" s="118"/>
      <c r="H91" s="119"/>
      <c r="I91" s="119"/>
      <c r="J91" s="4"/>
    </row>
    <row r="92" spans="1:13" s="5" customFormat="1" ht="16.5" customHeight="1">
      <c r="A92" s="76" t="s">
        <v>26</v>
      </c>
      <c r="B92" s="89" t="s">
        <v>197</v>
      </c>
      <c r="C92" s="90"/>
      <c r="D92" s="91"/>
      <c r="E92" s="77">
        <v>7</v>
      </c>
      <c r="F92" s="77" t="s">
        <v>184</v>
      </c>
      <c r="G92" s="118">
        <v>110</v>
      </c>
      <c r="H92" s="119">
        <f t="shared" ref="H92" si="4">E92*G92</f>
        <v>770</v>
      </c>
      <c r="I92" s="119">
        <f t="shared" ref="I92" si="5">H92*1.05</f>
        <v>808.5</v>
      </c>
      <c r="J92" s="29"/>
      <c r="K92" s="29"/>
      <c r="L92" s="29"/>
    </row>
    <row r="93" spans="1:13" s="5" customFormat="1" ht="29.25" customHeight="1">
      <c r="A93" s="157" t="s">
        <v>153</v>
      </c>
      <c r="B93" s="158"/>
      <c r="C93" s="158"/>
      <c r="D93" s="158"/>
      <c r="E93" s="158"/>
      <c r="F93" s="158"/>
      <c r="G93" s="158"/>
      <c r="H93" s="158"/>
      <c r="I93" s="159"/>
      <c r="J93" s="28"/>
      <c r="K93" s="28"/>
      <c r="L93" s="28"/>
    </row>
    <row r="94" spans="1:13" s="5" customFormat="1" ht="27" customHeight="1">
      <c r="A94" s="83" t="s">
        <v>9</v>
      </c>
      <c r="B94" s="92" t="s">
        <v>127</v>
      </c>
      <c r="C94" s="93"/>
      <c r="D94" s="94" t="s">
        <v>143</v>
      </c>
      <c r="E94" s="77">
        <v>15</v>
      </c>
      <c r="F94" s="77" t="s">
        <v>193</v>
      </c>
      <c r="G94" s="118">
        <v>36</v>
      </c>
      <c r="H94" s="119">
        <f>G94*E94</f>
        <v>540</v>
      </c>
      <c r="I94" s="119">
        <f>H94*1.05</f>
        <v>567</v>
      </c>
      <c r="J94" s="28"/>
      <c r="K94" s="28"/>
      <c r="L94" s="28"/>
    </row>
    <row r="95" spans="1:13" s="5" customFormat="1" ht="27.6" customHeight="1">
      <c r="A95" s="83" t="s">
        <v>10</v>
      </c>
      <c r="B95" s="92" t="s">
        <v>128</v>
      </c>
      <c r="C95" s="93"/>
      <c r="D95" s="94" t="s">
        <v>143</v>
      </c>
      <c r="E95" s="77">
        <v>15</v>
      </c>
      <c r="F95" s="77" t="s">
        <v>194</v>
      </c>
      <c r="G95" s="118">
        <v>26</v>
      </c>
      <c r="H95" s="119">
        <f t="shared" ref="H95:H98" si="6">G95*E95</f>
        <v>390</v>
      </c>
      <c r="I95" s="119">
        <f t="shared" ref="I95:I98" si="7">H95*1.05</f>
        <v>409.5</v>
      </c>
      <c r="J95" s="29"/>
      <c r="K95" s="29"/>
      <c r="L95" s="29"/>
    </row>
    <row r="96" spans="1:13" s="5" customFormat="1" ht="15.75" customHeight="1">
      <c r="A96" s="83" t="s">
        <v>11</v>
      </c>
      <c r="B96" s="92" t="s">
        <v>129</v>
      </c>
      <c r="C96" s="93"/>
      <c r="D96" s="94" t="s">
        <v>144</v>
      </c>
      <c r="E96" s="77">
        <v>6</v>
      </c>
      <c r="F96" s="77" t="s">
        <v>195</v>
      </c>
      <c r="G96" s="118">
        <v>36</v>
      </c>
      <c r="H96" s="119">
        <f t="shared" si="6"/>
        <v>216</v>
      </c>
      <c r="I96" s="119">
        <f t="shared" si="7"/>
        <v>226.8</v>
      </c>
      <c r="J96" s="29"/>
      <c r="K96" s="215"/>
      <c r="L96" s="216"/>
      <c r="M96" s="216"/>
    </row>
    <row r="97" spans="1:16" s="31" customFormat="1" ht="26.25" customHeight="1">
      <c r="A97" s="83" t="s">
        <v>12</v>
      </c>
      <c r="B97" s="92" t="s">
        <v>198</v>
      </c>
      <c r="C97" s="93"/>
      <c r="D97" s="94" t="s">
        <v>145</v>
      </c>
      <c r="E97" s="77">
        <v>3</v>
      </c>
      <c r="F97" s="77" t="s">
        <v>186</v>
      </c>
      <c r="G97" s="118">
        <v>82</v>
      </c>
      <c r="H97" s="119">
        <f t="shared" si="6"/>
        <v>246</v>
      </c>
      <c r="I97" s="119">
        <f t="shared" si="7"/>
        <v>258.3</v>
      </c>
      <c r="J97" s="30"/>
      <c r="K97" s="30"/>
      <c r="L97" s="30"/>
      <c r="M97" s="30"/>
    </row>
    <row r="98" spans="1:16" s="32" customFormat="1" ht="38.4" customHeight="1">
      <c r="A98" s="83" t="s">
        <v>13</v>
      </c>
      <c r="B98" s="92" t="s">
        <v>130</v>
      </c>
      <c r="C98" s="93"/>
      <c r="D98" s="94" t="s">
        <v>146</v>
      </c>
      <c r="E98" s="77">
        <v>2</v>
      </c>
      <c r="F98" s="77" t="s">
        <v>185</v>
      </c>
      <c r="G98" s="118">
        <v>100</v>
      </c>
      <c r="H98" s="119">
        <f t="shared" si="6"/>
        <v>200</v>
      </c>
      <c r="I98" s="119">
        <f t="shared" si="7"/>
        <v>210</v>
      </c>
      <c r="K98" s="213"/>
      <c r="L98" s="213"/>
      <c r="M98" s="213"/>
      <c r="N98" s="213"/>
      <c r="O98" s="213"/>
      <c r="P98" s="213"/>
    </row>
    <row r="99" spans="1:16" s="32" customFormat="1" ht="15.6" customHeight="1">
      <c r="A99" s="154" t="s">
        <v>136</v>
      </c>
      <c r="B99" s="155"/>
      <c r="C99" s="155"/>
      <c r="D99" s="155"/>
      <c r="E99" s="155"/>
      <c r="F99" s="155"/>
      <c r="G99" s="156"/>
      <c r="H99" s="120">
        <f>SUM(H90:H92)+SUM(H94:H98)</f>
        <v>3642</v>
      </c>
      <c r="I99" s="120">
        <f>SUM(I90:I92)+SUM(I94:I98)</f>
        <v>3824.1</v>
      </c>
    </row>
    <row r="100" spans="1:16" s="5" customFormat="1" ht="19.5" customHeight="1">
      <c r="A100" s="217" t="s">
        <v>19</v>
      </c>
      <c r="B100" s="217"/>
      <c r="C100" s="217"/>
      <c r="D100" s="217"/>
      <c r="E100" s="217"/>
      <c r="F100" s="217"/>
      <c r="G100" s="217"/>
      <c r="H100" s="217"/>
      <c r="I100" s="217"/>
      <c r="J100" s="4"/>
    </row>
    <row r="101" spans="1:16" s="5" customFormat="1" ht="18" customHeight="1">
      <c r="A101" s="143" t="s">
        <v>132</v>
      </c>
      <c r="B101" s="143"/>
      <c r="C101" s="143"/>
      <c r="D101" s="143"/>
      <c r="E101" s="143"/>
      <c r="F101" s="143"/>
      <c r="G101" s="143"/>
      <c r="H101" s="143"/>
      <c r="I101" s="143"/>
      <c r="J101" s="4"/>
    </row>
    <row r="102" spans="1:16" s="5" customFormat="1" ht="15" customHeight="1">
      <c r="A102" s="143" t="s">
        <v>86</v>
      </c>
      <c r="B102" s="143"/>
      <c r="C102" s="143"/>
      <c r="D102" s="143"/>
      <c r="E102" s="143"/>
      <c r="F102" s="143"/>
      <c r="G102" s="143"/>
      <c r="H102" s="143"/>
      <c r="I102" s="143"/>
      <c r="J102" s="4"/>
    </row>
    <row r="103" spans="1:16" s="5" customFormat="1" ht="30" customHeight="1">
      <c r="A103" s="143" t="s">
        <v>54</v>
      </c>
      <c r="B103" s="143"/>
      <c r="C103" s="143"/>
      <c r="D103" s="143"/>
      <c r="E103" s="143"/>
      <c r="F103" s="143"/>
      <c r="G103" s="143"/>
      <c r="H103" s="143"/>
      <c r="I103" s="143"/>
      <c r="J103" s="4"/>
    </row>
    <row r="104" spans="1:16" s="5" customFormat="1" ht="15" customHeight="1">
      <c r="A104" s="143" t="s">
        <v>50</v>
      </c>
      <c r="B104" s="143"/>
      <c r="C104" s="143"/>
      <c r="D104" s="143"/>
      <c r="E104" s="143"/>
      <c r="F104" s="143"/>
      <c r="G104" s="143"/>
      <c r="H104" s="143"/>
      <c r="I104" s="143"/>
      <c r="J104" s="4"/>
    </row>
    <row r="105" spans="1:16" s="5" customFormat="1" ht="22.8" customHeight="1">
      <c r="A105" s="143" t="s">
        <v>52</v>
      </c>
      <c r="B105" s="143"/>
      <c r="C105" s="143"/>
      <c r="D105" s="143"/>
      <c r="E105" s="143"/>
      <c r="F105" s="143"/>
      <c r="G105" s="143"/>
      <c r="H105" s="143"/>
      <c r="I105" s="143"/>
      <c r="J105" s="4"/>
    </row>
    <row r="106" spans="1:16" customFormat="1" ht="19.2" hidden="1" customHeight="1">
      <c r="A106" s="95"/>
      <c r="B106" s="95"/>
      <c r="C106" s="95"/>
      <c r="D106" s="95"/>
      <c r="E106" s="95"/>
      <c r="F106" s="95"/>
      <c r="G106" s="95"/>
      <c r="H106" s="95"/>
      <c r="I106" s="95"/>
      <c r="J106" s="4"/>
      <c r="K106" s="5"/>
    </row>
    <row r="107" spans="1:16" customFormat="1" ht="21.75" customHeight="1">
      <c r="A107" s="144" t="s">
        <v>139</v>
      </c>
      <c r="B107" s="144"/>
      <c r="C107" s="144"/>
      <c r="D107" s="144"/>
      <c r="E107" s="144"/>
      <c r="F107" s="144"/>
      <c r="G107" s="144"/>
      <c r="H107" s="144"/>
      <c r="I107" s="144"/>
      <c r="J107" s="4"/>
      <c r="K107" s="5"/>
    </row>
    <row r="108" spans="1:16" s="5" customFormat="1" ht="57" customHeight="1">
      <c r="A108" s="160" t="s">
        <v>93</v>
      </c>
      <c r="B108" s="160"/>
      <c r="C108" s="160"/>
      <c r="D108" s="160"/>
      <c r="E108" s="160"/>
      <c r="F108" s="160"/>
      <c r="G108" s="160"/>
      <c r="H108" s="160"/>
      <c r="I108" s="160"/>
      <c r="J108" s="4"/>
    </row>
    <row r="109" spans="1:16" s="5" customFormat="1" ht="66" customHeight="1">
      <c r="A109" s="160" t="s">
        <v>56</v>
      </c>
      <c r="B109" s="160"/>
      <c r="C109" s="160"/>
      <c r="D109" s="160"/>
      <c r="E109" s="160"/>
      <c r="F109" s="160"/>
      <c r="G109" s="160"/>
      <c r="H109" s="160"/>
      <c r="I109" s="160"/>
      <c r="J109" s="4"/>
    </row>
    <row r="110" spans="1:16" s="5" customFormat="1" ht="21" customHeight="1">
      <c r="A110" s="133" t="s">
        <v>53</v>
      </c>
      <c r="B110" s="134"/>
      <c r="C110" s="134"/>
      <c r="D110" s="134"/>
      <c r="E110" s="134"/>
      <c r="F110" s="134"/>
      <c r="G110" s="134"/>
      <c r="H110" s="134"/>
      <c r="I110" s="108"/>
      <c r="J110" s="4"/>
    </row>
    <row r="111" spans="1:16" s="5" customFormat="1" ht="103.8" customHeight="1">
      <c r="A111" s="109" t="s">
        <v>20</v>
      </c>
      <c r="B111" s="135" t="s">
        <v>21</v>
      </c>
      <c r="C111" s="136"/>
      <c r="D111" s="135" t="s">
        <v>22</v>
      </c>
      <c r="E111" s="161"/>
      <c r="F111" s="136"/>
      <c r="G111" s="135" t="s">
        <v>154</v>
      </c>
      <c r="H111" s="161"/>
      <c r="I111" s="136"/>
      <c r="J111" s="4"/>
    </row>
    <row r="112" spans="1:16" s="5" customFormat="1" ht="16.2" customHeight="1">
      <c r="A112" s="116" t="s">
        <v>45</v>
      </c>
      <c r="B112" s="162" t="s">
        <v>107</v>
      </c>
      <c r="C112" s="163"/>
      <c r="D112" s="164" t="s">
        <v>85</v>
      </c>
      <c r="E112" s="165"/>
      <c r="F112" s="166"/>
      <c r="G112" s="164"/>
      <c r="H112" s="165"/>
      <c r="I112" s="166"/>
      <c r="J112" s="4"/>
    </row>
    <row r="113" spans="1:9" ht="29.4" customHeight="1">
      <c r="A113" s="112" t="s">
        <v>8</v>
      </c>
      <c r="B113" s="137" t="s">
        <v>46</v>
      </c>
      <c r="C113" s="138"/>
      <c r="D113" s="137" t="s">
        <v>102</v>
      </c>
      <c r="E113" s="139"/>
      <c r="F113" s="138"/>
      <c r="G113" s="140"/>
      <c r="H113" s="141"/>
      <c r="I113" s="142"/>
    </row>
    <row r="114" spans="1:9" ht="15" customHeight="1">
      <c r="A114" s="112" t="s">
        <v>9</v>
      </c>
      <c r="B114" s="137" t="s">
        <v>30</v>
      </c>
      <c r="C114" s="138"/>
      <c r="D114" s="137" t="s">
        <v>133</v>
      </c>
      <c r="E114" s="139"/>
      <c r="F114" s="138"/>
      <c r="G114" s="130"/>
      <c r="H114" s="131"/>
      <c r="I114" s="132"/>
    </row>
    <row r="115" spans="1:9" ht="17.399999999999999" customHeight="1">
      <c r="A115" s="112" t="s">
        <v>10</v>
      </c>
      <c r="B115" s="137" t="s">
        <v>33</v>
      </c>
      <c r="C115" s="138"/>
      <c r="D115" s="137" t="s">
        <v>104</v>
      </c>
      <c r="E115" s="139"/>
      <c r="F115" s="138"/>
      <c r="G115" s="130"/>
      <c r="H115" s="131"/>
      <c r="I115" s="132"/>
    </row>
    <row r="116" spans="1:9" ht="13.8" customHeight="1">
      <c r="A116" s="112" t="s">
        <v>11</v>
      </c>
      <c r="B116" s="137" t="s">
        <v>34</v>
      </c>
      <c r="C116" s="138"/>
      <c r="D116" s="137" t="s">
        <v>105</v>
      </c>
      <c r="E116" s="139"/>
      <c r="F116" s="138"/>
      <c r="G116" s="130"/>
      <c r="H116" s="131"/>
      <c r="I116" s="132"/>
    </row>
    <row r="117" spans="1:9" ht="27.6" customHeight="1">
      <c r="A117" s="112" t="s">
        <v>12</v>
      </c>
      <c r="B117" s="137" t="s">
        <v>35</v>
      </c>
      <c r="C117" s="138"/>
      <c r="D117" s="137" t="s">
        <v>110</v>
      </c>
      <c r="E117" s="139"/>
      <c r="F117" s="138"/>
      <c r="G117" s="130"/>
      <c r="H117" s="131"/>
      <c r="I117" s="132"/>
    </row>
    <row r="118" spans="1:9" ht="27" customHeight="1">
      <c r="A118" s="112" t="s">
        <v>13</v>
      </c>
      <c r="B118" s="137" t="s">
        <v>43</v>
      </c>
      <c r="C118" s="138"/>
      <c r="D118" s="137" t="s">
        <v>106</v>
      </c>
      <c r="E118" s="139"/>
      <c r="F118" s="138"/>
      <c r="G118" s="130"/>
      <c r="H118" s="131"/>
      <c r="I118" s="132"/>
    </row>
    <row r="119" spans="1:9">
      <c r="A119" s="66"/>
      <c r="B119" s="67"/>
      <c r="C119" s="67"/>
      <c r="D119" s="67"/>
      <c r="E119" s="67"/>
      <c r="F119" s="67"/>
      <c r="G119" s="68"/>
      <c r="H119" s="68"/>
      <c r="I119" s="68"/>
    </row>
    <row r="120" spans="1:9">
      <c r="A120" s="26"/>
      <c r="B120" s="26"/>
      <c r="C120" s="26"/>
      <c r="D120" s="39"/>
      <c r="E120" s="26"/>
      <c r="F120" s="26"/>
      <c r="G120" s="26"/>
      <c r="H120" s="40"/>
      <c r="I120" s="40"/>
    </row>
    <row r="121" spans="1:9">
      <c r="A121" s="167" t="s">
        <v>148</v>
      </c>
      <c r="B121" s="167"/>
      <c r="C121" s="167"/>
      <c r="D121" s="167"/>
      <c r="E121" s="167"/>
      <c r="F121" s="167"/>
      <c r="G121" s="98"/>
      <c r="H121" s="98"/>
      <c r="I121" s="98"/>
    </row>
    <row r="122" spans="1:9">
      <c r="A122" s="168" t="s">
        <v>149</v>
      </c>
      <c r="B122" s="168"/>
      <c r="C122" s="168"/>
      <c r="D122" s="168"/>
      <c r="E122" s="168"/>
      <c r="F122" s="168"/>
      <c r="G122" s="69"/>
      <c r="H122" s="69"/>
      <c r="I122" s="69"/>
    </row>
    <row r="123" spans="1:9" ht="79.2">
      <c r="A123" s="99" t="s">
        <v>0</v>
      </c>
      <c r="B123" s="96" t="s">
        <v>1</v>
      </c>
      <c r="C123" s="96" t="s">
        <v>2</v>
      </c>
      <c r="D123" s="96" t="s">
        <v>18</v>
      </c>
      <c r="E123" s="96" t="s">
        <v>3</v>
      </c>
      <c r="F123" s="96" t="s">
        <v>4</v>
      </c>
      <c r="G123" s="96" t="s">
        <v>152</v>
      </c>
      <c r="H123" s="96" t="s">
        <v>5</v>
      </c>
      <c r="I123" s="96" t="s">
        <v>6</v>
      </c>
    </row>
    <row r="124" spans="1:9">
      <c r="A124" s="97" t="s">
        <v>7</v>
      </c>
      <c r="B124" s="105" t="s">
        <v>95</v>
      </c>
      <c r="C124" s="101"/>
      <c r="D124" s="102">
        <v>60</v>
      </c>
      <c r="E124" s="107"/>
      <c r="F124" s="107"/>
      <c r="G124" s="107"/>
      <c r="H124" s="107"/>
      <c r="I124" s="107"/>
    </row>
    <row r="125" spans="1:9">
      <c r="A125" s="97" t="s">
        <v>25</v>
      </c>
      <c r="B125" s="104" t="s">
        <v>187</v>
      </c>
      <c r="C125" s="103"/>
      <c r="D125" s="102"/>
      <c r="E125" s="107">
        <v>3</v>
      </c>
      <c r="F125" s="107" t="s">
        <v>181</v>
      </c>
      <c r="G125" s="113">
        <v>160</v>
      </c>
      <c r="H125" s="113">
        <f>E125*G125</f>
        <v>480</v>
      </c>
      <c r="I125" s="113">
        <f>H125*1.05</f>
        <v>504</v>
      </c>
    </row>
    <row r="126" spans="1:9">
      <c r="A126" s="97" t="s">
        <v>87</v>
      </c>
      <c r="B126" s="104" t="s">
        <v>191</v>
      </c>
      <c r="C126" s="103"/>
      <c r="D126" s="102"/>
      <c r="E126" s="107">
        <v>0.5</v>
      </c>
      <c r="F126" s="107" t="s">
        <v>182</v>
      </c>
      <c r="G126" s="113">
        <v>70</v>
      </c>
      <c r="H126" s="113">
        <f t="shared" ref="H126:H139" si="8">E126*G126</f>
        <v>35</v>
      </c>
      <c r="I126" s="113">
        <f t="shared" ref="I126:I138" si="9">H126*1.05</f>
        <v>36.75</v>
      </c>
    </row>
    <row r="127" spans="1:9">
      <c r="A127" s="97" t="s">
        <v>88</v>
      </c>
      <c r="B127" s="104" t="s">
        <v>192</v>
      </c>
      <c r="C127" s="103"/>
      <c r="D127" s="102"/>
      <c r="E127" s="107">
        <v>1</v>
      </c>
      <c r="F127" s="107" t="s">
        <v>183</v>
      </c>
      <c r="G127" s="113">
        <v>2</v>
      </c>
      <c r="H127" s="113">
        <f t="shared" si="8"/>
        <v>2</v>
      </c>
      <c r="I127" s="113">
        <f>H127*1.21</f>
        <v>2.42</v>
      </c>
    </row>
    <row r="128" spans="1:9">
      <c r="A128" s="97" t="s">
        <v>8</v>
      </c>
      <c r="B128" s="105" t="s">
        <v>96</v>
      </c>
      <c r="C128" s="100"/>
      <c r="D128" s="102">
        <v>60</v>
      </c>
      <c r="E128" s="107"/>
      <c r="F128" s="107"/>
      <c r="G128" s="113"/>
      <c r="H128" s="113"/>
      <c r="I128" s="113"/>
    </row>
    <row r="129" spans="1:9">
      <c r="A129" s="97" t="s">
        <v>26</v>
      </c>
      <c r="B129" s="104" t="s">
        <v>188</v>
      </c>
      <c r="C129" s="103"/>
      <c r="D129" s="102"/>
      <c r="E129" s="107">
        <v>4</v>
      </c>
      <c r="F129" s="107" t="s">
        <v>181</v>
      </c>
      <c r="G129" s="113">
        <v>180</v>
      </c>
      <c r="H129" s="113">
        <f t="shared" si="8"/>
        <v>720</v>
      </c>
      <c r="I129" s="113">
        <f t="shared" si="9"/>
        <v>756</v>
      </c>
    </row>
    <row r="130" spans="1:9">
      <c r="A130" s="97" t="s">
        <v>175</v>
      </c>
      <c r="B130" s="104" t="s">
        <v>191</v>
      </c>
      <c r="C130" s="103"/>
      <c r="D130" s="102"/>
      <c r="E130" s="107">
        <v>0.5</v>
      </c>
      <c r="F130" s="107" t="s">
        <v>182</v>
      </c>
      <c r="G130" s="113">
        <v>70</v>
      </c>
      <c r="H130" s="113">
        <f t="shared" si="8"/>
        <v>35</v>
      </c>
      <c r="I130" s="113">
        <f t="shared" si="9"/>
        <v>36.75</v>
      </c>
    </row>
    <row r="131" spans="1:9">
      <c r="A131" s="97" t="s">
        <v>176</v>
      </c>
      <c r="B131" s="104" t="s">
        <v>192</v>
      </c>
      <c r="C131" s="103"/>
      <c r="D131" s="102"/>
      <c r="E131" s="107">
        <v>1</v>
      </c>
      <c r="F131" s="107" t="s">
        <v>183</v>
      </c>
      <c r="G131" s="113">
        <v>2</v>
      </c>
      <c r="H131" s="113">
        <f t="shared" si="8"/>
        <v>2</v>
      </c>
      <c r="I131" s="113">
        <f>H131*1.21</f>
        <v>2.42</v>
      </c>
    </row>
    <row r="132" spans="1:9">
      <c r="A132" s="97" t="s">
        <v>9</v>
      </c>
      <c r="B132" s="105" t="s">
        <v>97</v>
      </c>
      <c r="C132" s="100"/>
      <c r="D132" s="102">
        <v>150</v>
      </c>
      <c r="E132" s="107"/>
      <c r="F132" s="107"/>
      <c r="G132" s="113"/>
      <c r="H132" s="113"/>
      <c r="I132" s="113"/>
    </row>
    <row r="133" spans="1:9">
      <c r="A133" s="97" t="s">
        <v>27</v>
      </c>
      <c r="B133" s="104" t="s">
        <v>189</v>
      </c>
      <c r="C133" s="103"/>
      <c r="D133" s="102"/>
      <c r="E133" s="107">
        <v>7</v>
      </c>
      <c r="F133" s="107" t="s">
        <v>181</v>
      </c>
      <c r="G133" s="113">
        <v>180</v>
      </c>
      <c r="H133" s="113">
        <f t="shared" si="8"/>
        <v>1260</v>
      </c>
      <c r="I133" s="113">
        <f t="shared" si="9"/>
        <v>1323</v>
      </c>
    </row>
    <row r="134" spans="1:9">
      <c r="A134" s="97" t="s">
        <v>177</v>
      </c>
      <c r="B134" s="104" t="s">
        <v>191</v>
      </c>
      <c r="C134" s="103"/>
      <c r="D134" s="102"/>
      <c r="E134" s="107">
        <v>0.5</v>
      </c>
      <c r="F134" s="107" t="s">
        <v>182</v>
      </c>
      <c r="G134" s="113">
        <v>70</v>
      </c>
      <c r="H134" s="113">
        <f t="shared" si="8"/>
        <v>35</v>
      </c>
      <c r="I134" s="113">
        <f t="shared" si="9"/>
        <v>36.75</v>
      </c>
    </row>
    <row r="135" spans="1:9">
      <c r="A135" s="97" t="s">
        <v>178</v>
      </c>
      <c r="B135" s="104" t="s">
        <v>192</v>
      </c>
      <c r="C135" s="103"/>
      <c r="D135" s="102"/>
      <c r="E135" s="107">
        <v>1</v>
      </c>
      <c r="F135" s="107" t="s">
        <v>183</v>
      </c>
      <c r="G135" s="113">
        <v>2</v>
      </c>
      <c r="H135" s="113">
        <f t="shared" si="8"/>
        <v>2</v>
      </c>
      <c r="I135" s="113">
        <f>H135*1.21</f>
        <v>2.42</v>
      </c>
    </row>
    <row r="136" spans="1:9">
      <c r="A136" s="97" t="s">
        <v>10</v>
      </c>
      <c r="B136" s="106" t="s">
        <v>98</v>
      </c>
      <c r="C136" s="100"/>
      <c r="D136" s="102">
        <v>120</v>
      </c>
      <c r="E136" s="107"/>
      <c r="F136" s="107"/>
      <c r="G136" s="113"/>
      <c r="H136" s="113"/>
      <c r="I136" s="113"/>
    </row>
    <row r="137" spans="1:9">
      <c r="A137" s="97" t="s">
        <v>28</v>
      </c>
      <c r="B137" s="104" t="s">
        <v>190</v>
      </c>
      <c r="C137" s="103"/>
      <c r="D137" s="102"/>
      <c r="E137" s="107">
        <v>3</v>
      </c>
      <c r="F137" s="107" t="s">
        <v>182</v>
      </c>
      <c r="G137" s="113">
        <v>290</v>
      </c>
      <c r="H137" s="113">
        <f t="shared" si="8"/>
        <v>870</v>
      </c>
      <c r="I137" s="113">
        <f t="shared" si="9"/>
        <v>913.5</v>
      </c>
    </row>
    <row r="138" spans="1:9">
      <c r="A138" s="97" t="s">
        <v>179</v>
      </c>
      <c r="B138" s="104" t="s">
        <v>191</v>
      </c>
      <c r="C138" s="103"/>
      <c r="D138" s="102"/>
      <c r="E138" s="107">
        <v>0.5</v>
      </c>
      <c r="F138" s="107" t="s">
        <v>182</v>
      </c>
      <c r="G138" s="114">
        <v>70</v>
      </c>
      <c r="H138" s="113">
        <f t="shared" si="8"/>
        <v>35</v>
      </c>
      <c r="I138" s="113">
        <f t="shared" si="9"/>
        <v>36.75</v>
      </c>
    </row>
    <row r="139" spans="1:9">
      <c r="A139" s="97" t="s">
        <v>180</v>
      </c>
      <c r="B139" s="104" t="s">
        <v>192</v>
      </c>
      <c r="C139" s="103"/>
      <c r="D139" s="102"/>
      <c r="E139" s="107">
        <v>1</v>
      </c>
      <c r="F139" s="107" t="s">
        <v>183</v>
      </c>
      <c r="G139" s="114">
        <v>2</v>
      </c>
      <c r="H139" s="113">
        <f t="shared" si="8"/>
        <v>2</v>
      </c>
      <c r="I139" s="113">
        <f>H139*1.21</f>
        <v>2.42</v>
      </c>
    </row>
    <row r="140" spans="1:9">
      <c r="A140" s="145" t="s">
        <v>89</v>
      </c>
      <c r="B140" s="146"/>
      <c r="C140" s="146"/>
      <c r="D140" s="146"/>
      <c r="E140" s="146"/>
      <c r="F140" s="146"/>
      <c r="G140" s="147"/>
      <c r="H140" s="115">
        <f>SUM(H125:H139)</f>
        <v>3478</v>
      </c>
      <c r="I140" s="115">
        <f>SUM(I125:I139)</f>
        <v>3653.1800000000003</v>
      </c>
    </row>
    <row r="141" spans="1:9">
      <c r="A141" s="217" t="s">
        <v>19</v>
      </c>
      <c r="B141" s="217"/>
      <c r="C141" s="217"/>
      <c r="D141" s="217"/>
      <c r="E141" s="217"/>
      <c r="F141" s="217"/>
      <c r="G141" s="217"/>
      <c r="H141" s="217"/>
      <c r="I141" s="217"/>
    </row>
    <row r="142" spans="1:9">
      <c r="A142" s="143" t="s">
        <v>51</v>
      </c>
      <c r="B142" s="143"/>
      <c r="C142" s="143"/>
      <c r="D142" s="143"/>
      <c r="E142" s="143"/>
      <c r="F142" s="143"/>
      <c r="G142" s="143"/>
      <c r="H142" s="143"/>
      <c r="I142" s="143"/>
    </row>
    <row r="143" spans="1:9">
      <c r="A143" s="143" t="s">
        <v>91</v>
      </c>
      <c r="B143" s="143"/>
      <c r="C143" s="143"/>
      <c r="D143" s="143"/>
      <c r="E143" s="143"/>
      <c r="F143" s="143"/>
      <c r="G143" s="143"/>
      <c r="H143" s="143"/>
      <c r="I143" s="143"/>
    </row>
    <row r="144" spans="1:9">
      <c r="A144" s="143" t="s">
        <v>54</v>
      </c>
      <c r="B144" s="143"/>
      <c r="C144" s="143"/>
      <c r="D144" s="143"/>
      <c r="E144" s="143"/>
      <c r="F144" s="143"/>
      <c r="G144" s="143"/>
      <c r="H144" s="143"/>
      <c r="I144" s="143"/>
    </row>
    <row r="145" spans="1:9">
      <c r="A145" s="143" t="s">
        <v>50</v>
      </c>
      <c r="B145" s="143"/>
      <c r="C145" s="143"/>
      <c r="D145" s="143"/>
      <c r="E145" s="143"/>
      <c r="F145" s="143"/>
      <c r="G145" s="143"/>
      <c r="H145" s="143"/>
      <c r="I145" s="143"/>
    </row>
    <row r="146" spans="1:9">
      <c r="A146" s="143" t="s">
        <v>57</v>
      </c>
      <c r="B146" s="143"/>
      <c r="C146" s="143"/>
      <c r="D146" s="143"/>
      <c r="E146" s="143"/>
      <c r="F146" s="143"/>
      <c r="G146" s="143"/>
      <c r="H146" s="143"/>
      <c r="I146" s="143"/>
    </row>
    <row r="147" spans="1:9">
      <c r="A147" s="143" t="s">
        <v>55</v>
      </c>
      <c r="B147" s="143"/>
      <c r="C147" s="143"/>
      <c r="D147" s="143"/>
      <c r="E147" s="143"/>
      <c r="F147" s="143"/>
      <c r="G147" s="143"/>
      <c r="H147" s="143"/>
      <c r="I147" s="143"/>
    </row>
    <row r="148" spans="1:9" ht="16.2" customHeight="1">
      <c r="A148" s="144" t="s">
        <v>141</v>
      </c>
      <c r="B148" s="144"/>
      <c r="C148" s="144"/>
      <c r="D148" s="144"/>
      <c r="E148" s="144"/>
      <c r="F148" s="144"/>
      <c r="G148" s="144"/>
      <c r="H148" s="144"/>
      <c r="I148" s="144"/>
    </row>
    <row r="149" spans="1:9" ht="57" customHeight="1">
      <c r="A149" s="160" t="s">
        <v>93</v>
      </c>
      <c r="B149" s="202"/>
      <c r="C149" s="202"/>
      <c r="D149" s="202"/>
      <c r="E149" s="202"/>
      <c r="F149" s="202"/>
      <c r="G149" s="202"/>
      <c r="H149" s="202"/>
      <c r="I149" s="202"/>
    </row>
    <row r="150" spans="1:9" ht="66" customHeight="1">
      <c r="A150" s="160" t="s">
        <v>56</v>
      </c>
      <c r="B150" s="202"/>
      <c r="C150" s="202"/>
      <c r="D150" s="202"/>
      <c r="E150" s="202"/>
      <c r="F150" s="202"/>
      <c r="G150" s="202"/>
      <c r="H150" s="202"/>
      <c r="I150" s="202"/>
    </row>
    <row r="151" spans="1:9">
      <c r="A151" s="133" t="s">
        <v>53</v>
      </c>
      <c r="B151" s="134"/>
      <c r="C151" s="134"/>
      <c r="D151" s="134"/>
      <c r="E151" s="134"/>
      <c r="F151" s="134"/>
      <c r="G151" s="134"/>
      <c r="H151" s="134"/>
      <c r="I151" s="108"/>
    </row>
    <row r="152" spans="1:9" ht="101.4" customHeight="1">
      <c r="A152" s="109" t="s">
        <v>20</v>
      </c>
      <c r="B152" s="135" t="s">
        <v>21</v>
      </c>
      <c r="C152" s="136"/>
      <c r="D152" s="135" t="s">
        <v>22</v>
      </c>
      <c r="E152" s="161"/>
      <c r="F152" s="136"/>
      <c r="G152" s="135" t="s">
        <v>154</v>
      </c>
      <c r="H152" s="161"/>
      <c r="I152" s="136"/>
    </row>
    <row r="153" spans="1:9">
      <c r="A153" s="110">
        <v>1</v>
      </c>
      <c r="B153" s="208" t="s">
        <v>84</v>
      </c>
      <c r="C153" s="209"/>
      <c r="D153" s="208" t="s">
        <v>140</v>
      </c>
      <c r="E153" s="210"/>
      <c r="F153" s="209"/>
      <c r="G153" s="211"/>
      <c r="H153" s="165"/>
      <c r="I153" s="212"/>
    </row>
    <row r="154" spans="1:9" ht="26.4" customHeight="1">
      <c r="A154" s="111" t="s">
        <v>8</v>
      </c>
      <c r="B154" s="172" t="s">
        <v>46</v>
      </c>
      <c r="C154" s="173"/>
      <c r="D154" s="172" t="s">
        <v>150</v>
      </c>
      <c r="E154" s="174"/>
      <c r="F154" s="173"/>
      <c r="G154" s="175"/>
      <c r="H154" s="176"/>
      <c r="I154" s="177"/>
    </row>
    <row r="155" spans="1:9" ht="17.399999999999999" customHeight="1">
      <c r="A155" s="111" t="s">
        <v>9</v>
      </c>
      <c r="B155" s="172" t="s">
        <v>30</v>
      </c>
      <c r="C155" s="173"/>
      <c r="D155" s="172" t="s">
        <v>94</v>
      </c>
      <c r="E155" s="174"/>
      <c r="F155" s="173"/>
      <c r="G155" s="178"/>
      <c r="H155" s="179"/>
      <c r="I155" s="180"/>
    </row>
    <row r="156" spans="1:9" ht="42.6" customHeight="1">
      <c r="A156" s="111" t="s">
        <v>10</v>
      </c>
      <c r="B156" s="172" t="s">
        <v>31</v>
      </c>
      <c r="C156" s="173"/>
      <c r="D156" s="172" t="s">
        <v>32</v>
      </c>
      <c r="E156" s="174"/>
      <c r="F156" s="173"/>
      <c r="G156" s="175"/>
      <c r="H156" s="176"/>
      <c r="I156" s="177"/>
    </row>
    <row r="157" spans="1:9" ht="13.8" customHeight="1">
      <c r="A157" s="112" t="s">
        <v>11</v>
      </c>
      <c r="B157" s="137" t="s">
        <v>33</v>
      </c>
      <c r="C157" s="138"/>
      <c r="D157" s="137" t="s">
        <v>104</v>
      </c>
      <c r="E157" s="139"/>
      <c r="F157" s="138"/>
      <c r="G157" s="130"/>
      <c r="H157" s="131"/>
      <c r="I157" s="132"/>
    </row>
    <row r="158" spans="1:9">
      <c r="A158" s="112" t="s">
        <v>12</v>
      </c>
      <c r="B158" s="137" t="s">
        <v>34</v>
      </c>
      <c r="C158" s="138"/>
      <c r="D158" s="137" t="s">
        <v>105</v>
      </c>
      <c r="E158" s="139"/>
      <c r="F158" s="138"/>
      <c r="G158" s="130"/>
      <c r="H158" s="131"/>
      <c r="I158" s="132"/>
    </row>
    <row r="159" spans="1:9" ht="42.6" customHeight="1">
      <c r="A159" s="111" t="s">
        <v>13</v>
      </c>
      <c r="B159" s="172" t="s">
        <v>35</v>
      </c>
      <c r="C159" s="173"/>
      <c r="D159" s="172" t="s">
        <v>36</v>
      </c>
      <c r="E159" s="174"/>
      <c r="F159" s="173"/>
      <c r="G159" s="175"/>
      <c r="H159" s="176"/>
      <c r="I159" s="177"/>
    </row>
    <row r="160" spans="1:9" ht="28.8" customHeight="1">
      <c r="A160" s="111" t="s">
        <v>14</v>
      </c>
      <c r="B160" s="172" t="s">
        <v>37</v>
      </c>
      <c r="C160" s="173"/>
      <c r="D160" s="172" t="s">
        <v>90</v>
      </c>
      <c r="E160" s="174"/>
      <c r="F160" s="173"/>
      <c r="G160" s="175"/>
      <c r="H160" s="176"/>
      <c r="I160" s="177"/>
    </row>
    <row r="161" spans="1:9" ht="16.8" customHeight="1">
      <c r="A161" s="111" t="s">
        <v>15</v>
      </c>
      <c r="B161" s="172" t="s">
        <v>38</v>
      </c>
      <c r="C161" s="173"/>
      <c r="D161" s="172" t="s">
        <v>39</v>
      </c>
      <c r="E161" s="174"/>
      <c r="F161" s="173"/>
      <c r="G161" s="175"/>
      <c r="H161" s="176"/>
      <c r="I161" s="177"/>
    </row>
    <row r="162" spans="1:9" ht="16.2" customHeight="1">
      <c r="A162" s="111" t="s">
        <v>16</v>
      </c>
      <c r="B162" s="172" t="s">
        <v>40</v>
      </c>
      <c r="C162" s="173"/>
      <c r="D162" s="181" t="s">
        <v>92</v>
      </c>
      <c r="E162" s="182"/>
      <c r="F162" s="183"/>
      <c r="G162" s="175"/>
      <c r="H162" s="176"/>
      <c r="I162" s="177"/>
    </row>
    <row r="163" spans="1:9">
      <c r="A163" s="111" t="s">
        <v>17</v>
      </c>
      <c r="B163" s="172" t="s">
        <v>41</v>
      </c>
      <c r="C163" s="173"/>
      <c r="D163" s="172" t="s">
        <v>42</v>
      </c>
      <c r="E163" s="174"/>
      <c r="F163" s="173"/>
      <c r="G163" s="175"/>
      <c r="H163" s="176"/>
      <c r="I163" s="177"/>
    </row>
    <row r="164" spans="1:9">
      <c r="A164" s="2"/>
    </row>
  </sheetData>
  <mergeCells count="175">
    <mergeCell ref="B80:C80"/>
    <mergeCell ref="D80:F80"/>
    <mergeCell ref="G80:I80"/>
    <mergeCell ref="G81:I81"/>
    <mergeCell ref="B82:C82"/>
    <mergeCell ref="D82:F82"/>
    <mergeCell ref="G82:I82"/>
    <mergeCell ref="B77:C77"/>
    <mergeCell ref="D77:F77"/>
    <mergeCell ref="G77:I77"/>
    <mergeCell ref="B78:C78"/>
    <mergeCell ref="D78:F78"/>
    <mergeCell ref="G78:I78"/>
    <mergeCell ref="B79:C79"/>
    <mergeCell ref="D79:F79"/>
    <mergeCell ref="G79:I79"/>
    <mergeCell ref="B74:C74"/>
    <mergeCell ref="D74:F74"/>
    <mergeCell ref="G74:I74"/>
    <mergeCell ref="B75:C75"/>
    <mergeCell ref="D75:F75"/>
    <mergeCell ref="G75:I75"/>
    <mergeCell ref="B76:C76"/>
    <mergeCell ref="D76:F76"/>
    <mergeCell ref="G76:I76"/>
    <mergeCell ref="A66:I66"/>
    <mergeCell ref="A69:I69"/>
    <mergeCell ref="A70:I70"/>
    <mergeCell ref="B71:C71"/>
    <mergeCell ref="D71:F71"/>
    <mergeCell ref="G71:I71"/>
    <mergeCell ref="B72:C72"/>
    <mergeCell ref="D72:F72"/>
    <mergeCell ref="G72:I72"/>
    <mergeCell ref="A32:F32"/>
    <mergeCell ref="A33:F33"/>
    <mergeCell ref="A59:G59"/>
    <mergeCell ref="A60:I60"/>
    <mergeCell ref="A61:I61"/>
    <mergeCell ref="A62:I62"/>
    <mergeCell ref="A63:I63"/>
    <mergeCell ref="A64:I64"/>
    <mergeCell ref="A65:I65"/>
    <mergeCell ref="A110:H110"/>
    <mergeCell ref="K57:P57"/>
    <mergeCell ref="A85:I85"/>
    <mergeCell ref="A149:I149"/>
    <mergeCell ref="K98:P98"/>
    <mergeCell ref="K96:M96"/>
    <mergeCell ref="A100:I100"/>
    <mergeCell ref="A101:I101"/>
    <mergeCell ref="A102:I102"/>
    <mergeCell ref="A103:I103"/>
    <mergeCell ref="A104:I104"/>
    <mergeCell ref="A105:I105"/>
    <mergeCell ref="A143:I143"/>
    <mergeCell ref="A144:I144"/>
    <mergeCell ref="A68:I68"/>
    <mergeCell ref="A141:I141"/>
    <mergeCell ref="A142:I142"/>
    <mergeCell ref="A145:I145"/>
    <mergeCell ref="A146:I146"/>
    <mergeCell ref="A86:F86"/>
    <mergeCell ref="G111:I111"/>
    <mergeCell ref="B73:C73"/>
    <mergeCell ref="D73:F73"/>
    <mergeCell ref="G73:I73"/>
    <mergeCell ref="B153:C153"/>
    <mergeCell ref="D153:F153"/>
    <mergeCell ref="G153:I153"/>
    <mergeCell ref="A150:I150"/>
    <mergeCell ref="B154:C154"/>
    <mergeCell ref="D154:F154"/>
    <mergeCell ref="G154:I154"/>
    <mergeCell ref="D152:F152"/>
    <mergeCell ref="G152:I152"/>
    <mergeCell ref="H1:I1"/>
    <mergeCell ref="A2:F2"/>
    <mergeCell ref="A3:F3"/>
    <mergeCell ref="H4:I4"/>
    <mergeCell ref="A5:F5"/>
    <mergeCell ref="A30:F30"/>
    <mergeCell ref="A14:B14"/>
    <mergeCell ref="C14:F14"/>
    <mergeCell ref="A13:B13"/>
    <mergeCell ref="C13:F13"/>
    <mergeCell ref="C12:F12"/>
    <mergeCell ref="A15:B15"/>
    <mergeCell ref="C15:F15"/>
    <mergeCell ref="A29:F29"/>
    <mergeCell ref="A12:B12"/>
    <mergeCell ref="A1:C1"/>
    <mergeCell ref="A28:C28"/>
    <mergeCell ref="D28:F28"/>
    <mergeCell ref="A21:F21"/>
    <mergeCell ref="A11:B11"/>
    <mergeCell ref="C11:F11"/>
    <mergeCell ref="A27:F27"/>
    <mergeCell ref="A26:F26"/>
    <mergeCell ref="A25:F25"/>
    <mergeCell ref="B163:C163"/>
    <mergeCell ref="D163:F163"/>
    <mergeCell ref="G163:I163"/>
    <mergeCell ref="B155:C155"/>
    <mergeCell ref="D155:F155"/>
    <mergeCell ref="G155:I155"/>
    <mergeCell ref="B156:C156"/>
    <mergeCell ref="D156:F156"/>
    <mergeCell ref="G156:I156"/>
    <mergeCell ref="B160:C160"/>
    <mergeCell ref="D160:F160"/>
    <mergeCell ref="G160:I160"/>
    <mergeCell ref="B161:C161"/>
    <mergeCell ref="D161:F161"/>
    <mergeCell ref="G161:I161"/>
    <mergeCell ref="B162:C162"/>
    <mergeCell ref="B158:C158"/>
    <mergeCell ref="D158:F158"/>
    <mergeCell ref="D162:F162"/>
    <mergeCell ref="G162:I162"/>
    <mergeCell ref="B159:C159"/>
    <mergeCell ref="D159:F159"/>
    <mergeCell ref="G159:I159"/>
    <mergeCell ref="G158:I158"/>
    <mergeCell ref="A24:F24"/>
    <mergeCell ref="A23:F23"/>
    <mergeCell ref="A22:F22"/>
    <mergeCell ref="A20:B20"/>
    <mergeCell ref="C20:F20"/>
    <mergeCell ref="A19:B19"/>
    <mergeCell ref="C19:F19"/>
    <mergeCell ref="A18:B18"/>
    <mergeCell ref="C18:F18"/>
    <mergeCell ref="A17:B17"/>
    <mergeCell ref="C17:F17"/>
    <mergeCell ref="A16:B16"/>
    <mergeCell ref="C16:F16"/>
    <mergeCell ref="A99:G99"/>
    <mergeCell ref="A107:I107"/>
    <mergeCell ref="A93:I93"/>
    <mergeCell ref="B157:C157"/>
    <mergeCell ref="D157:F157"/>
    <mergeCell ref="G157:I157"/>
    <mergeCell ref="A108:I108"/>
    <mergeCell ref="A109:I109"/>
    <mergeCell ref="B111:C111"/>
    <mergeCell ref="D111:F111"/>
    <mergeCell ref="B112:C112"/>
    <mergeCell ref="D112:F112"/>
    <mergeCell ref="G112:I112"/>
    <mergeCell ref="A121:F121"/>
    <mergeCell ref="A122:F122"/>
    <mergeCell ref="B118:C118"/>
    <mergeCell ref="D118:F118"/>
    <mergeCell ref="G118:I118"/>
    <mergeCell ref="B115:C115"/>
    <mergeCell ref="D115:F115"/>
    <mergeCell ref="G115:I115"/>
    <mergeCell ref="A151:H151"/>
    <mergeCell ref="B152:C152"/>
    <mergeCell ref="B113:C113"/>
    <mergeCell ref="D113:F113"/>
    <mergeCell ref="G113:I113"/>
    <mergeCell ref="B114:C114"/>
    <mergeCell ref="D114:F114"/>
    <mergeCell ref="G114:I114"/>
    <mergeCell ref="B116:C116"/>
    <mergeCell ref="D116:F116"/>
    <mergeCell ref="G116:I116"/>
    <mergeCell ref="B117:C117"/>
    <mergeCell ref="D117:F117"/>
    <mergeCell ref="G117:I117"/>
    <mergeCell ref="A147:I147"/>
    <mergeCell ref="A148:I148"/>
    <mergeCell ref="A140:G140"/>
  </mergeCells>
  <phoneticPr fontId="52" type="noConversion"/>
  <hyperlinks>
    <hyperlink ref="C17" r:id="rId1" xr:uid="{D05A504D-BD2D-432D-AA7D-17C592F42306}"/>
  </hyperlinks>
  <pageMargins left="0.70866141732283472" right="0.70866141732283472" top="0.74803149606299213" bottom="0.74803149606299213" header="0.31496062992125984" footer="0.31496062992125984"/>
  <pageSetup paperSize="9" scale="9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0271A-652A-4AE2-A508-00608AB034DF}">
  <dimension ref="A1:K46"/>
  <sheetViews>
    <sheetView workbookViewId="0">
      <selection activeCell="B52" sqref="B52"/>
    </sheetView>
  </sheetViews>
  <sheetFormatPr defaultRowHeight="12"/>
  <cols>
    <col min="2" max="2" width="14.7109375" customWidth="1"/>
    <col min="5" max="5" width="14.140625" customWidth="1"/>
    <col min="8" max="8" width="23" customWidth="1"/>
    <col min="10" max="10" width="16.7109375" customWidth="1"/>
    <col min="11" max="11" width="15.7109375" customWidth="1"/>
  </cols>
  <sheetData>
    <row r="1" spans="1:11" ht="9.75" customHeight="1">
      <c r="A1" s="21"/>
      <c r="B1" s="21"/>
      <c r="C1" s="21"/>
      <c r="D1" s="21"/>
      <c r="E1" s="21"/>
      <c r="F1" s="21"/>
      <c r="G1" s="21"/>
      <c r="H1" s="21"/>
      <c r="I1" s="21"/>
      <c r="J1" s="21"/>
      <c r="K1" s="21"/>
    </row>
    <row r="2" spans="1:11">
      <c r="A2" s="284" t="s">
        <v>155</v>
      </c>
      <c r="B2" s="284"/>
      <c r="C2" s="284"/>
      <c r="D2" s="284"/>
      <c r="E2" s="284"/>
      <c r="F2" s="284"/>
      <c r="G2" s="284"/>
      <c r="H2" s="284"/>
      <c r="I2" s="284"/>
      <c r="J2" s="284"/>
      <c r="K2" s="285"/>
    </row>
    <row r="3" spans="1:11" ht="39" customHeight="1" thickBot="1">
      <c r="A3" s="284"/>
      <c r="B3" s="284"/>
      <c r="C3" s="284"/>
      <c r="D3" s="284"/>
      <c r="E3" s="284"/>
      <c r="F3" s="284"/>
      <c r="G3" s="284"/>
      <c r="H3" s="284"/>
      <c r="I3" s="284"/>
      <c r="J3" s="284"/>
      <c r="K3" s="285"/>
    </row>
    <row r="4" spans="1:11" ht="46.8">
      <c r="A4" s="286" t="s">
        <v>156</v>
      </c>
      <c r="B4" s="287"/>
      <c r="C4" s="287" t="s">
        <v>157</v>
      </c>
      <c r="D4" s="287"/>
      <c r="E4" s="287"/>
      <c r="F4" s="287" t="s">
        <v>158</v>
      </c>
      <c r="G4" s="287"/>
      <c r="H4" s="287"/>
      <c r="I4" s="287" t="s">
        <v>159</v>
      </c>
      <c r="J4" s="280"/>
      <c r="K4" s="58" t="s">
        <v>160</v>
      </c>
    </row>
    <row r="5" spans="1:11" ht="15.6">
      <c r="A5" s="281"/>
      <c r="B5" s="282"/>
      <c r="C5" s="283"/>
      <c r="D5" s="282"/>
      <c r="E5" s="282"/>
      <c r="F5" s="283"/>
      <c r="G5" s="282"/>
      <c r="H5" s="282"/>
      <c r="I5" s="283"/>
      <c r="J5" s="282"/>
      <c r="K5" s="60"/>
    </row>
    <row r="6" spans="1:11" ht="15.6">
      <c r="A6" s="281"/>
      <c r="B6" s="282"/>
      <c r="C6" s="283"/>
      <c r="D6" s="282"/>
      <c r="E6" s="282"/>
      <c r="F6" s="283"/>
      <c r="G6" s="282"/>
      <c r="H6" s="282"/>
      <c r="I6" s="283"/>
      <c r="J6" s="282"/>
      <c r="K6" s="60"/>
    </row>
    <row r="7" spans="1:11" ht="15.6">
      <c r="A7" s="281"/>
      <c r="B7" s="282"/>
      <c r="C7" s="283"/>
      <c r="D7" s="282"/>
      <c r="E7" s="282"/>
      <c r="F7" s="283"/>
      <c r="G7" s="282"/>
      <c r="H7" s="282"/>
      <c r="I7" s="283"/>
      <c r="J7" s="282"/>
      <c r="K7" s="60"/>
    </row>
    <row r="8" spans="1:11" ht="15.6">
      <c r="A8" s="281"/>
      <c r="B8" s="282"/>
      <c r="C8" s="283"/>
      <c r="D8" s="282"/>
      <c r="E8" s="282"/>
      <c r="F8" s="283"/>
      <c r="G8" s="282"/>
      <c r="H8" s="282"/>
      <c r="I8" s="283"/>
      <c r="J8" s="282"/>
      <c r="K8" s="60"/>
    </row>
    <row r="9" spans="1:11" ht="50.25" customHeight="1" thickBot="1">
      <c r="A9" s="278" t="s">
        <v>161</v>
      </c>
      <c r="B9" s="278"/>
      <c r="C9" s="278"/>
      <c r="D9" s="278"/>
      <c r="E9" s="278"/>
      <c r="F9" s="278"/>
      <c r="G9" s="278"/>
      <c r="H9" s="278"/>
      <c r="I9" s="278"/>
      <c r="J9" s="278"/>
      <c r="K9" s="278"/>
    </row>
    <row r="10" spans="1:11" ht="15.6">
      <c r="A10" s="279" t="s">
        <v>162</v>
      </c>
      <c r="B10" s="277"/>
      <c r="C10" s="280" t="s">
        <v>157</v>
      </c>
      <c r="D10" s="265"/>
      <c r="E10" s="277"/>
      <c r="F10" s="280" t="s">
        <v>163</v>
      </c>
      <c r="G10" s="265"/>
      <c r="H10" s="277"/>
      <c r="I10" s="280" t="s">
        <v>164</v>
      </c>
      <c r="J10" s="266"/>
      <c r="K10" s="61"/>
    </row>
    <row r="11" spans="1:11" ht="15.6">
      <c r="A11" s="194"/>
      <c r="B11" s="152"/>
      <c r="C11" s="153"/>
      <c r="D11" s="151"/>
      <c r="E11" s="152"/>
      <c r="F11" s="153"/>
      <c r="G11" s="151"/>
      <c r="H11" s="152"/>
      <c r="I11" s="153"/>
      <c r="J11" s="249"/>
      <c r="K11" s="61"/>
    </row>
    <row r="12" spans="1:11" ht="15.6">
      <c r="A12" s="194"/>
      <c r="B12" s="152"/>
      <c r="C12" s="153"/>
      <c r="D12" s="151"/>
      <c r="E12" s="152"/>
      <c r="F12" s="153"/>
      <c r="G12" s="151"/>
      <c r="H12" s="152"/>
      <c r="I12" s="153"/>
      <c r="J12" s="249"/>
      <c r="K12" s="61"/>
    </row>
    <row r="13" spans="1:11" ht="15.6">
      <c r="A13" s="194"/>
      <c r="B13" s="152"/>
      <c r="C13" s="153"/>
      <c r="D13" s="151"/>
      <c r="E13" s="152"/>
      <c r="F13" s="153"/>
      <c r="G13" s="151"/>
      <c r="H13" s="152"/>
      <c r="I13" s="153"/>
      <c r="J13" s="249"/>
      <c r="K13" s="61"/>
    </row>
    <row r="14" spans="1:11" ht="15.6">
      <c r="A14" s="194"/>
      <c r="B14" s="152"/>
      <c r="C14" s="153"/>
      <c r="D14" s="151"/>
      <c r="E14" s="152"/>
      <c r="F14" s="153"/>
      <c r="G14" s="151"/>
      <c r="H14" s="152"/>
      <c r="I14" s="153"/>
      <c r="J14" s="249"/>
      <c r="K14" s="61"/>
    </row>
    <row r="15" spans="1:11" ht="15.6">
      <c r="A15" s="21"/>
      <c r="B15" s="21"/>
      <c r="C15" s="21"/>
      <c r="D15" s="21"/>
      <c r="E15" s="21"/>
      <c r="F15" s="21"/>
      <c r="G15" s="21"/>
      <c r="H15" s="21"/>
      <c r="I15" s="21"/>
      <c r="J15" s="21"/>
      <c r="K15" s="21"/>
    </row>
    <row r="16" spans="1:11" ht="16.2" thickBot="1">
      <c r="A16" s="276" t="s">
        <v>165</v>
      </c>
      <c r="B16" s="276"/>
      <c r="C16" s="276"/>
      <c r="D16" s="276"/>
      <c r="E16" s="276"/>
      <c r="F16" s="276"/>
      <c r="G16" s="276"/>
      <c r="H16" s="276"/>
      <c r="I16" s="276"/>
      <c r="J16" s="276"/>
      <c r="K16" s="21"/>
    </row>
    <row r="17" spans="1:11" ht="15.6">
      <c r="A17" s="57" t="s">
        <v>166</v>
      </c>
      <c r="B17" s="265" t="s">
        <v>167</v>
      </c>
      <c r="C17" s="265"/>
      <c r="D17" s="265"/>
      <c r="E17" s="265"/>
      <c r="F17" s="265"/>
      <c r="G17" s="277"/>
      <c r="H17" s="265" t="s">
        <v>168</v>
      </c>
      <c r="I17" s="265"/>
      <c r="J17" s="266"/>
      <c r="K17" s="21"/>
    </row>
    <row r="18" spans="1:11" ht="15.6">
      <c r="A18" s="62">
        <v>1</v>
      </c>
      <c r="B18" s="267" t="s">
        <v>169</v>
      </c>
      <c r="C18" s="268"/>
      <c r="D18" s="268"/>
      <c r="E18" s="268"/>
      <c r="F18" s="268"/>
      <c r="G18" s="269"/>
      <c r="H18" s="248" t="s">
        <v>246</v>
      </c>
      <c r="I18" s="151"/>
      <c r="J18" s="249"/>
      <c r="K18" s="21"/>
    </row>
    <row r="19" spans="1:11" ht="15.6">
      <c r="A19" s="62">
        <v>2</v>
      </c>
      <c r="B19" s="267" t="s">
        <v>170</v>
      </c>
      <c r="C19" s="268"/>
      <c r="D19" s="268"/>
      <c r="E19" s="268"/>
      <c r="F19" s="268"/>
      <c r="G19" s="269"/>
      <c r="H19" s="248" t="s">
        <v>247</v>
      </c>
      <c r="I19" s="151"/>
      <c r="J19" s="249"/>
      <c r="K19" s="21"/>
    </row>
    <row r="20" spans="1:11" ht="62.25" customHeight="1">
      <c r="A20" s="63" t="s">
        <v>9</v>
      </c>
      <c r="B20" s="270" t="s">
        <v>171</v>
      </c>
      <c r="C20" s="271"/>
      <c r="D20" s="271"/>
      <c r="E20" s="271"/>
      <c r="F20" s="271"/>
      <c r="G20" s="272"/>
      <c r="H20" s="273" t="s">
        <v>246</v>
      </c>
      <c r="I20" s="274"/>
      <c r="J20" s="275"/>
      <c r="K20" s="64"/>
    </row>
    <row r="21" spans="1:11" ht="15.6">
      <c r="A21" s="59" t="s">
        <v>248</v>
      </c>
      <c r="B21" s="250" t="s">
        <v>264</v>
      </c>
      <c r="C21" s="253"/>
      <c r="D21" s="253"/>
      <c r="E21" s="253"/>
      <c r="F21" s="253"/>
      <c r="G21" s="254"/>
      <c r="H21" s="248" t="s">
        <v>247</v>
      </c>
      <c r="I21" s="151"/>
      <c r="J21" s="249"/>
      <c r="K21" s="21"/>
    </row>
    <row r="22" spans="1:11" ht="15.6">
      <c r="A22" s="59" t="s">
        <v>249</v>
      </c>
      <c r="B22" s="250" t="s">
        <v>265</v>
      </c>
      <c r="C22" s="253"/>
      <c r="D22" s="253"/>
      <c r="E22" s="253"/>
      <c r="F22" s="253"/>
      <c r="G22" s="254"/>
      <c r="H22" s="248" t="s">
        <v>247</v>
      </c>
      <c r="I22" s="151"/>
      <c r="J22" s="249"/>
      <c r="K22" s="21"/>
    </row>
    <row r="23" spans="1:11" ht="15.6">
      <c r="A23" s="59" t="s">
        <v>250</v>
      </c>
      <c r="B23" s="250" t="s">
        <v>266</v>
      </c>
      <c r="C23" s="253"/>
      <c r="D23" s="253"/>
      <c r="E23" s="253"/>
      <c r="F23" s="253"/>
      <c r="G23" s="254"/>
      <c r="H23" s="248" t="s">
        <v>247</v>
      </c>
      <c r="I23" s="151"/>
      <c r="J23" s="249"/>
      <c r="K23" s="21"/>
    </row>
    <row r="24" spans="1:11" ht="15.6">
      <c r="A24" s="59" t="s">
        <v>251</v>
      </c>
      <c r="B24" s="250" t="s">
        <v>267</v>
      </c>
      <c r="C24" s="251"/>
      <c r="D24" s="251"/>
      <c r="E24" s="251"/>
      <c r="F24" s="251"/>
      <c r="G24" s="252"/>
      <c r="H24" s="248" t="s">
        <v>247</v>
      </c>
      <c r="I24" s="151"/>
      <c r="J24" s="249"/>
      <c r="K24" s="21"/>
    </row>
    <row r="25" spans="1:11" ht="15.6">
      <c r="A25" s="59" t="s">
        <v>252</v>
      </c>
      <c r="B25" s="250" t="s">
        <v>268</v>
      </c>
      <c r="C25" s="253"/>
      <c r="D25" s="253"/>
      <c r="E25" s="253"/>
      <c r="F25" s="253"/>
      <c r="G25" s="254"/>
      <c r="H25" s="248" t="s">
        <v>247</v>
      </c>
      <c r="I25" s="151"/>
      <c r="J25" s="249"/>
      <c r="K25" s="21"/>
    </row>
    <row r="26" spans="1:11" ht="15.6">
      <c r="A26" s="59" t="s">
        <v>253</v>
      </c>
      <c r="B26" s="294" t="s">
        <v>271</v>
      </c>
      <c r="C26" s="295"/>
      <c r="D26" s="295"/>
      <c r="E26" s="295"/>
      <c r="F26" s="295"/>
      <c r="G26" s="296"/>
      <c r="H26" s="291" t="s">
        <v>247</v>
      </c>
      <c r="I26" s="292"/>
      <c r="J26" s="293"/>
      <c r="K26" s="21"/>
    </row>
    <row r="27" spans="1:11" ht="15.6">
      <c r="A27" s="59" t="s">
        <v>208</v>
      </c>
      <c r="B27" s="250" t="s">
        <v>273</v>
      </c>
      <c r="C27" s="253"/>
      <c r="D27" s="253"/>
      <c r="E27" s="253"/>
      <c r="F27" s="253"/>
      <c r="G27" s="254"/>
      <c r="H27" s="248" t="s">
        <v>247</v>
      </c>
      <c r="I27" s="151"/>
      <c r="J27" s="249"/>
      <c r="K27" s="21"/>
    </row>
    <row r="28" spans="1:11" ht="15.6">
      <c r="A28" s="127" t="s">
        <v>254</v>
      </c>
      <c r="B28" s="288" t="s">
        <v>274</v>
      </c>
      <c r="C28" s="289"/>
      <c r="D28" s="289"/>
      <c r="E28" s="289"/>
      <c r="F28" s="289"/>
      <c r="G28" s="290"/>
      <c r="H28" s="248" t="s">
        <v>247</v>
      </c>
      <c r="I28" s="151"/>
      <c r="J28" s="249"/>
      <c r="K28" s="21"/>
    </row>
    <row r="29" spans="1:11" ht="15.6" customHeight="1">
      <c r="A29" s="127" t="s">
        <v>255</v>
      </c>
      <c r="B29" s="288" t="s">
        <v>269</v>
      </c>
      <c r="C29" s="289"/>
      <c r="D29" s="289"/>
      <c r="E29" s="289"/>
      <c r="F29" s="289"/>
      <c r="G29" s="290"/>
      <c r="H29" s="248" t="s">
        <v>247</v>
      </c>
      <c r="I29" s="151"/>
      <c r="J29" s="249"/>
      <c r="K29" s="21"/>
    </row>
    <row r="30" spans="1:11" ht="15.6">
      <c r="A30" s="127" t="s">
        <v>256</v>
      </c>
      <c r="B30" s="288" t="s">
        <v>277</v>
      </c>
      <c r="C30" s="289"/>
      <c r="D30" s="289"/>
      <c r="E30" s="289"/>
      <c r="F30" s="289"/>
      <c r="G30" s="290"/>
      <c r="H30" s="248" t="s">
        <v>247</v>
      </c>
      <c r="I30" s="151"/>
      <c r="J30" s="249"/>
      <c r="K30" s="21"/>
    </row>
    <row r="31" spans="1:11" ht="15.6">
      <c r="A31" s="127" t="s">
        <v>257</v>
      </c>
      <c r="B31" s="288" t="s">
        <v>275</v>
      </c>
      <c r="C31" s="289"/>
      <c r="D31" s="289"/>
      <c r="E31" s="289"/>
      <c r="F31" s="289"/>
      <c r="G31" s="290"/>
      <c r="H31" s="248" t="s">
        <v>247</v>
      </c>
      <c r="I31" s="151"/>
      <c r="J31" s="249"/>
      <c r="K31" s="21"/>
    </row>
    <row r="32" spans="1:11" ht="15.6">
      <c r="A32" s="127" t="s">
        <v>258</v>
      </c>
      <c r="B32" s="288" t="s">
        <v>276</v>
      </c>
      <c r="C32" s="289"/>
      <c r="D32" s="289"/>
      <c r="E32" s="289"/>
      <c r="F32" s="289"/>
      <c r="G32" s="290"/>
      <c r="H32" s="248" t="s">
        <v>247</v>
      </c>
      <c r="I32" s="151"/>
      <c r="J32" s="249"/>
      <c r="K32" s="21"/>
    </row>
    <row r="33" spans="1:11" ht="15.6">
      <c r="A33" s="127" t="s">
        <v>259</v>
      </c>
      <c r="B33" s="288" t="s">
        <v>278</v>
      </c>
      <c r="C33" s="289"/>
      <c r="D33" s="289"/>
      <c r="E33" s="289"/>
      <c r="F33" s="289"/>
      <c r="G33" s="290"/>
      <c r="H33" s="248" t="s">
        <v>247</v>
      </c>
      <c r="I33" s="151"/>
      <c r="J33" s="249"/>
      <c r="K33" s="21"/>
    </row>
    <row r="34" spans="1:11" ht="15.6">
      <c r="A34" s="127" t="s">
        <v>260</v>
      </c>
      <c r="B34" s="288" t="s">
        <v>279</v>
      </c>
      <c r="C34" s="289"/>
      <c r="D34" s="289"/>
      <c r="E34" s="289"/>
      <c r="F34" s="289"/>
      <c r="G34" s="290"/>
      <c r="H34" s="248" t="s">
        <v>247</v>
      </c>
      <c r="I34" s="151"/>
      <c r="J34" s="249"/>
      <c r="K34" s="21"/>
    </row>
    <row r="35" spans="1:11" ht="15.6">
      <c r="A35" s="127" t="s">
        <v>261</v>
      </c>
      <c r="B35" s="288" t="s">
        <v>270</v>
      </c>
      <c r="C35" s="289"/>
      <c r="D35" s="289"/>
      <c r="E35" s="289"/>
      <c r="F35" s="289"/>
      <c r="G35" s="290"/>
      <c r="H35" s="291" t="s">
        <v>247</v>
      </c>
      <c r="I35" s="292"/>
      <c r="J35" s="293"/>
      <c r="K35" s="21"/>
    </row>
    <row r="36" spans="1:11" ht="15.6">
      <c r="A36" s="127" t="s">
        <v>262</v>
      </c>
      <c r="B36" s="288" t="s">
        <v>280</v>
      </c>
      <c r="C36" s="289"/>
      <c r="D36" s="289"/>
      <c r="E36" s="289"/>
      <c r="F36" s="289"/>
      <c r="G36" s="290"/>
      <c r="H36" s="248" t="s">
        <v>247</v>
      </c>
      <c r="I36" s="151"/>
      <c r="J36" s="249"/>
      <c r="K36" s="21"/>
    </row>
    <row r="37" spans="1:11" ht="15.6">
      <c r="A37" s="127" t="s">
        <v>263</v>
      </c>
      <c r="B37" s="288" t="s">
        <v>281</v>
      </c>
      <c r="C37" s="289"/>
      <c r="D37" s="289"/>
      <c r="E37" s="289"/>
      <c r="F37" s="289"/>
      <c r="G37" s="290"/>
      <c r="H37" s="291" t="s">
        <v>247</v>
      </c>
      <c r="I37" s="292"/>
      <c r="J37" s="293"/>
      <c r="K37" s="21"/>
    </row>
    <row r="38" spans="1:11" ht="16.2" thickBot="1">
      <c r="A38" s="127" t="s">
        <v>272</v>
      </c>
      <c r="B38" s="258" t="s">
        <v>282</v>
      </c>
      <c r="C38" s="259"/>
      <c r="D38" s="259"/>
      <c r="E38" s="259"/>
      <c r="F38" s="259"/>
      <c r="G38" s="260"/>
      <c r="H38" s="248" t="s">
        <v>247</v>
      </c>
      <c r="I38" s="151"/>
      <c r="J38" s="249"/>
      <c r="K38" s="21"/>
    </row>
    <row r="39" spans="1:11" ht="15.6">
      <c r="A39" s="21"/>
      <c r="B39" s="21"/>
      <c r="C39" s="21"/>
      <c r="D39" s="21"/>
      <c r="E39" s="21"/>
      <c r="F39" s="21"/>
      <c r="G39" s="21"/>
      <c r="H39" s="21"/>
      <c r="I39" s="21"/>
      <c r="J39" s="21"/>
      <c r="K39" s="21"/>
    </row>
    <row r="40" spans="1:11" ht="72" customHeight="1">
      <c r="A40" s="261" t="s">
        <v>172</v>
      </c>
      <c r="B40" s="261"/>
      <c r="C40" s="261"/>
      <c r="D40" s="261"/>
      <c r="E40" s="261"/>
      <c r="F40" s="261"/>
      <c r="G40" s="261"/>
      <c r="H40" s="261"/>
      <c r="I40" s="261"/>
      <c r="J40" s="261"/>
      <c r="K40" s="21"/>
    </row>
    <row r="41" spans="1:11" ht="15.6">
      <c r="A41" s="21"/>
      <c r="B41" s="21"/>
      <c r="C41" s="21"/>
      <c r="D41" s="21"/>
      <c r="E41" s="21"/>
      <c r="F41" s="21"/>
      <c r="G41" s="21"/>
      <c r="H41" s="21"/>
      <c r="I41" s="21"/>
      <c r="J41" s="21"/>
      <c r="K41" s="21"/>
    </row>
    <row r="42" spans="1:11" ht="15.6">
      <c r="A42" s="21"/>
      <c r="B42" s="21"/>
      <c r="C42" s="21"/>
      <c r="D42" s="21"/>
      <c r="E42" s="21"/>
      <c r="F42" s="21"/>
      <c r="G42" s="21"/>
      <c r="H42" s="21"/>
      <c r="I42" s="21"/>
      <c r="J42" s="21"/>
      <c r="K42" s="21"/>
    </row>
    <row r="43" spans="1:11" ht="28.8" customHeight="1">
      <c r="A43" s="262" t="s">
        <v>173</v>
      </c>
      <c r="B43" s="262"/>
      <c r="C43" s="262"/>
      <c r="D43" s="262"/>
      <c r="E43" s="263" t="s">
        <v>283</v>
      </c>
      <c r="F43" s="264"/>
      <c r="G43" s="264"/>
      <c r="H43" s="264"/>
      <c r="I43" s="264"/>
      <c r="J43" s="264"/>
      <c r="K43" s="65"/>
    </row>
    <row r="44" spans="1:11" ht="15.6">
      <c r="A44" s="21"/>
      <c r="B44" s="21"/>
      <c r="C44" s="21"/>
      <c r="D44" s="21"/>
      <c r="E44" s="21"/>
      <c r="F44" s="21"/>
      <c r="G44" s="21"/>
      <c r="H44" s="21"/>
      <c r="I44" s="21"/>
      <c r="J44" s="21"/>
      <c r="K44" s="21"/>
    </row>
    <row r="45" spans="1:11" ht="15.6">
      <c r="A45" s="255" t="s">
        <v>174</v>
      </c>
      <c r="B45" s="255"/>
      <c r="C45" s="255"/>
      <c r="D45" s="255"/>
      <c r="E45" s="256" t="s">
        <v>241</v>
      </c>
      <c r="F45" s="257"/>
      <c r="G45" s="257"/>
      <c r="H45" s="257"/>
      <c r="I45" s="257"/>
      <c r="J45" s="257"/>
      <c r="K45" s="21"/>
    </row>
    <row r="46" spans="1:11" ht="15.6">
      <c r="A46" s="21"/>
      <c r="B46" s="21"/>
      <c r="C46" s="21"/>
      <c r="D46" s="21"/>
      <c r="E46" s="21"/>
      <c r="F46" s="21"/>
      <c r="G46" s="21"/>
      <c r="H46" s="21"/>
      <c r="I46" s="21"/>
      <c r="J46" s="21"/>
      <c r="K46" s="21"/>
    </row>
  </sheetData>
  <mergeCells count="92">
    <mergeCell ref="B34:G34"/>
    <mergeCell ref="B36:G36"/>
    <mergeCell ref="H34:J34"/>
    <mergeCell ref="H36:J36"/>
    <mergeCell ref="B35:G35"/>
    <mergeCell ref="H35:J35"/>
    <mergeCell ref="B37:G37"/>
    <mergeCell ref="H37:J37"/>
    <mergeCell ref="A2:K3"/>
    <mergeCell ref="A4:B4"/>
    <mergeCell ref="C4:E4"/>
    <mergeCell ref="F4:H4"/>
    <mergeCell ref="I4:J4"/>
    <mergeCell ref="A8:B8"/>
    <mergeCell ref="C8:E8"/>
    <mergeCell ref="F8:H8"/>
    <mergeCell ref="I8:J8"/>
    <mergeCell ref="A5:B5"/>
    <mergeCell ref="C5:E5"/>
    <mergeCell ref="F5:H5"/>
    <mergeCell ref="I5:J5"/>
    <mergeCell ref="A6:B6"/>
    <mergeCell ref="C6:E6"/>
    <mergeCell ref="F6:H6"/>
    <mergeCell ref="I6:J6"/>
    <mergeCell ref="A7:B7"/>
    <mergeCell ref="C7:E7"/>
    <mergeCell ref="F7:H7"/>
    <mergeCell ref="I7:J7"/>
    <mergeCell ref="A9:K9"/>
    <mergeCell ref="A11:B11"/>
    <mergeCell ref="C11:E11"/>
    <mergeCell ref="F11:H11"/>
    <mergeCell ref="I11:J11"/>
    <mergeCell ref="A10:B10"/>
    <mergeCell ref="C10:E10"/>
    <mergeCell ref="F10:H10"/>
    <mergeCell ref="I10:J10"/>
    <mergeCell ref="A12:B12"/>
    <mergeCell ref="C12:E12"/>
    <mergeCell ref="F12:H12"/>
    <mergeCell ref="I12:J12"/>
    <mergeCell ref="B19:G19"/>
    <mergeCell ref="H19:J19"/>
    <mergeCell ref="A13:B13"/>
    <mergeCell ref="C13:E13"/>
    <mergeCell ref="F13:H13"/>
    <mergeCell ref="I13:J13"/>
    <mergeCell ref="A14:B14"/>
    <mergeCell ref="C14:E14"/>
    <mergeCell ref="F14:H14"/>
    <mergeCell ref="I14:J14"/>
    <mergeCell ref="A16:J16"/>
    <mergeCell ref="B17:G17"/>
    <mergeCell ref="H17:J17"/>
    <mergeCell ref="B18:G18"/>
    <mergeCell ref="H18:J18"/>
    <mergeCell ref="B20:G20"/>
    <mergeCell ref="H20:J20"/>
    <mergeCell ref="B21:G21"/>
    <mergeCell ref="H21:J21"/>
    <mergeCell ref="B22:G22"/>
    <mergeCell ref="H22:J22"/>
    <mergeCell ref="B23:G23"/>
    <mergeCell ref="H23:J23"/>
    <mergeCell ref="A45:D45"/>
    <mergeCell ref="E45:J45"/>
    <mergeCell ref="B27:G27"/>
    <mergeCell ref="H27:J27"/>
    <mergeCell ref="B38:G38"/>
    <mergeCell ref="A40:J40"/>
    <mergeCell ref="A43:D43"/>
    <mergeCell ref="E43:J43"/>
    <mergeCell ref="H28:J28"/>
    <mergeCell ref="H29:J29"/>
    <mergeCell ref="H30:J30"/>
    <mergeCell ref="H31:J31"/>
    <mergeCell ref="H32:J32"/>
    <mergeCell ref="H33:J33"/>
    <mergeCell ref="H38:J38"/>
    <mergeCell ref="B24:G24"/>
    <mergeCell ref="H24:J24"/>
    <mergeCell ref="B25:G25"/>
    <mergeCell ref="H25:J25"/>
    <mergeCell ref="B28:G28"/>
    <mergeCell ref="B29:G29"/>
    <mergeCell ref="B30:G30"/>
    <mergeCell ref="B31:G31"/>
    <mergeCell ref="B32:G32"/>
    <mergeCell ref="B33:G33"/>
    <mergeCell ref="B26:G26"/>
    <mergeCell ref="H26:J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45AE9-8649-498D-BB4A-441A3A7C7893}">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2.xml><?xml version="1.0" encoding="utf-8"?>
<ds:datastoreItem xmlns:ds="http://schemas.openxmlformats.org/officeDocument/2006/customXml" ds:itemID="{E8791B86-235A-4FFE-B967-61A6E0329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884CC-C0A6-4DE2-94DA-ABFED3ED07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Asta Montrimienė | Diamedica</cp:lastModifiedBy>
  <cp:lastPrinted>2024-08-07T06:55:06Z</cp:lastPrinted>
  <dcterms:created xsi:type="dcterms:W3CDTF">2017-09-04T10:20:10Z</dcterms:created>
  <dcterms:modified xsi:type="dcterms:W3CDTF">2024-10-02T08:34:43Z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