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rasbuz\Documents\CHIRURGINIAI Siūlai ir tinkleliai\"/>
    </mc:Choice>
  </mc:AlternateContent>
  <xr:revisionPtr revIDLastSave="0" documentId="13_ncr:1_{F1B6D769-1738-4A74-A26C-6243833921E2}" xr6:coauthVersionLast="47" xr6:coauthVersionMax="47" xr10:uidLastSave="{00000000-0000-0000-0000-000000000000}"/>
  <bookViews>
    <workbookView xWindow="-120" yWindow="-120" windowWidth="19440" windowHeight="104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6" i="1" l="1"/>
  <c r="F219" i="1"/>
  <c r="F225" i="1" s="1"/>
  <c r="F227" i="1" s="1"/>
  <c r="F226" i="1" s="1"/>
  <c r="G210" i="1"/>
  <c r="F201" i="1"/>
  <c r="G209" i="1" s="1"/>
  <c r="G191" i="1"/>
  <c r="F182" i="1"/>
  <c r="F174" i="1"/>
  <c r="G166" i="1"/>
  <c r="F157" i="1"/>
  <c r="F149" i="1"/>
  <c r="F141" i="1"/>
  <c r="F131" i="1"/>
  <c r="F121" i="1"/>
  <c r="F113" i="1"/>
  <c r="F103" i="1"/>
  <c r="F92" i="1"/>
  <c r="F82" i="1"/>
  <c r="F74" i="1"/>
  <c r="F66" i="1"/>
  <c r="F57" i="1"/>
  <c r="F49" i="1"/>
  <c r="F41" i="1"/>
  <c r="G21" i="1"/>
  <c r="F190" i="1" l="1"/>
  <c r="F192" i="1" s="1"/>
  <c r="F191" i="1" s="1"/>
  <c r="G225" i="1"/>
  <c r="G165" i="1"/>
  <c r="F209" i="1"/>
  <c r="G190" i="1"/>
  <c r="F165" i="1"/>
  <c r="F167" i="1" s="1"/>
  <c r="F166" i="1" s="1"/>
  <c r="F210" i="1" l="1"/>
  <c r="F211" i="1" s="1"/>
</calcChain>
</file>

<file path=xl/sharedStrings.xml><?xml version="1.0" encoding="utf-8"?>
<sst xmlns="http://schemas.openxmlformats.org/spreadsheetml/2006/main" count="580" uniqueCount="358">
  <si>
    <t>PIRKIMO SĄLYGŲ PRIEDAS "PASIŪLYMO FORMA"</t>
  </si>
  <si>
    <t>CHIRURGINIAI SIŪLAI, TINKLELIAI</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</si>
  <si>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</si>
  <si>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</si>
  <si>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</si>
  <si>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</si>
  <si>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</si>
  <si>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</si>
  <si>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</si>
  <si>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</si>
  <si>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</si>
  <si>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</si>
  <si>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</si>
  <si>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</si>
  <si>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</si>
  <si>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</si>
  <si>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</si>
  <si>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</si>
  <si>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</si>
  <si>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</si>
  <si>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</si>
  <si>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</si>
  <si>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</si>
  <si>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</si>
  <si>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</si>
  <si>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</si>
  <si>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</si>
  <si>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</si>
  <si>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</si>
  <si>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</si>
  <si>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</si>
  <si>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Siūlomos prekės, pavadinimas, gamintojas, kodas</t>
  </si>
  <si>
    <t>Tiekėjo siūlomi parametrai ir parametrą pagrindžiantys dokumentai</t>
  </si>
  <si>
    <t>vnt</t>
  </si>
  <si>
    <t>Suma be PVM</t>
  </si>
  <si>
    <t>Taikomas PVM dydis (%)</t>
  </si>
  <si>
    <t>PVM suma</t>
  </si>
  <si>
    <t>Suma su PVM</t>
  </si>
  <si>
    <t>vnt.</t>
  </si>
  <si>
    <t>Siūlų skaičius pakelyje 1 vnt.</t>
  </si>
  <si>
    <t>Siūlo storis 6/0</t>
  </si>
  <si>
    <t>Adatos tipas - atvirkščiai pjaunanti 3/8</t>
  </si>
  <si>
    <t>Siūlo storis 5/0</t>
  </si>
  <si>
    <t>Siūlo storis 4/0</t>
  </si>
  <si>
    <t>Siūlo ilgis 75 cm (± 5cm)</t>
  </si>
  <si>
    <t>Adatos ilgis 26 mm (± 1mm)</t>
  </si>
  <si>
    <t>Siūlo ilgis 70-75 cm</t>
  </si>
  <si>
    <t>Siūlo spalva - Dažytas</t>
  </si>
  <si>
    <t>Adatos tipas - Apvali 1/2</t>
  </si>
  <si>
    <t>Siūlo storis 3/0</t>
  </si>
  <si>
    <t>Adatos tipas - apvali 1/2</t>
  </si>
  <si>
    <t>Siūlo storis 2/0</t>
  </si>
  <si>
    <t>Siūlo storis 0</t>
  </si>
  <si>
    <t>4. DALIS</t>
  </si>
  <si>
    <t xml:space="preserve">BESIREZORBUOJANTIS SINTETINIS IŠ GLIKOLIDO IR KAPRALAKTONO CHIRURGINIS SIŪLAS </t>
  </si>
  <si>
    <t>4.</t>
  </si>
  <si>
    <t xml:space="preserve">Besirezorbuojantis sintetinis iš glikolido ir kapralaktono chirurginis siūlas </t>
  </si>
  <si>
    <t>4.1.</t>
  </si>
  <si>
    <t>4.1.1.</t>
  </si>
  <si>
    <t xml:space="preserve">Besirezorbuojantis sintetinis, monofilamentinis siūlas, pagamintas iš glikolido ir kapralaktono. </t>
  </si>
  <si>
    <t>4.1.2.</t>
  </si>
  <si>
    <t>Pilna rezorbcija po 90-110 (±10%), dienų. Stiprumo išlaikymas po 1 savaitės 65-75 (±10%), po 2 savaičių 20-30 (±10%)</t>
  </si>
  <si>
    <t>4.1.3.</t>
  </si>
  <si>
    <t>4.1.4.</t>
  </si>
  <si>
    <t>Siūlo ilgis 45 cm (± 5cm)</t>
  </si>
  <si>
    <t>4.1.5.</t>
  </si>
  <si>
    <t>Siūlo spalva - Bespalvis</t>
  </si>
  <si>
    <t>4.1.6.</t>
  </si>
  <si>
    <t>Adatos tipas - pjaunanti 3/8</t>
  </si>
  <si>
    <t>4.1.7.</t>
  </si>
  <si>
    <t>Adatos ilgis 12 mm (± 1mm)</t>
  </si>
  <si>
    <t>4.2.</t>
  </si>
  <si>
    <t>4.2.1.</t>
  </si>
  <si>
    <t>4.2.2.</t>
  </si>
  <si>
    <t>4.2.3.</t>
  </si>
  <si>
    <t>4.2.4.</t>
  </si>
  <si>
    <t>4.2.5.</t>
  </si>
  <si>
    <t>4.2.6.</t>
  </si>
  <si>
    <t>Adatos tipas -  atvirkščiai pjaunanti 3/8</t>
  </si>
  <si>
    <t>4.2.7.</t>
  </si>
  <si>
    <t>Adatos ilgis 16 mm (± 1mm)</t>
  </si>
  <si>
    <t>4.3.</t>
  </si>
  <si>
    <t>4.3.1.</t>
  </si>
  <si>
    <t>4.3.2.</t>
  </si>
  <si>
    <t>4.3.3.</t>
  </si>
  <si>
    <t>4.3.4.</t>
  </si>
  <si>
    <t>Siūlo ilgis 45-50 cm</t>
  </si>
  <si>
    <t>4.3.5.</t>
  </si>
  <si>
    <t>4.3.6.</t>
  </si>
  <si>
    <t>4.3.7.</t>
  </si>
  <si>
    <t>Adatos ilgis 19 mm (± 1mm)</t>
  </si>
  <si>
    <t>4.3.8.</t>
  </si>
  <si>
    <t>Adata plastinė</t>
  </si>
  <si>
    <t>4.4.</t>
  </si>
  <si>
    <t>4.4.1.</t>
  </si>
  <si>
    <t>4.4.2.</t>
  </si>
  <si>
    <t>4.4.3.</t>
  </si>
  <si>
    <t>4.4.4.</t>
  </si>
  <si>
    <t>4.4.5.</t>
  </si>
  <si>
    <t>4.4.6.</t>
  </si>
  <si>
    <t>4.4.7.</t>
  </si>
  <si>
    <t>Adatos ilgis 22 mm (± 1mm)</t>
  </si>
  <si>
    <t>4.5.</t>
  </si>
  <si>
    <t>4.5.1.</t>
  </si>
  <si>
    <t>4.5.2.</t>
  </si>
  <si>
    <t>4.5.3.</t>
  </si>
  <si>
    <t>4.5.4.</t>
  </si>
  <si>
    <t>4.5.5.</t>
  </si>
  <si>
    <t>4.5.6.</t>
  </si>
  <si>
    <t>Adatos tipas - Pjaunanti 3/8</t>
  </si>
  <si>
    <t>4.5.7.</t>
  </si>
  <si>
    <t>4.6.</t>
  </si>
  <si>
    <t>4.6.1.</t>
  </si>
  <si>
    <t>4.6.2.</t>
  </si>
  <si>
    <t>4.6.3.</t>
  </si>
  <si>
    <t>4.6.4.</t>
  </si>
  <si>
    <t>Siūlo ilgis 70 - 75 cm</t>
  </si>
  <si>
    <t>4.6.5.</t>
  </si>
  <si>
    <t>Siūlo spalva - bespalvis</t>
  </si>
  <si>
    <t>4.6.6.</t>
  </si>
  <si>
    <t>4.6.7.</t>
  </si>
  <si>
    <t>4.6.8.</t>
  </si>
  <si>
    <t>Adatų skaičius ne daugiau 1 vnt.</t>
  </si>
  <si>
    <t>4.6.9.</t>
  </si>
  <si>
    <t>Adatos ilgis 26 mm (± 2mm)</t>
  </si>
  <si>
    <t>4.7.</t>
  </si>
  <si>
    <t>4.7.1.</t>
  </si>
  <si>
    <t>4.7.2.</t>
  </si>
  <si>
    <t>4.7.3.</t>
  </si>
  <si>
    <t>4.7.4.</t>
  </si>
  <si>
    <t>4.7.5.</t>
  </si>
  <si>
    <t>4.7.6.</t>
  </si>
  <si>
    <t>4.7.7.</t>
  </si>
  <si>
    <t>4.7.8.</t>
  </si>
  <si>
    <t>4.7.9.</t>
  </si>
  <si>
    <t>Adatos ilgis 24 mm (± 1mm)</t>
  </si>
  <si>
    <t>4.7.10.</t>
  </si>
  <si>
    <t>4.8.</t>
  </si>
  <si>
    <t>4.8.1.</t>
  </si>
  <si>
    <t>4.8.2.</t>
  </si>
  <si>
    <t>4.8.3.</t>
  </si>
  <si>
    <t>4.8.4.</t>
  </si>
  <si>
    <t>4.8.5.</t>
  </si>
  <si>
    <t>Siūlo spalva - spalvotas</t>
  </si>
  <si>
    <t>4.8.6.</t>
  </si>
  <si>
    <t>4.8.7.</t>
  </si>
  <si>
    <t>4.8.8.</t>
  </si>
  <si>
    <t>4.8.9.</t>
  </si>
  <si>
    <t>4.9.</t>
  </si>
  <si>
    <t>4.9.1.</t>
  </si>
  <si>
    <t>4.9.2.</t>
  </si>
  <si>
    <t>4.9.3.</t>
  </si>
  <si>
    <t>4.9.4.</t>
  </si>
  <si>
    <t>4.9.5.</t>
  </si>
  <si>
    <t>4.9.6.</t>
  </si>
  <si>
    <t>4.9.7.</t>
  </si>
  <si>
    <t>4.10.</t>
  </si>
  <si>
    <t>4.10.1.</t>
  </si>
  <si>
    <t>4.10.2.</t>
  </si>
  <si>
    <t>4.10.3.</t>
  </si>
  <si>
    <t>4.10.4.</t>
  </si>
  <si>
    <t>4.10.5.</t>
  </si>
  <si>
    <t>Siūlo spalva - bespalvis</t>
  </si>
  <si>
    <t>4.10.6.</t>
  </si>
  <si>
    <t>4.10.7.</t>
  </si>
  <si>
    <t>4.10.8.</t>
  </si>
  <si>
    <t>4.10.9.</t>
  </si>
  <si>
    <t>Adatos ilgis - 19 mm (±1mm)</t>
  </si>
  <si>
    <t>4.11.</t>
  </si>
  <si>
    <t>4.11.1.</t>
  </si>
  <si>
    <t>4.11.2.</t>
  </si>
  <si>
    <t>4.11.3.</t>
  </si>
  <si>
    <t>4.11.4.</t>
  </si>
  <si>
    <t>4.11.5.</t>
  </si>
  <si>
    <t>4.11.6.</t>
  </si>
  <si>
    <t>4.11.7.</t>
  </si>
  <si>
    <t>Adatos tipas -pjaunanti 3/8</t>
  </si>
  <si>
    <t>4.11.8.</t>
  </si>
  <si>
    <t>Adatų skaičius  ne daugiau 1 vnt.</t>
  </si>
  <si>
    <t>4.11.9.</t>
  </si>
  <si>
    <t>Adatos ilgis 24 mm (±1mm)</t>
  </si>
  <si>
    <t>4.12.</t>
  </si>
  <si>
    <t>4.12.1.</t>
  </si>
  <si>
    <t>4.12.2.</t>
  </si>
  <si>
    <t>4.12.3.</t>
  </si>
  <si>
    <t>4.12.4.</t>
  </si>
  <si>
    <t>4.12.5.</t>
  </si>
  <si>
    <t>4.12.6.</t>
  </si>
  <si>
    <t>4.12.7.</t>
  </si>
  <si>
    <t>4.13.</t>
  </si>
  <si>
    <t>4.13.1.</t>
  </si>
  <si>
    <t>4.13.2.</t>
  </si>
  <si>
    <t>4.13.3.</t>
  </si>
  <si>
    <t>4.13.4.</t>
  </si>
  <si>
    <t>4.13.5.</t>
  </si>
  <si>
    <t>4.13.6.</t>
  </si>
  <si>
    <t>4.13.7.</t>
  </si>
  <si>
    <t xml:space="preserve">Adatos ilgis 30-36 mm </t>
  </si>
  <si>
    <t>4.14.</t>
  </si>
  <si>
    <t>4.14.1.</t>
  </si>
  <si>
    <t>4.14.2.</t>
  </si>
  <si>
    <t>4.14.3.</t>
  </si>
  <si>
    <t>4.14.4.</t>
  </si>
  <si>
    <t>Siūlo ilgis 70-90 cm</t>
  </si>
  <si>
    <t>4.14.5.</t>
  </si>
  <si>
    <t>4.14.6.</t>
  </si>
  <si>
    <t>4.14.7.</t>
  </si>
  <si>
    <t>Adatos ilgis 36 mm (± 2mm)</t>
  </si>
  <si>
    <t xml:space="preserve">BESIREZORBUOJANTIS SINTETINIS POLIGLIKOLIO RŪGŠTIES CHIRURGINIS SIŪLAS </t>
  </si>
  <si>
    <t xml:space="preserve">Besirezorbuojantis sintetinis poliglikolio rūgšties chirurginis siūlas </t>
  </si>
  <si>
    <t>Besirezorbuojantis, sintetinis, pintas poliglikolio rūgšties siūlas</t>
  </si>
  <si>
    <t>Adatos ilgis 26 mm (±1mm)</t>
  </si>
  <si>
    <t>Siūlo ilgis 75 cm (± 1cm)</t>
  </si>
  <si>
    <t>Adatos tipas - pjaunanti 1/2</t>
  </si>
  <si>
    <t>14. DALIS</t>
  </si>
  <si>
    <t>14.</t>
  </si>
  <si>
    <t>14.1.</t>
  </si>
  <si>
    <t>14.1.1.</t>
  </si>
  <si>
    <t>14.1.2.</t>
  </si>
  <si>
    <t>Pilna rezorbcija apie 42±5% dienos</t>
  </si>
  <si>
    <t>14.1.3.</t>
  </si>
  <si>
    <t>14.1.4.</t>
  </si>
  <si>
    <t>14.1.5.</t>
  </si>
  <si>
    <t>14.1.6.</t>
  </si>
  <si>
    <t>14.1.7.</t>
  </si>
  <si>
    <t>Adatos ilgis 17 mm (±1mm)</t>
  </si>
  <si>
    <t>14.2.</t>
  </si>
  <si>
    <t>14.2.1.</t>
  </si>
  <si>
    <t xml:space="preserve">Besirezorbuojantis, sintetinis, pintas poliglikolio rūgšties siūlas. </t>
  </si>
  <si>
    <t>14.2.2.</t>
  </si>
  <si>
    <t>14.2.3.</t>
  </si>
  <si>
    <t>14.2.4.</t>
  </si>
  <si>
    <t>14.2.5.</t>
  </si>
  <si>
    <t>14.2.6.</t>
  </si>
  <si>
    <t>14.2.7.</t>
  </si>
  <si>
    <t>NESIREZORBUOJANTIS, POLIESTERIO SIŪLAS</t>
  </si>
  <si>
    <t>Nesirezorbuojantis, polifilamentinis, siūlas su apvalkalu</t>
  </si>
  <si>
    <t>Adatų skaičius ne daugiau 1 vnt.</t>
  </si>
  <si>
    <t>Adatos ilgis 40 mm (±1mm)</t>
  </si>
  <si>
    <t>17. DALIS</t>
  </si>
  <si>
    <t>17.</t>
  </si>
  <si>
    <t>17.1.</t>
  </si>
  <si>
    <t>17.1.1.</t>
  </si>
  <si>
    <t>17.1.2.</t>
  </si>
  <si>
    <t>17.1.3.</t>
  </si>
  <si>
    <t>17.1.4.</t>
  </si>
  <si>
    <t>17.1.5.</t>
  </si>
  <si>
    <t>17.1.6.</t>
  </si>
  <si>
    <t>17.1.7.</t>
  </si>
  <si>
    <t>21. DALIS</t>
  </si>
  <si>
    <t xml:space="preserve">TINKLELIAI  IŠVARŽOS PLASTIKAI </t>
  </si>
  <si>
    <t>21.</t>
  </si>
  <si>
    <t xml:space="preserve">Tinkleliai  išvaržos plastikai </t>
  </si>
  <si>
    <t>21.1.</t>
  </si>
  <si>
    <t>21.1.1.</t>
  </si>
  <si>
    <t xml:space="preserve">Išmatavimai 10 cm x 15 cm (±1cm) ir 6 cm x 11 cm (± 1 cm) </t>
  </si>
  <si>
    <t>21.1.2.</t>
  </si>
  <si>
    <t>Tinkleliai  išvaržos platikai pagaminti iš monofilamentinio polipropileno</t>
  </si>
  <si>
    <t>21.1.3.</t>
  </si>
  <si>
    <t>Svoris 50 g/m² (±10 g/m²)</t>
  </si>
  <si>
    <t>21.1.4.</t>
  </si>
  <si>
    <t xml:space="preserve">Sterilus  </t>
  </si>
  <si>
    <t>21.1.5.</t>
  </si>
  <si>
    <t>Tinklelių išmatavimai bus užsakomi pagal poreikį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</si>
  <si>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</si>
  <si>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</si>
  <si>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</si>
  <si>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</si>
  <si>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</si>
  <si>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</si>
  <si>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</si>
  <si>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</si>
  <si>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</si>
  <si>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</si>
  <si>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</si>
  <si>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</si>
  <si>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</si>
  <si>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</si>
  <si>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</si>
  <si>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</si>
  <si>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</si>
  <si>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</si>
  <si>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</si>
  <si>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</si>
  <si>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8687-2 2024-08-04 14:43:04</t>
  </si>
  <si>
    <t xml:space="preserve">Besirezorbuojantis sintetinis glikolido ir kapralaktono chirurginis siūlas </t>
  </si>
  <si>
    <t xml:space="preserve">Besirezorbuojantis sintetinis iš glikolido ir kapralaktono chirurginis siūlas </t>
  </si>
  <si>
    <t>6.  Pasiūlymų formoje būtina palikti tik siūlomas pirkimo dalis. Nepasiūlytas pirkimo dalis būtina IŠTRINTI.</t>
  </si>
  <si>
    <t>Nesirezorbuojantis poliesterio siūlas</t>
  </si>
  <si>
    <t>Įkainis be PVM, Eur</t>
  </si>
  <si>
    <t>2/0</t>
  </si>
  <si>
    <t>SMI ag.  Surgicryl Monofast 16350136</t>
  </si>
  <si>
    <t>Besirezorbuojantis sintetinis, monofilamentinis siūlas, pagamintas iš glikolido ir kapralaktono.   Katalogas 36  psl</t>
  </si>
  <si>
    <t>džytas</t>
  </si>
  <si>
    <t xml:space="preserve">apvali 1/2 </t>
  </si>
  <si>
    <t>Besirezorbuojantis sintetinis, monofilamentinis siūlas, pagamintas iš glikolido ir kapralaktono.   Katalogas  38  psl</t>
  </si>
  <si>
    <t>bespalvis</t>
  </si>
  <si>
    <t>SMI ag.  Surgicryl Monofast  16301530</t>
  </si>
  <si>
    <t>Dažytas</t>
  </si>
  <si>
    <t>Apvali 1/2</t>
  </si>
  <si>
    <t>Besirezorbuojantis sintetinis, monofilamentinis siūlas, pagamintas iš glikolido ir kapralaktono.   Katalogas  36  psl</t>
  </si>
  <si>
    <t>SMI ag.  Surgicryl Monofast  16300126</t>
  </si>
  <si>
    <t>3/0</t>
  </si>
  <si>
    <t>SMI ag.  Surgicryl Monofast  16201524</t>
  </si>
  <si>
    <t>Adatų skaičius  1 vnt.</t>
  </si>
  <si>
    <t>Besirezorbuojantis sintetinis, monofilamentinis siūlas, pagamintas iš glikolido ir kapralaktono.   Katalogas  37 psl</t>
  </si>
  <si>
    <t>SMI ag.  Surgicryl Monofast  16201519</t>
  </si>
  <si>
    <t>dažytas</t>
  </si>
  <si>
    <t>SMI ag.  Surgicryl Monofast  16200126</t>
  </si>
  <si>
    <t>spalvotas  violetinis</t>
  </si>
  <si>
    <t>Besirezorbuojantis sintetinis, monofilamentinis siūlas, pagamintas iš glikolido ir kapralaktono.   Katalogas   38 psl</t>
  </si>
  <si>
    <t>SMI ag.  Surgicryl Monofast 16201526V</t>
  </si>
  <si>
    <t xml:space="preserve"> bespalvis</t>
  </si>
  <si>
    <t>Adata plastinė  "Easy Pass".</t>
  </si>
  <si>
    <t>SMI ag.  Surgicryl Monofast  16201524P-75</t>
  </si>
  <si>
    <t>6/0</t>
  </si>
  <si>
    <t>pjaunanti 3/8</t>
  </si>
  <si>
    <t>atvirkščiai pjaunanti 3/8</t>
  </si>
  <si>
    <t xml:space="preserve"> pjaunanti 3/8</t>
  </si>
  <si>
    <t>Besirezorbuojantis sintetinis, monofilamentinis siūlas, pagamintas iš glikolido ir kapralaktono.   Katalogas  37  psl</t>
  </si>
  <si>
    <t>SMI ag.  Surgicryl Monofast  16071512</t>
  </si>
  <si>
    <t>5/0</t>
  </si>
  <si>
    <t>SMI ag.  Surgicryl Monofast 16101516</t>
  </si>
  <si>
    <t>4/0</t>
  </si>
  <si>
    <t>Bespalvis</t>
  </si>
  <si>
    <t xml:space="preserve"> Adata plastinė  "easy Pass" </t>
  </si>
  <si>
    <t>SMI ag.  Surgicryl Monofast  16151519P</t>
  </si>
  <si>
    <t xml:space="preserve"> Apvali 1/2</t>
  </si>
  <si>
    <t>Besirezorbuojantis sintetinis, monofilamentinis siūlas, pagamintas iš glikolido ir kapralaktono.   Katalogas 36   psl</t>
  </si>
  <si>
    <t>SMI ag.  Surgicryl Monofast  16150122</t>
  </si>
  <si>
    <t>Besirezorbuojantis sintetinis, monofilamentinis siūlas, pagamintas iš glikolido ir kapralaktono.   Katalogas 37   psl</t>
  </si>
  <si>
    <t>SMI ag.  Surgicryl Monofast 16151519</t>
  </si>
  <si>
    <t>SMI ag.  Surgicryl Monofast 16151526</t>
  </si>
  <si>
    <t xml:space="preserve">32-24PK </t>
  </si>
  <si>
    <t>Vilnius</t>
  </si>
  <si>
    <t>UAB Airimedus</t>
  </si>
  <si>
    <t>Katalogas, sertifikatas</t>
  </si>
  <si>
    <t>NE</t>
  </si>
  <si>
    <t>Direktorius</t>
  </si>
  <si>
    <t>Liutauras Dauderys</t>
  </si>
  <si>
    <t>A,Stulginskio 5-10, Vilnius</t>
  </si>
  <si>
    <t>LT100001077410</t>
  </si>
  <si>
    <t>AB Šiaulių bankas LT04 7182 4000 2746 7098</t>
  </si>
  <si>
    <t>8 685 65001;  info@airimedus.lt</t>
  </si>
  <si>
    <t>direktorius Liutauras Dauderys</t>
  </si>
  <si>
    <t>Valdyba, taryba nesudaryta. Dokumentus pasirašo direktorius, veikiantis pagal bendrovės įstatus.</t>
  </si>
  <si>
    <t xml:space="preserve">5/0 </t>
  </si>
  <si>
    <t>Besirezorbuojantis, sintetinis, pintas poliglikolio rūgšties siūlas.  Katalogas 30  psl</t>
  </si>
  <si>
    <t>apvali 1/2</t>
  </si>
  <si>
    <t>Nesirezorbuojantis, polifilamentinis, siūlas su apvalkalu.  Katalogas  92 psl</t>
  </si>
  <si>
    <t>pjaunanti 1/2</t>
  </si>
  <si>
    <t>SMI ag. Polyester. 7351440</t>
  </si>
  <si>
    <t>Svoris 50 g/m</t>
  </si>
  <si>
    <t>Tinklelių išmatavimai - pagal poreikį</t>
  </si>
  <si>
    <t>SMI ag. Polypropilene mesh.  ZMS1015; ZMS0611</t>
  </si>
  <si>
    <t>111 psl  katalogas</t>
  </si>
  <si>
    <t>SMI ag.  Surgicryl Rapid. 14100117</t>
  </si>
  <si>
    <t>SMI ag.  Surgicryl Rapid.  14200126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</si>
</sst>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Times New Roman"/>
      <family val="1"/>
    </font>
  </fonts>
  <fills count="13">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indexed="9"/>
        <bgColor indexed="64"/>
      </patternFill>
    </fill>
    <fill>
      <patternFill patternType="solid">
        <fgColor indexed="22"/>
        <bgColor indexed="64"/>
      </patternFill>
    </fill>
    <fill>
      <patternFill patternType="solid">
        <fgColor theme="0"/>
        <bgColor rgb="FFBFBFB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0" xfId="0" applyFont="1" applyFill="1"/>
    <xf numFmtId="0" fontId="2" fillId="4" borderId="0" xfId="0" applyFont="1" applyFill="1"/>
    <xf numFmtId="0" fontId="1" fillId="4" borderId="16" xfId="0" applyFont="1" applyFill="1" applyBorder="1" applyAlignment="1">
      <alignment vertical="center" wrapText="1"/>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4" borderId="0" xfId="0" applyFont="1" applyFill="1" applyAlignment="1">
      <alignment vertical="center" wrapText="1"/>
    </xf>
    <xf numFmtId="0" fontId="1" fillId="5" borderId="1" xfId="0" applyFont="1" applyFill="1" applyBorder="1" applyAlignment="1" applyProtection="1">
      <alignment vertical="center" wrapText="1"/>
      <protection locked="0"/>
    </xf>
    <xf numFmtId="0" fontId="1" fillId="7" borderId="0" xfId="0" applyFont="1" applyFill="1" applyProtection="1">
      <protection locked="0"/>
    </xf>
    <xf numFmtId="0" fontId="1" fillId="8" borderId="0" xfId="0" applyFont="1" applyFill="1"/>
    <xf numFmtId="0" fontId="1" fillId="9" borderId="0" xfId="0" applyFont="1" applyFill="1" applyAlignment="1">
      <alignment vertical="center" wrapText="1"/>
    </xf>
    <xf numFmtId="0" fontId="1" fillId="9" borderId="0" xfId="0" applyFont="1" applyFill="1"/>
    <xf numFmtId="14" fontId="1" fillId="5" borderId="1" xfId="0" applyNumberFormat="1" applyFont="1" applyFill="1" applyBorder="1" applyAlignment="1" applyProtection="1">
      <alignment vertical="center" wrapText="1"/>
      <protection locked="0"/>
    </xf>
    <xf numFmtId="2" fontId="2" fillId="4" borderId="16" xfId="0" applyNumberFormat="1" applyFont="1" applyFill="1" applyBorder="1"/>
    <xf numFmtId="0" fontId="1" fillId="2" borderId="0" xfId="0" applyFont="1" applyFill="1" applyAlignment="1">
      <alignment horizontal="left" wrapText="1"/>
    </xf>
    <xf numFmtId="0" fontId="2" fillId="4" borderId="16" xfId="0" applyFont="1" applyFill="1" applyBorder="1" applyAlignment="1">
      <alignment horizontal="left" vertical="center" wrapText="1"/>
    </xf>
    <xf numFmtId="0" fontId="1" fillId="4" borderId="16" xfId="0" applyFont="1" applyFill="1" applyBorder="1" applyAlignment="1">
      <alignment horizontal="left" wrapText="1"/>
    </xf>
    <xf numFmtId="0" fontId="1" fillId="5" borderId="16" xfId="0" applyFont="1" applyFill="1" applyBorder="1" applyAlignment="1" applyProtection="1">
      <alignment horizontal="left" wrapText="1"/>
      <protection locked="0"/>
    </xf>
    <xf numFmtId="0" fontId="1" fillId="12" borderId="16" xfId="0" applyFont="1" applyFill="1" applyBorder="1" applyAlignment="1">
      <alignment horizontal="left" vertical="center" wrapText="1"/>
    </xf>
    <xf numFmtId="0" fontId="1" fillId="2" borderId="0" xfId="0" applyFont="1" applyFill="1"/>
    <xf numFmtId="0" fontId="5" fillId="10" borderId="1" xfId="0" applyFont="1" applyFill="1" applyBorder="1" applyAlignment="1" applyProtection="1">
      <alignment horizontal="center" vertical="center" wrapText="1"/>
      <protection locked="0"/>
    </xf>
    <xf numFmtId="0" fontId="5" fillId="11"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6" borderId="16" xfId="0" applyFont="1" applyFill="1" applyBorder="1" applyAlignment="1" applyProtection="1">
      <alignment horizontal="center" vertical="center" wrapText="1"/>
      <protection locked="0"/>
    </xf>
    <xf numFmtId="0" fontId="0" fillId="0" borderId="16"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2" borderId="4" xfId="0" applyFont="1" applyFill="1" applyBorder="1" applyAlignment="1">
      <alignment horizontal="center"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27"/>
  <sheetViews>
    <sheetView topLeftCell="A231" workbookViewId="0">
      <selection activeCell="I189" sqref="I189"/>
    </sheetView>
  </sheetViews>
  <sheetFormatPr defaultColWidth="10.875" defaultRowHeight="15" x14ac:dyDescent="0.25"/>
  <cols>
    <col min="1" max="1" width="9.125" style="1" customWidth="1"/>
    <col min="2" max="2" width="44.25" style="4" customWidth="1"/>
    <col min="3" max="3" width="11.125" style="1" customWidth="1"/>
    <col min="4" max="4" width="11.875" style="1" customWidth="1"/>
    <col min="5" max="5" width="11.375" style="1" customWidth="1"/>
    <col min="6" max="6" width="14.125" style="1" customWidth="1"/>
    <col min="7" max="7" width="20.5" style="1" customWidth="1"/>
    <col min="8" max="8" width="29.375" style="33" customWidth="1"/>
    <col min="9" max="14" width="25" style="1" customWidth="1"/>
    <col min="15" max="15" width="10.875" style="1" customWidth="1"/>
    <col min="16" max="16384" width="10.875" style="1"/>
  </cols>
  <sheetData>
    <row r="2" spans="1:6" x14ac:dyDescent="0.25">
      <c r="A2" s="12" t="s">
        <v>0</v>
      </c>
      <c r="B2" s="23"/>
    </row>
    <row r="3" spans="1:6" x14ac:dyDescent="0.25">
      <c r="B3" s="24"/>
    </row>
    <row r="4" spans="1:6" x14ac:dyDescent="0.25">
      <c r="A4" s="12" t="s">
        <v>1</v>
      </c>
      <c r="B4" s="23"/>
    </row>
    <row r="5" spans="1:6" x14ac:dyDescent="0.25">
      <c r="A5" s="2"/>
      <c r="B5" s="23"/>
    </row>
    <row r="6" spans="1:6" x14ac:dyDescent="0.25">
      <c r="A6" s="1" t="s">
        <v>2</v>
      </c>
      <c r="B6" s="25" t="s">
        <v>3</v>
      </c>
    </row>
    <row r="7" spans="1:6" x14ac:dyDescent="0.25">
      <c r="B7" s="23"/>
    </row>
    <row r="8" spans="1:6" x14ac:dyDescent="0.25">
      <c r="A8" s="3" t="s">
        <v>4</v>
      </c>
      <c r="B8" s="31">
        <v>45547</v>
      </c>
    </row>
    <row r="9" spans="1:6" x14ac:dyDescent="0.25">
      <c r="A9" s="3" t="s">
        <v>5</v>
      </c>
      <c r="B9" s="26" t="s">
        <v>333</v>
      </c>
    </row>
    <row r="10" spans="1:6" x14ac:dyDescent="0.25">
      <c r="A10" s="3" t="s">
        <v>6</v>
      </c>
      <c r="B10" s="26" t="s">
        <v>334</v>
      </c>
    </row>
    <row r="12" spans="1:6" ht="15.75" x14ac:dyDescent="0.25">
      <c r="A12" s="41" t="s">
        <v>7</v>
      </c>
      <c r="B12" s="42"/>
      <c r="C12" s="48" t="s">
        <v>335</v>
      </c>
      <c r="D12" s="49"/>
      <c r="E12" s="49"/>
      <c r="F12" s="50"/>
    </row>
    <row r="13" spans="1:6" ht="15.95" customHeight="1" x14ac:dyDescent="0.25">
      <c r="A13" s="46" t="s">
        <v>8</v>
      </c>
      <c r="B13" s="47"/>
      <c r="C13" s="39">
        <v>126237331</v>
      </c>
      <c r="D13" s="40"/>
      <c r="E13" s="40"/>
      <c r="F13" s="40"/>
    </row>
    <row r="14" spans="1:6" ht="15.95" customHeight="1" x14ac:dyDescent="0.25">
      <c r="A14" s="46" t="s">
        <v>9</v>
      </c>
      <c r="B14" s="47"/>
      <c r="C14" s="39" t="s">
        <v>340</v>
      </c>
      <c r="D14" s="40"/>
      <c r="E14" s="40"/>
      <c r="F14" s="40"/>
    </row>
    <row r="15" spans="1:6" ht="15.95" customHeight="1" x14ac:dyDescent="0.25">
      <c r="A15" s="41" t="s">
        <v>10</v>
      </c>
      <c r="B15" s="42"/>
      <c r="C15" s="39" t="s">
        <v>341</v>
      </c>
      <c r="D15" s="40"/>
      <c r="E15" s="40"/>
      <c r="F15" s="40"/>
    </row>
    <row r="16" spans="1:6" ht="63" customHeight="1" x14ac:dyDescent="0.25">
      <c r="A16" s="53" t="s">
        <v>11</v>
      </c>
      <c r="B16" s="47"/>
      <c r="C16" s="39" t="s">
        <v>342</v>
      </c>
      <c r="D16" s="40"/>
      <c r="E16" s="40"/>
      <c r="F16" s="40"/>
    </row>
    <row r="17" spans="1:7" ht="15.95" customHeight="1" x14ac:dyDescent="0.25">
      <c r="A17" s="41" t="s">
        <v>12</v>
      </c>
      <c r="B17" s="42"/>
      <c r="C17" s="39" t="s">
        <v>339</v>
      </c>
      <c r="D17" s="40"/>
      <c r="E17" s="40"/>
      <c r="F17" s="40"/>
    </row>
    <row r="18" spans="1:7" ht="15.95" customHeight="1" x14ac:dyDescent="0.25">
      <c r="A18" s="41" t="s">
        <v>13</v>
      </c>
      <c r="B18" s="42"/>
      <c r="C18" s="39" t="s">
        <v>343</v>
      </c>
      <c r="D18" s="40"/>
      <c r="E18" s="40"/>
      <c r="F18" s="40"/>
    </row>
    <row r="19" spans="1:7" ht="48" customHeight="1" x14ac:dyDescent="0.25">
      <c r="A19" s="41" t="s">
        <v>14</v>
      </c>
      <c r="B19" s="42"/>
      <c r="C19" s="39" t="s">
        <v>344</v>
      </c>
      <c r="D19" s="40"/>
      <c r="E19" s="40"/>
      <c r="F19" s="40"/>
    </row>
    <row r="20" spans="1:7" ht="54.95" customHeight="1" x14ac:dyDescent="0.25">
      <c r="A20" s="41" t="s">
        <v>15</v>
      </c>
      <c r="B20" s="42"/>
      <c r="C20" s="39" t="s">
        <v>344</v>
      </c>
      <c r="D20" s="40"/>
      <c r="E20" s="40"/>
      <c r="F20" s="40"/>
    </row>
    <row r="21" spans="1:7" ht="104.25" customHeight="1" x14ac:dyDescent="0.25">
      <c r="A21" s="43" t="s">
        <v>16</v>
      </c>
      <c r="B21" s="44"/>
      <c r="C21" s="51" t="s">
        <v>345</v>
      </c>
      <c r="D21" s="52"/>
      <c r="E21" s="52"/>
      <c r="F21" s="52"/>
      <c r="G21" s="14" t="str">
        <f>IF((SUMPRODUCT(--(C21=""))&gt;0), "Privaloma užpildyti, kai taikomi pašalinimo pagrindai", "")</f>
        <v/>
      </c>
    </row>
    <row r="22" spans="1:7" ht="18" customHeight="1" x14ac:dyDescent="0.25">
      <c r="A22" s="4"/>
      <c r="C22" s="5"/>
      <c r="D22" s="5"/>
      <c r="E22" s="5"/>
      <c r="F22" s="5"/>
    </row>
    <row r="23" spans="1:7" x14ac:dyDescent="0.25">
      <c r="A23" s="54" t="s">
        <v>17</v>
      </c>
      <c r="B23" s="38"/>
      <c r="C23" s="38"/>
      <c r="D23" s="38"/>
      <c r="E23" s="38"/>
      <c r="F23" s="38"/>
    </row>
    <row r="24" spans="1:7" x14ac:dyDescent="0.25">
      <c r="A24" s="38" t="s">
        <v>18</v>
      </c>
      <c r="B24" s="38"/>
      <c r="C24" s="38"/>
      <c r="D24" s="38"/>
      <c r="E24" s="38"/>
      <c r="F24" s="38"/>
    </row>
    <row r="25" spans="1:7" x14ac:dyDescent="0.25">
      <c r="A25" s="38" t="s">
        <v>19</v>
      </c>
      <c r="B25" s="38"/>
      <c r="C25" s="38"/>
      <c r="D25" s="38"/>
      <c r="E25" s="38"/>
      <c r="F25" s="38"/>
    </row>
    <row r="26" spans="1:7" x14ac:dyDescent="0.25">
      <c r="A26" s="38" t="s">
        <v>20</v>
      </c>
      <c r="B26" s="38"/>
      <c r="C26" s="38"/>
      <c r="D26" s="38"/>
      <c r="E26" s="38"/>
      <c r="F26" s="38"/>
    </row>
    <row r="27" spans="1:7" x14ac:dyDescent="0.25">
      <c r="A27" s="38" t="s">
        <v>21</v>
      </c>
      <c r="B27" s="38"/>
      <c r="C27" s="38"/>
      <c r="D27" s="38"/>
      <c r="E27" s="38"/>
      <c r="F27" s="38"/>
    </row>
    <row r="28" spans="1:7" ht="32.1" customHeight="1" x14ac:dyDescent="0.25">
      <c r="A28" s="45" t="s">
        <v>22</v>
      </c>
      <c r="B28" s="38"/>
      <c r="C28" s="38"/>
      <c r="D28" s="38"/>
      <c r="E28" s="38"/>
      <c r="F28" s="38"/>
    </row>
    <row r="29" spans="1:7" x14ac:dyDescent="0.25">
      <c r="A29" s="38" t="s">
        <v>23</v>
      </c>
      <c r="B29" s="38"/>
      <c r="C29" s="38"/>
      <c r="D29" s="38"/>
      <c r="E29" s="38"/>
      <c r="F29" s="38"/>
    </row>
    <row r="30" spans="1:7" x14ac:dyDescent="0.25">
      <c r="A30" s="14" t="s">
        <v>24</v>
      </c>
      <c r="D30" s="27"/>
      <c r="G30" s="11"/>
    </row>
    <row r="31" spans="1:7" x14ac:dyDescent="0.25">
      <c r="A31" s="28" t="s">
        <v>287</v>
      </c>
      <c r="B31" s="29"/>
      <c r="C31" s="30"/>
      <c r="D31" s="30"/>
      <c r="E31" s="30"/>
    </row>
    <row r="36" spans="1:8" ht="30" x14ac:dyDescent="0.25">
      <c r="A36" s="12" t="s">
        <v>53</v>
      </c>
      <c r="B36" s="25" t="s">
        <v>54</v>
      </c>
    </row>
    <row r="38" spans="1:8" x14ac:dyDescent="0.25">
      <c r="A38" s="12" t="s">
        <v>25</v>
      </c>
    </row>
    <row r="39" spans="1:8" ht="45" x14ac:dyDescent="0.25">
      <c r="A39" s="22" t="s">
        <v>26</v>
      </c>
      <c r="B39" s="22" t="s">
        <v>27</v>
      </c>
      <c r="C39" s="22" t="s">
        <v>28</v>
      </c>
      <c r="D39" s="22" t="s">
        <v>29</v>
      </c>
      <c r="E39" s="22" t="s">
        <v>289</v>
      </c>
      <c r="F39" s="22" t="s">
        <v>30</v>
      </c>
      <c r="G39" s="22" t="s">
        <v>31</v>
      </c>
      <c r="H39" s="34" t="s">
        <v>32</v>
      </c>
    </row>
    <row r="40" spans="1:8" ht="30" x14ac:dyDescent="0.25">
      <c r="A40" s="15" t="s">
        <v>55</v>
      </c>
      <c r="B40" s="22" t="s">
        <v>285</v>
      </c>
      <c r="C40" s="16"/>
      <c r="D40" s="16"/>
      <c r="E40" s="16"/>
      <c r="F40" s="16"/>
      <c r="G40" s="16"/>
      <c r="H40" s="35"/>
    </row>
    <row r="41" spans="1:8" ht="30" x14ac:dyDescent="0.25">
      <c r="A41" s="16" t="s">
        <v>57</v>
      </c>
      <c r="B41" s="13" t="s">
        <v>286</v>
      </c>
      <c r="C41" s="16">
        <v>240</v>
      </c>
      <c r="D41" s="16" t="s">
        <v>38</v>
      </c>
      <c r="E41" s="17">
        <v>1.33</v>
      </c>
      <c r="F41" s="16">
        <f>IF(ISBLANK(E41),"", PRODUCT(C41,E41))</f>
        <v>319.20000000000005</v>
      </c>
      <c r="G41" s="18" t="s">
        <v>320</v>
      </c>
      <c r="H41" s="35"/>
    </row>
    <row r="42" spans="1:8" ht="64.900000000000006" customHeight="1" x14ac:dyDescent="0.25">
      <c r="A42" s="16" t="s">
        <v>58</v>
      </c>
      <c r="B42" s="13" t="s">
        <v>59</v>
      </c>
      <c r="C42" s="16"/>
      <c r="D42" s="16"/>
      <c r="E42" s="16"/>
      <c r="F42" s="16"/>
      <c r="G42" s="16"/>
      <c r="H42" s="36" t="s">
        <v>319</v>
      </c>
    </row>
    <row r="43" spans="1:8" ht="67.5" customHeight="1" x14ac:dyDescent="0.25">
      <c r="A43" s="16" t="s">
        <v>60</v>
      </c>
      <c r="B43" s="13" t="s">
        <v>61</v>
      </c>
      <c r="C43" s="16"/>
      <c r="D43" s="16"/>
      <c r="E43" s="16"/>
      <c r="F43" s="16"/>
      <c r="G43" s="16"/>
      <c r="H43" s="36" t="s">
        <v>61</v>
      </c>
    </row>
    <row r="44" spans="1:8" x14ac:dyDescent="0.25">
      <c r="A44" s="16" t="s">
        <v>62</v>
      </c>
      <c r="B44" s="13" t="s">
        <v>40</v>
      </c>
      <c r="C44" s="16"/>
      <c r="D44" s="16"/>
      <c r="E44" s="16"/>
      <c r="F44" s="16"/>
      <c r="G44" s="16"/>
      <c r="H44" s="36" t="s">
        <v>315</v>
      </c>
    </row>
    <row r="45" spans="1:8" x14ac:dyDescent="0.25">
      <c r="A45" s="16" t="s">
        <v>63</v>
      </c>
      <c r="B45" s="13" t="s">
        <v>64</v>
      </c>
      <c r="C45" s="16"/>
      <c r="D45" s="16"/>
      <c r="E45" s="16"/>
      <c r="F45" s="16"/>
      <c r="G45" s="16"/>
      <c r="H45" s="36">
        <v>45</v>
      </c>
    </row>
    <row r="46" spans="1:8" x14ac:dyDescent="0.25">
      <c r="A46" s="16" t="s">
        <v>65</v>
      </c>
      <c r="B46" s="13" t="s">
        <v>66</v>
      </c>
      <c r="C46" s="16"/>
      <c r="D46" s="16"/>
      <c r="E46" s="16"/>
      <c r="F46" s="16"/>
      <c r="G46" s="16"/>
      <c r="H46" s="36" t="s">
        <v>296</v>
      </c>
    </row>
    <row r="47" spans="1:8" x14ac:dyDescent="0.25">
      <c r="A47" s="16" t="s">
        <v>67</v>
      </c>
      <c r="B47" s="13" t="s">
        <v>68</v>
      </c>
      <c r="C47" s="16"/>
      <c r="D47" s="16"/>
      <c r="E47" s="16"/>
      <c r="F47" s="16"/>
      <c r="G47" s="16"/>
      <c r="H47" s="36" t="s">
        <v>316</v>
      </c>
    </row>
    <row r="48" spans="1:8" x14ac:dyDescent="0.25">
      <c r="A48" s="16" t="s">
        <v>69</v>
      </c>
      <c r="B48" s="13" t="s">
        <v>70</v>
      </c>
      <c r="C48" s="16"/>
      <c r="D48" s="16"/>
      <c r="E48" s="16"/>
      <c r="F48" s="16"/>
      <c r="G48" s="16"/>
      <c r="H48" s="36">
        <v>12</v>
      </c>
    </row>
    <row r="49" spans="1:8" ht="30" x14ac:dyDescent="0.25">
      <c r="A49" s="16" t="s">
        <v>71</v>
      </c>
      <c r="B49" s="13" t="s">
        <v>56</v>
      </c>
      <c r="C49" s="16">
        <v>600</v>
      </c>
      <c r="D49" s="16" t="s">
        <v>33</v>
      </c>
      <c r="E49" s="17">
        <v>1.33</v>
      </c>
      <c r="F49" s="16">
        <f>IF(ISBLANK(E49),"", PRODUCT(C49,E49))</f>
        <v>798</v>
      </c>
      <c r="G49" s="18" t="s">
        <v>322</v>
      </c>
      <c r="H49" s="35"/>
    </row>
    <row r="50" spans="1:8" ht="60" x14ac:dyDescent="0.25">
      <c r="A50" s="16" t="s">
        <v>72</v>
      </c>
      <c r="B50" s="13" t="s">
        <v>59</v>
      </c>
      <c r="C50" s="16"/>
      <c r="D50" s="16"/>
      <c r="E50" s="16"/>
      <c r="F50" s="16"/>
      <c r="G50" s="16"/>
      <c r="H50" s="36" t="s">
        <v>319</v>
      </c>
    </row>
    <row r="51" spans="1:8" ht="60" x14ac:dyDescent="0.25">
      <c r="A51" s="16" t="s">
        <v>73</v>
      </c>
      <c r="B51" s="13" t="s">
        <v>61</v>
      </c>
      <c r="C51" s="16"/>
      <c r="D51" s="16"/>
      <c r="E51" s="16"/>
      <c r="F51" s="16"/>
      <c r="G51" s="16"/>
      <c r="H51" s="36" t="s">
        <v>61</v>
      </c>
    </row>
    <row r="52" spans="1:8" x14ac:dyDescent="0.25">
      <c r="A52" s="16" t="s">
        <v>74</v>
      </c>
      <c r="B52" s="13" t="s">
        <v>42</v>
      </c>
      <c r="C52" s="16"/>
      <c r="D52" s="16"/>
      <c r="E52" s="16"/>
      <c r="F52" s="16"/>
      <c r="G52" s="16"/>
      <c r="H52" s="36" t="s">
        <v>321</v>
      </c>
    </row>
    <row r="53" spans="1:8" x14ac:dyDescent="0.25">
      <c r="A53" s="16" t="s">
        <v>75</v>
      </c>
      <c r="B53" s="13" t="s">
        <v>44</v>
      </c>
      <c r="C53" s="16"/>
      <c r="D53" s="16"/>
      <c r="E53" s="16"/>
      <c r="F53" s="16"/>
      <c r="G53" s="16"/>
      <c r="H53" s="36">
        <v>75</v>
      </c>
    </row>
    <row r="54" spans="1:8" x14ac:dyDescent="0.25">
      <c r="A54" s="16" t="s">
        <v>76</v>
      </c>
      <c r="B54" s="13" t="s">
        <v>66</v>
      </c>
      <c r="C54" s="16"/>
      <c r="D54" s="16"/>
      <c r="E54" s="16"/>
      <c r="F54" s="16"/>
      <c r="G54" s="16"/>
      <c r="H54" s="36" t="s">
        <v>296</v>
      </c>
    </row>
    <row r="55" spans="1:8" x14ac:dyDescent="0.25">
      <c r="A55" s="16" t="s">
        <v>77</v>
      </c>
      <c r="B55" s="13" t="s">
        <v>78</v>
      </c>
      <c r="C55" s="16"/>
      <c r="D55" s="16"/>
      <c r="E55" s="16"/>
      <c r="F55" s="16"/>
      <c r="G55" s="16"/>
      <c r="H55" s="36" t="s">
        <v>317</v>
      </c>
    </row>
    <row r="56" spans="1:8" x14ac:dyDescent="0.25">
      <c r="A56" s="16" t="s">
        <v>79</v>
      </c>
      <c r="B56" s="13" t="s">
        <v>80</v>
      </c>
      <c r="C56" s="16"/>
      <c r="D56" s="16"/>
      <c r="E56" s="16"/>
      <c r="F56" s="16"/>
      <c r="G56" s="16"/>
      <c r="H56" s="36">
        <v>16</v>
      </c>
    </row>
    <row r="57" spans="1:8" ht="30" x14ac:dyDescent="0.25">
      <c r="A57" s="16" t="s">
        <v>81</v>
      </c>
      <c r="B57" s="13" t="s">
        <v>56</v>
      </c>
      <c r="C57" s="16">
        <v>480</v>
      </c>
      <c r="D57" s="16" t="s">
        <v>33</v>
      </c>
      <c r="E57" s="17">
        <v>1.72</v>
      </c>
      <c r="F57" s="16">
        <f>IF(ISBLANK(E57),"", PRODUCT(C57,E57))</f>
        <v>825.6</v>
      </c>
      <c r="G57" s="18" t="s">
        <v>326</v>
      </c>
      <c r="H57" s="35"/>
    </row>
    <row r="58" spans="1:8" ht="60" x14ac:dyDescent="0.25">
      <c r="A58" s="16" t="s">
        <v>82</v>
      </c>
      <c r="B58" s="13" t="s">
        <v>59</v>
      </c>
      <c r="C58" s="16"/>
      <c r="D58" s="16"/>
      <c r="E58" s="16"/>
      <c r="F58" s="16"/>
      <c r="G58" s="16"/>
      <c r="H58" s="36" t="s">
        <v>319</v>
      </c>
    </row>
    <row r="59" spans="1:8" ht="60" x14ac:dyDescent="0.25">
      <c r="A59" s="16" t="s">
        <v>83</v>
      </c>
      <c r="B59" s="13" t="s">
        <v>61</v>
      </c>
      <c r="C59" s="16"/>
      <c r="D59" s="16"/>
      <c r="E59" s="16"/>
      <c r="F59" s="16"/>
      <c r="G59" s="16"/>
      <c r="H59" s="36" t="s">
        <v>61</v>
      </c>
    </row>
    <row r="60" spans="1:8" x14ac:dyDescent="0.25">
      <c r="A60" s="16" t="s">
        <v>84</v>
      </c>
      <c r="B60" s="13" t="s">
        <v>43</v>
      </c>
      <c r="C60" s="16"/>
      <c r="D60" s="16"/>
      <c r="E60" s="16"/>
      <c r="F60" s="16"/>
      <c r="G60" s="16"/>
      <c r="H60" s="36" t="s">
        <v>323</v>
      </c>
    </row>
    <row r="61" spans="1:8" x14ac:dyDescent="0.25">
      <c r="A61" s="16" t="s">
        <v>85</v>
      </c>
      <c r="B61" s="13" t="s">
        <v>86</v>
      </c>
      <c r="C61" s="16"/>
      <c r="D61" s="16"/>
      <c r="E61" s="16"/>
      <c r="F61" s="16"/>
      <c r="G61" s="16"/>
      <c r="H61" s="36">
        <v>50</v>
      </c>
    </row>
    <row r="62" spans="1:8" x14ac:dyDescent="0.25">
      <c r="A62" s="16" t="s">
        <v>87</v>
      </c>
      <c r="B62" s="13" t="s">
        <v>66</v>
      </c>
      <c r="C62" s="16"/>
      <c r="D62" s="16"/>
      <c r="E62" s="16"/>
      <c r="F62" s="16"/>
      <c r="G62" s="16"/>
      <c r="H62" s="36" t="s">
        <v>324</v>
      </c>
    </row>
    <row r="63" spans="1:8" x14ac:dyDescent="0.25">
      <c r="A63" s="16" t="s">
        <v>88</v>
      </c>
      <c r="B63" s="13" t="s">
        <v>41</v>
      </c>
      <c r="C63" s="16"/>
      <c r="D63" s="16"/>
      <c r="E63" s="16"/>
      <c r="F63" s="16"/>
      <c r="G63" s="16"/>
      <c r="H63" s="36" t="s">
        <v>317</v>
      </c>
    </row>
    <row r="64" spans="1:8" x14ac:dyDescent="0.25">
      <c r="A64" s="16" t="s">
        <v>89</v>
      </c>
      <c r="B64" s="13" t="s">
        <v>90</v>
      </c>
      <c r="C64" s="16"/>
      <c r="D64" s="16"/>
      <c r="E64" s="16"/>
      <c r="F64" s="16"/>
      <c r="G64" s="16"/>
      <c r="H64" s="36">
        <v>19</v>
      </c>
    </row>
    <row r="65" spans="1:8" x14ac:dyDescent="0.25">
      <c r="A65" s="16" t="s">
        <v>91</v>
      </c>
      <c r="B65" s="13" t="s">
        <v>92</v>
      </c>
      <c r="C65" s="16"/>
      <c r="D65" s="16"/>
      <c r="E65" s="16"/>
      <c r="F65" s="16"/>
      <c r="G65" s="16"/>
      <c r="H65" s="36" t="s">
        <v>325</v>
      </c>
    </row>
    <row r="66" spans="1:8" ht="30" x14ac:dyDescent="0.25">
      <c r="A66" s="16" t="s">
        <v>93</v>
      </c>
      <c r="B66" s="13" t="s">
        <v>56</v>
      </c>
      <c r="C66" s="16">
        <v>900</v>
      </c>
      <c r="D66" s="16" t="s">
        <v>33</v>
      </c>
      <c r="E66" s="17">
        <v>1.26</v>
      </c>
      <c r="F66" s="16">
        <f>IF(ISBLANK(E66),"", PRODUCT(C66,E66))</f>
        <v>1134</v>
      </c>
      <c r="G66" s="18" t="s">
        <v>329</v>
      </c>
      <c r="H66" s="35"/>
    </row>
    <row r="67" spans="1:8" ht="60" x14ac:dyDescent="0.25">
      <c r="A67" s="16" t="s">
        <v>94</v>
      </c>
      <c r="B67" s="13" t="s">
        <v>59</v>
      </c>
      <c r="C67" s="16"/>
      <c r="D67" s="16"/>
      <c r="E67" s="16"/>
      <c r="F67" s="16"/>
      <c r="G67" s="16"/>
      <c r="H67" s="36" t="s">
        <v>328</v>
      </c>
    </row>
    <row r="68" spans="1:8" ht="60" x14ac:dyDescent="0.25">
      <c r="A68" s="16" t="s">
        <v>95</v>
      </c>
      <c r="B68" s="13" t="s">
        <v>61</v>
      </c>
      <c r="C68" s="16"/>
      <c r="D68" s="16"/>
      <c r="E68" s="16"/>
      <c r="F68" s="16"/>
      <c r="G68" s="16"/>
      <c r="H68" s="36" t="s">
        <v>61</v>
      </c>
    </row>
    <row r="69" spans="1:8" x14ac:dyDescent="0.25">
      <c r="A69" s="16" t="s">
        <v>96</v>
      </c>
      <c r="B69" s="13" t="s">
        <v>43</v>
      </c>
      <c r="C69" s="16"/>
      <c r="D69" s="16"/>
      <c r="E69" s="16"/>
      <c r="F69" s="16"/>
      <c r="G69" s="16"/>
      <c r="H69" s="36" t="s">
        <v>323</v>
      </c>
    </row>
    <row r="70" spans="1:8" x14ac:dyDescent="0.25">
      <c r="A70" s="16" t="s">
        <v>97</v>
      </c>
      <c r="B70" s="13" t="s">
        <v>46</v>
      </c>
      <c r="C70" s="16"/>
      <c r="D70" s="16"/>
      <c r="E70" s="16"/>
      <c r="F70" s="16"/>
      <c r="G70" s="16"/>
      <c r="H70" s="36">
        <v>75</v>
      </c>
    </row>
    <row r="71" spans="1:8" x14ac:dyDescent="0.25">
      <c r="A71" s="16" t="s">
        <v>98</v>
      </c>
      <c r="B71" s="13" t="s">
        <v>47</v>
      </c>
      <c r="C71" s="16"/>
      <c r="D71" s="16"/>
      <c r="E71" s="16"/>
      <c r="F71" s="16"/>
      <c r="G71" s="16"/>
      <c r="H71" s="36" t="s">
        <v>307</v>
      </c>
    </row>
    <row r="72" spans="1:8" x14ac:dyDescent="0.25">
      <c r="A72" s="16" t="s">
        <v>99</v>
      </c>
      <c r="B72" s="13" t="s">
        <v>48</v>
      </c>
      <c r="C72" s="16"/>
      <c r="D72" s="16"/>
      <c r="E72" s="16"/>
      <c r="F72" s="16"/>
      <c r="G72" s="16"/>
      <c r="H72" s="36" t="s">
        <v>327</v>
      </c>
    </row>
    <row r="73" spans="1:8" x14ac:dyDescent="0.25">
      <c r="A73" s="16" t="s">
        <v>100</v>
      </c>
      <c r="B73" s="13" t="s">
        <v>101</v>
      </c>
      <c r="C73" s="16"/>
      <c r="D73" s="16"/>
      <c r="E73" s="16"/>
      <c r="F73" s="16"/>
      <c r="G73" s="16"/>
      <c r="H73" s="36">
        <v>22</v>
      </c>
    </row>
    <row r="74" spans="1:8" ht="30" x14ac:dyDescent="0.25">
      <c r="A74" s="16" t="s">
        <v>102</v>
      </c>
      <c r="B74" s="13" t="s">
        <v>56</v>
      </c>
      <c r="C74" s="16">
        <v>360</v>
      </c>
      <c r="D74" s="16" t="s">
        <v>33</v>
      </c>
      <c r="E74" s="17">
        <v>1.33</v>
      </c>
      <c r="F74" s="16">
        <f>IF(ISBLANK(E74),"", PRODUCT(C74,E74))</f>
        <v>478.8</v>
      </c>
      <c r="G74" s="18" t="s">
        <v>331</v>
      </c>
      <c r="H74" s="35"/>
    </row>
    <row r="75" spans="1:8" ht="60" x14ac:dyDescent="0.25">
      <c r="A75" s="16" t="s">
        <v>103</v>
      </c>
      <c r="B75" s="13" t="s">
        <v>59</v>
      </c>
      <c r="C75" s="16"/>
      <c r="D75" s="16"/>
      <c r="E75" s="16"/>
      <c r="F75" s="16"/>
      <c r="G75" s="16"/>
      <c r="H75" s="36" t="s">
        <v>330</v>
      </c>
    </row>
    <row r="76" spans="1:8" ht="60" x14ac:dyDescent="0.25">
      <c r="A76" s="16" t="s">
        <v>104</v>
      </c>
      <c r="B76" s="13" t="s">
        <v>61</v>
      </c>
      <c r="C76" s="16"/>
      <c r="D76" s="16"/>
      <c r="E76" s="16"/>
      <c r="F76" s="16"/>
      <c r="G76" s="16"/>
      <c r="H76" s="36" t="s">
        <v>61</v>
      </c>
    </row>
    <row r="77" spans="1:8" x14ac:dyDescent="0.25">
      <c r="A77" s="16" t="s">
        <v>105</v>
      </c>
      <c r="B77" s="13" t="s">
        <v>43</v>
      </c>
      <c r="C77" s="16"/>
      <c r="D77" s="16"/>
      <c r="E77" s="16"/>
      <c r="F77" s="16"/>
      <c r="G77" s="16"/>
      <c r="H77" s="36" t="s">
        <v>323</v>
      </c>
    </row>
    <row r="78" spans="1:8" x14ac:dyDescent="0.25">
      <c r="A78" s="16" t="s">
        <v>106</v>
      </c>
      <c r="B78" s="13" t="s">
        <v>46</v>
      </c>
      <c r="C78" s="16"/>
      <c r="D78" s="16"/>
      <c r="E78" s="16"/>
      <c r="F78" s="16"/>
      <c r="G78" s="16"/>
      <c r="H78" s="36">
        <v>75</v>
      </c>
    </row>
    <row r="79" spans="1:8" x14ac:dyDescent="0.25">
      <c r="A79" s="16" t="s">
        <v>107</v>
      </c>
      <c r="B79" s="13" t="s">
        <v>66</v>
      </c>
      <c r="C79" s="16"/>
      <c r="D79" s="16"/>
      <c r="E79" s="16"/>
      <c r="F79" s="16"/>
      <c r="G79" s="16"/>
      <c r="H79" s="36" t="s">
        <v>324</v>
      </c>
    </row>
    <row r="80" spans="1:8" x14ac:dyDescent="0.25">
      <c r="A80" s="16" t="s">
        <v>108</v>
      </c>
      <c r="B80" s="13" t="s">
        <v>109</v>
      </c>
      <c r="C80" s="16"/>
      <c r="D80" s="16"/>
      <c r="E80" s="16"/>
      <c r="F80" s="16"/>
      <c r="G80" s="16"/>
      <c r="H80" s="36" t="s">
        <v>318</v>
      </c>
    </row>
    <row r="81" spans="1:8" x14ac:dyDescent="0.25">
      <c r="A81" s="16" t="s">
        <v>110</v>
      </c>
      <c r="B81" s="13" t="s">
        <v>90</v>
      </c>
      <c r="C81" s="16"/>
      <c r="D81" s="16"/>
      <c r="E81" s="16"/>
      <c r="F81" s="16"/>
      <c r="G81" s="16"/>
      <c r="H81" s="36">
        <v>19</v>
      </c>
    </row>
    <row r="82" spans="1:8" ht="30" x14ac:dyDescent="0.25">
      <c r="A82" s="16" t="s">
        <v>111</v>
      </c>
      <c r="B82" s="13" t="s">
        <v>56</v>
      </c>
      <c r="C82" s="16">
        <v>240</v>
      </c>
      <c r="D82" s="16" t="s">
        <v>38</v>
      </c>
      <c r="E82" s="17">
        <v>1.37</v>
      </c>
      <c r="F82" s="16">
        <f>IF(ISBLANK(E82),"", PRODUCT(C82,E82))</f>
        <v>328.8</v>
      </c>
      <c r="G82" s="18" t="s">
        <v>332</v>
      </c>
      <c r="H82" s="35"/>
    </row>
    <row r="83" spans="1:8" ht="60" x14ac:dyDescent="0.25">
      <c r="A83" s="16" t="s">
        <v>112</v>
      </c>
      <c r="B83" s="13" t="s">
        <v>59</v>
      </c>
      <c r="C83" s="16"/>
      <c r="D83" s="16"/>
      <c r="E83" s="16"/>
      <c r="F83" s="16"/>
      <c r="G83" s="16"/>
      <c r="H83" s="36" t="s">
        <v>310</v>
      </c>
    </row>
    <row r="84" spans="1:8" ht="60" x14ac:dyDescent="0.25">
      <c r="A84" s="16" t="s">
        <v>113</v>
      </c>
      <c r="B84" s="13" t="s">
        <v>61</v>
      </c>
      <c r="C84" s="16"/>
      <c r="D84" s="16"/>
      <c r="E84" s="16"/>
      <c r="F84" s="16"/>
      <c r="G84" s="16"/>
      <c r="H84" s="36" t="s">
        <v>61</v>
      </c>
    </row>
    <row r="85" spans="1:8" x14ac:dyDescent="0.25">
      <c r="A85" s="16" t="s">
        <v>114</v>
      </c>
      <c r="B85" s="13" t="s">
        <v>43</v>
      </c>
      <c r="C85" s="16"/>
      <c r="D85" s="16"/>
      <c r="E85" s="16"/>
      <c r="F85" s="16"/>
      <c r="G85" s="16"/>
      <c r="H85" s="36" t="s">
        <v>323</v>
      </c>
    </row>
    <row r="86" spans="1:8" x14ac:dyDescent="0.25">
      <c r="A86" s="16" t="s">
        <v>115</v>
      </c>
      <c r="B86" s="13" t="s">
        <v>116</v>
      </c>
      <c r="C86" s="16"/>
      <c r="D86" s="16"/>
      <c r="E86" s="16"/>
      <c r="F86" s="16"/>
      <c r="G86" s="16"/>
      <c r="H86" s="36">
        <v>75</v>
      </c>
    </row>
    <row r="87" spans="1:8" x14ac:dyDescent="0.25">
      <c r="A87" s="16" t="s">
        <v>117</v>
      </c>
      <c r="B87" s="13" t="s">
        <v>118</v>
      </c>
      <c r="C87" s="16"/>
      <c r="D87" s="16"/>
      <c r="E87" s="16"/>
      <c r="F87" s="16"/>
      <c r="G87" s="16"/>
      <c r="H87" s="36" t="s">
        <v>296</v>
      </c>
    </row>
    <row r="88" spans="1:8" x14ac:dyDescent="0.25">
      <c r="A88" s="16" t="s">
        <v>119</v>
      </c>
      <c r="B88" s="13" t="s">
        <v>39</v>
      </c>
      <c r="C88" s="16"/>
      <c r="D88" s="16"/>
      <c r="E88" s="16"/>
      <c r="F88" s="16"/>
      <c r="G88" s="16"/>
      <c r="H88" s="36" t="s">
        <v>39</v>
      </c>
    </row>
    <row r="89" spans="1:8" x14ac:dyDescent="0.25">
      <c r="A89" s="16" t="s">
        <v>120</v>
      </c>
      <c r="B89" s="13" t="s">
        <v>68</v>
      </c>
      <c r="C89" s="16"/>
      <c r="D89" s="16"/>
      <c r="E89" s="16"/>
      <c r="F89" s="16"/>
      <c r="G89" s="16"/>
      <c r="H89" s="36" t="s">
        <v>176</v>
      </c>
    </row>
    <row r="90" spans="1:8" x14ac:dyDescent="0.25">
      <c r="A90" s="16" t="s">
        <v>121</v>
      </c>
      <c r="B90" s="13" t="s">
        <v>122</v>
      </c>
      <c r="C90" s="16"/>
      <c r="D90" s="16"/>
      <c r="E90" s="16"/>
      <c r="F90" s="16"/>
      <c r="G90" s="16"/>
      <c r="H90" s="36" t="s">
        <v>304</v>
      </c>
    </row>
    <row r="91" spans="1:8" x14ac:dyDescent="0.25">
      <c r="A91" s="16" t="s">
        <v>123</v>
      </c>
      <c r="B91" s="13" t="s">
        <v>124</v>
      </c>
      <c r="C91" s="16"/>
      <c r="D91" s="16"/>
      <c r="E91" s="16"/>
      <c r="F91" s="16"/>
      <c r="G91" s="16"/>
      <c r="H91" s="36">
        <v>26</v>
      </c>
    </row>
    <row r="92" spans="1:8" ht="30" x14ac:dyDescent="0.25">
      <c r="A92" s="16" t="s">
        <v>125</v>
      </c>
      <c r="B92" s="13" t="s">
        <v>56</v>
      </c>
      <c r="C92" s="16">
        <v>480</v>
      </c>
      <c r="D92" s="16" t="s">
        <v>33</v>
      </c>
      <c r="E92" s="17">
        <v>1.85</v>
      </c>
      <c r="F92" s="16">
        <f>IF(ISBLANK(E92),"", PRODUCT(C92,E92))</f>
        <v>888</v>
      </c>
      <c r="G92" s="18" t="s">
        <v>314</v>
      </c>
      <c r="H92" s="35"/>
    </row>
    <row r="93" spans="1:8" ht="60" x14ac:dyDescent="0.25">
      <c r="A93" s="16" t="s">
        <v>126</v>
      </c>
      <c r="B93" s="13" t="s">
        <v>59</v>
      </c>
      <c r="C93" s="16"/>
      <c r="D93" s="16"/>
      <c r="E93" s="16"/>
      <c r="F93" s="16"/>
      <c r="G93" s="16"/>
      <c r="H93" s="36" t="s">
        <v>295</v>
      </c>
    </row>
    <row r="94" spans="1:8" ht="60" x14ac:dyDescent="0.25">
      <c r="A94" s="16" t="s">
        <v>127</v>
      </c>
      <c r="B94" s="13" t="s">
        <v>61</v>
      </c>
      <c r="C94" s="16"/>
      <c r="D94" s="16"/>
      <c r="E94" s="16"/>
      <c r="F94" s="16"/>
      <c r="G94" s="16"/>
      <c r="H94" s="36" t="s">
        <v>61</v>
      </c>
    </row>
    <row r="95" spans="1:8" x14ac:dyDescent="0.25">
      <c r="A95" s="16" t="s">
        <v>128</v>
      </c>
      <c r="B95" s="13" t="s">
        <v>49</v>
      </c>
      <c r="C95" s="16"/>
      <c r="D95" s="16"/>
      <c r="E95" s="16"/>
      <c r="F95" s="16"/>
      <c r="G95" s="16"/>
      <c r="H95" s="36" t="s">
        <v>302</v>
      </c>
    </row>
    <row r="96" spans="1:8" x14ac:dyDescent="0.25">
      <c r="A96" s="16" t="s">
        <v>129</v>
      </c>
      <c r="B96" s="13" t="s">
        <v>116</v>
      </c>
      <c r="C96" s="16"/>
      <c r="D96" s="16"/>
      <c r="E96" s="16"/>
      <c r="F96" s="16"/>
      <c r="G96" s="16"/>
      <c r="H96" s="36">
        <v>75</v>
      </c>
    </row>
    <row r="97" spans="1:8" x14ac:dyDescent="0.25">
      <c r="A97" s="16" t="s">
        <v>130</v>
      </c>
      <c r="B97" s="13" t="s">
        <v>118</v>
      </c>
      <c r="C97" s="16"/>
      <c r="D97" s="16"/>
      <c r="E97" s="16"/>
      <c r="F97" s="16"/>
      <c r="G97" s="16"/>
      <c r="H97" s="36" t="s">
        <v>312</v>
      </c>
    </row>
    <row r="98" spans="1:8" x14ac:dyDescent="0.25">
      <c r="A98" s="16" t="s">
        <v>131</v>
      </c>
      <c r="B98" s="13" t="s">
        <v>39</v>
      </c>
      <c r="C98" s="16"/>
      <c r="D98" s="16"/>
      <c r="E98" s="16"/>
      <c r="F98" s="16"/>
      <c r="G98" s="16"/>
      <c r="H98" s="36" t="s">
        <v>39</v>
      </c>
    </row>
    <row r="99" spans="1:8" x14ac:dyDescent="0.25">
      <c r="A99" s="16" t="s">
        <v>132</v>
      </c>
      <c r="B99" s="13" t="s">
        <v>41</v>
      </c>
      <c r="C99" s="16"/>
      <c r="D99" s="16"/>
      <c r="E99" s="16"/>
      <c r="F99" s="16"/>
      <c r="G99" s="16"/>
      <c r="H99" s="36" t="s">
        <v>176</v>
      </c>
    </row>
    <row r="100" spans="1:8" x14ac:dyDescent="0.25">
      <c r="A100" s="16" t="s">
        <v>133</v>
      </c>
      <c r="B100" s="13" t="s">
        <v>122</v>
      </c>
      <c r="C100" s="16"/>
      <c r="D100" s="16"/>
      <c r="E100" s="16"/>
      <c r="F100" s="16"/>
      <c r="G100" s="16"/>
      <c r="H100" s="36" t="s">
        <v>304</v>
      </c>
    </row>
    <row r="101" spans="1:8" x14ac:dyDescent="0.25">
      <c r="A101" s="16" t="s">
        <v>134</v>
      </c>
      <c r="B101" s="13" t="s">
        <v>135</v>
      </c>
      <c r="C101" s="16"/>
      <c r="D101" s="16"/>
      <c r="E101" s="16"/>
      <c r="F101" s="16"/>
      <c r="G101" s="16"/>
      <c r="H101" s="36">
        <v>24</v>
      </c>
    </row>
    <row r="102" spans="1:8" x14ac:dyDescent="0.25">
      <c r="A102" s="16" t="s">
        <v>136</v>
      </c>
      <c r="B102" s="13" t="s">
        <v>92</v>
      </c>
      <c r="C102" s="16"/>
      <c r="D102" s="16"/>
      <c r="E102" s="16"/>
      <c r="F102" s="16"/>
      <c r="G102" s="16"/>
      <c r="H102" s="36" t="s">
        <v>313</v>
      </c>
    </row>
    <row r="103" spans="1:8" ht="30" x14ac:dyDescent="0.25">
      <c r="A103" s="16" t="s">
        <v>137</v>
      </c>
      <c r="B103" s="13" t="s">
        <v>56</v>
      </c>
      <c r="C103" s="16">
        <v>480</v>
      </c>
      <c r="D103" s="16" t="s">
        <v>33</v>
      </c>
      <c r="E103" s="17">
        <v>1.35</v>
      </c>
      <c r="F103" s="16">
        <f>IF(ISBLANK(E103),"", PRODUCT(C103,E103))</f>
        <v>648</v>
      </c>
      <c r="G103" s="18" t="s">
        <v>311</v>
      </c>
      <c r="H103" s="35"/>
    </row>
    <row r="104" spans="1:8" ht="60" x14ac:dyDescent="0.25">
      <c r="A104" s="16" t="s">
        <v>138</v>
      </c>
      <c r="B104" s="13" t="s">
        <v>59</v>
      </c>
      <c r="C104" s="16"/>
      <c r="D104" s="16"/>
      <c r="E104" s="16"/>
      <c r="F104" s="16"/>
      <c r="G104" s="16"/>
      <c r="H104" s="36" t="s">
        <v>310</v>
      </c>
    </row>
    <row r="105" spans="1:8" ht="60" x14ac:dyDescent="0.25">
      <c r="A105" s="16" t="s">
        <v>139</v>
      </c>
      <c r="B105" s="13" t="s">
        <v>61</v>
      </c>
      <c r="C105" s="16"/>
      <c r="D105" s="16"/>
      <c r="E105" s="16"/>
      <c r="F105" s="16"/>
      <c r="G105" s="16"/>
      <c r="H105" s="36" t="s">
        <v>61</v>
      </c>
    </row>
    <row r="106" spans="1:8" x14ac:dyDescent="0.25">
      <c r="A106" s="16" t="s">
        <v>140</v>
      </c>
      <c r="B106" s="13" t="s">
        <v>49</v>
      </c>
      <c r="C106" s="16"/>
      <c r="D106" s="16"/>
      <c r="E106" s="16"/>
      <c r="F106" s="16"/>
      <c r="G106" s="16"/>
      <c r="H106" s="36" t="s">
        <v>302</v>
      </c>
    </row>
    <row r="107" spans="1:8" x14ac:dyDescent="0.25">
      <c r="A107" s="16" t="s">
        <v>141</v>
      </c>
      <c r="B107" s="13" t="s">
        <v>116</v>
      </c>
      <c r="C107" s="16"/>
      <c r="D107" s="16"/>
      <c r="E107" s="16"/>
      <c r="F107" s="16"/>
      <c r="G107" s="16"/>
      <c r="H107" s="36">
        <v>75</v>
      </c>
    </row>
    <row r="108" spans="1:8" x14ac:dyDescent="0.25">
      <c r="A108" s="16" t="s">
        <v>142</v>
      </c>
      <c r="B108" s="13" t="s">
        <v>143</v>
      </c>
      <c r="C108" s="16"/>
      <c r="D108" s="16"/>
      <c r="E108" s="16"/>
      <c r="F108" s="16"/>
      <c r="G108" s="16"/>
      <c r="H108" s="36" t="s">
        <v>309</v>
      </c>
    </row>
    <row r="109" spans="1:8" x14ac:dyDescent="0.25">
      <c r="A109" s="16" t="s">
        <v>144</v>
      </c>
      <c r="B109" s="13" t="s">
        <v>39</v>
      </c>
      <c r="C109" s="16"/>
      <c r="D109" s="16"/>
      <c r="E109" s="16"/>
      <c r="F109" s="16"/>
      <c r="G109" s="16"/>
      <c r="H109" s="36" t="s">
        <v>39</v>
      </c>
    </row>
    <row r="110" spans="1:8" x14ac:dyDescent="0.25">
      <c r="A110" s="16" t="s">
        <v>145</v>
      </c>
      <c r="B110" s="13" t="s">
        <v>41</v>
      </c>
      <c r="C110" s="16"/>
      <c r="D110" s="16"/>
      <c r="E110" s="16"/>
      <c r="F110" s="16"/>
      <c r="G110" s="16"/>
      <c r="H110" s="36" t="s">
        <v>176</v>
      </c>
    </row>
    <row r="111" spans="1:8" x14ac:dyDescent="0.25">
      <c r="A111" s="16" t="s">
        <v>146</v>
      </c>
      <c r="B111" s="13" t="s">
        <v>122</v>
      </c>
      <c r="C111" s="16"/>
      <c r="D111" s="16"/>
      <c r="E111" s="16"/>
      <c r="F111" s="16"/>
      <c r="G111" s="16"/>
      <c r="H111" s="36" t="s">
        <v>304</v>
      </c>
    </row>
    <row r="112" spans="1:8" x14ac:dyDescent="0.25">
      <c r="A112" s="16" t="s">
        <v>147</v>
      </c>
      <c r="B112" s="13" t="s">
        <v>45</v>
      </c>
      <c r="C112" s="16"/>
      <c r="D112" s="16"/>
      <c r="E112" s="16"/>
      <c r="F112" s="16"/>
      <c r="G112" s="16"/>
      <c r="H112" s="36">
        <v>26</v>
      </c>
    </row>
    <row r="113" spans="1:8" ht="30" x14ac:dyDescent="0.25">
      <c r="A113" s="16" t="s">
        <v>148</v>
      </c>
      <c r="B113" s="13" t="s">
        <v>56</v>
      </c>
      <c r="C113" s="16">
        <v>240</v>
      </c>
      <c r="D113" s="16" t="s">
        <v>33</v>
      </c>
      <c r="E113" s="17">
        <v>1.27</v>
      </c>
      <c r="F113" s="16">
        <f>IF(ISBLANK(E113),"", PRODUCT(C113,E113))</f>
        <v>304.8</v>
      </c>
      <c r="G113" s="18" t="s">
        <v>308</v>
      </c>
      <c r="H113" s="35"/>
    </row>
    <row r="114" spans="1:8" ht="60" x14ac:dyDescent="0.25">
      <c r="A114" s="16" t="s">
        <v>149</v>
      </c>
      <c r="B114" s="13" t="s">
        <v>59</v>
      </c>
      <c r="C114" s="16"/>
      <c r="D114" s="16"/>
      <c r="E114" s="16"/>
      <c r="F114" s="16"/>
      <c r="G114" s="16"/>
      <c r="H114" s="36" t="s">
        <v>300</v>
      </c>
    </row>
    <row r="115" spans="1:8" ht="60" x14ac:dyDescent="0.25">
      <c r="A115" s="16" t="s">
        <v>150</v>
      </c>
      <c r="B115" s="13" t="s">
        <v>61</v>
      </c>
      <c r="C115" s="16"/>
      <c r="D115" s="16"/>
      <c r="E115" s="16"/>
      <c r="F115" s="16"/>
      <c r="G115" s="16"/>
      <c r="H115" s="36" t="s">
        <v>61</v>
      </c>
    </row>
    <row r="116" spans="1:8" x14ac:dyDescent="0.25">
      <c r="A116" s="16" t="s">
        <v>151</v>
      </c>
      <c r="B116" s="13" t="s">
        <v>49</v>
      </c>
      <c r="C116" s="16"/>
      <c r="D116" s="16"/>
      <c r="E116" s="16"/>
      <c r="F116" s="16"/>
      <c r="G116" s="16"/>
      <c r="H116" s="36" t="s">
        <v>302</v>
      </c>
    </row>
    <row r="117" spans="1:8" x14ac:dyDescent="0.25">
      <c r="A117" s="16" t="s">
        <v>152</v>
      </c>
      <c r="B117" s="13" t="s">
        <v>46</v>
      </c>
      <c r="C117" s="16"/>
      <c r="D117" s="16"/>
      <c r="E117" s="16"/>
      <c r="F117" s="16"/>
      <c r="G117" s="16"/>
      <c r="H117" s="36">
        <v>75</v>
      </c>
    </row>
    <row r="118" spans="1:8" x14ac:dyDescent="0.25">
      <c r="A118" s="16" t="s">
        <v>153</v>
      </c>
      <c r="B118" s="13" t="s">
        <v>47</v>
      </c>
      <c r="C118" s="16"/>
      <c r="D118" s="16"/>
      <c r="E118" s="16"/>
      <c r="F118" s="16"/>
      <c r="G118" s="16"/>
      <c r="H118" s="36" t="s">
        <v>307</v>
      </c>
    </row>
    <row r="119" spans="1:8" x14ac:dyDescent="0.25">
      <c r="A119" s="16" t="s">
        <v>154</v>
      </c>
      <c r="B119" s="13" t="s">
        <v>48</v>
      </c>
      <c r="C119" s="16"/>
      <c r="D119" s="16"/>
      <c r="E119" s="16"/>
      <c r="F119" s="16"/>
      <c r="G119" s="16"/>
      <c r="H119" s="36" t="s">
        <v>299</v>
      </c>
    </row>
    <row r="120" spans="1:8" x14ac:dyDescent="0.25">
      <c r="A120" s="16" t="s">
        <v>155</v>
      </c>
      <c r="B120" s="13" t="s">
        <v>45</v>
      </c>
      <c r="C120" s="16"/>
      <c r="D120" s="16"/>
      <c r="E120" s="16"/>
      <c r="F120" s="16"/>
      <c r="G120" s="16"/>
      <c r="H120" s="36">
        <v>26</v>
      </c>
    </row>
    <row r="121" spans="1:8" ht="30" x14ac:dyDescent="0.25">
      <c r="A121" s="16" t="s">
        <v>156</v>
      </c>
      <c r="B121" s="13" t="s">
        <v>56</v>
      </c>
      <c r="C121" s="16">
        <v>420</v>
      </c>
      <c r="D121" s="16" t="s">
        <v>38</v>
      </c>
      <c r="E121" s="17">
        <v>1.35</v>
      </c>
      <c r="F121" s="16">
        <f>IF(ISBLANK(E121),"", PRODUCT(C121,E121))</f>
        <v>567</v>
      </c>
      <c r="G121" s="18" t="s">
        <v>306</v>
      </c>
      <c r="H121" s="35"/>
    </row>
    <row r="122" spans="1:8" ht="60" x14ac:dyDescent="0.25">
      <c r="A122" s="16" t="s">
        <v>157</v>
      </c>
      <c r="B122" s="13" t="s">
        <v>59</v>
      </c>
      <c r="C122" s="16"/>
      <c r="D122" s="16"/>
      <c r="E122" s="16"/>
      <c r="F122" s="16"/>
      <c r="G122" s="16"/>
      <c r="H122" s="36" t="s">
        <v>305</v>
      </c>
    </row>
    <row r="123" spans="1:8" ht="60" x14ac:dyDescent="0.25">
      <c r="A123" s="16" t="s">
        <v>158</v>
      </c>
      <c r="B123" s="13" t="s">
        <v>61</v>
      </c>
      <c r="C123" s="16"/>
      <c r="D123" s="16"/>
      <c r="E123" s="16"/>
      <c r="F123" s="16"/>
      <c r="G123" s="16"/>
      <c r="H123" s="36" t="s">
        <v>61</v>
      </c>
    </row>
    <row r="124" spans="1:8" x14ac:dyDescent="0.25">
      <c r="A124" s="16" t="s">
        <v>159</v>
      </c>
      <c r="B124" s="13" t="s">
        <v>49</v>
      </c>
      <c r="C124" s="16"/>
      <c r="D124" s="16"/>
      <c r="E124" s="16"/>
      <c r="F124" s="16"/>
      <c r="G124" s="16"/>
      <c r="H124" s="36" t="s">
        <v>302</v>
      </c>
    </row>
    <row r="125" spans="1:8" x14ac:dyDescent="0.25">
      <c r="A125" s="16" t="s">
        <v>160</v>
      </c>
      <c r="B125" s="13" t="s">
        <v>116</v>
      </c>
      <c r="C125" s="16"/>
      <c r="D125" s="16"/>
      <c r="E125" s="16"/>
      <c r="F125" s="16"/>
      <c r="G125" s="16"/>
      <c r="H125" s="36">
        <v>75</v>
      </c>
    </row>
    <row r="126" spans="1:8" x14ac:dyDescent="0.25">
      <c r="A126" s="16" t="s">
        <v>161</v>
      </c>
      <c r="B126" s="13" t="s">
        <v>162</v>
      </c>
      <c r="C126" s="16"/>
      <c r="D126" s="16"/>
      <c r="E126" s="16"/>
      <c r="F126" s="16"/>
      <c r="G126" s="16"/>
      <c r="H126" s="36" t="s">
        <v>296</v>
      </c>
    </row>
    <row r="127" spans="1:8" x14ac:dyDescent="0.25">
      <c r="A127" s="16" t="s">
        <v>163</v>
      </c>
      <c r="B127" s="13" t="s">
        <v>39</v>
      </c>
      <c r="C127" s="16"/>
      <c r="D127" s="16"/>
      <c r="E127" s="16"/>
      <c r="F127" s="16"/>
      <c r="G127" s="16"/>
      <c r="H127" s="36" t="s">
        <v>39</v>
      </c>
    </row>
    <row r="128" spans="1:8" x14ac:dyDescent="0.25">
      <c r="A128" s="16" t="s">
        <v>164</v>
      </c>
      <c r="B128" s="13" t="s">
        <v>68</v>
      </c>
      <c r="C128" s="16"/>
      <c r="D128" s="16"/>
      <c r="E128" s="16"/>
      <c r="F128" s="16"/>
      <c r="G128" s="16"/>
      <c r="H128" s="36" t="s">
        <v>176</v>
      </c>
    </row>
    <row r="129" spans="1:8" x14ac:dyDescent="0.25">
      <c r="A129" s="16" t="s">
        <v>165</v>
      </c>
      <c r="B129" s="13" t="s">
        <v>122</v>
      </c>
      <c r="C129" s="16"/>
      <c r="D129" s="16"/>
      <c r="E129" s="16"/>
      <c r="F129" s="16"/>
      <c r="G129" s="16"/>
      <c r="H129" s="36" t="s">
        <v>304</v>
      </c>
    </row>
    <row r="130" spans="1:8" x14ac:dyDescent="0.25">
      <c r="A130" s="16" t="s">
        <v>166</v>
      </c>
      <c r="B130" s="13" t="s">
        <v>167</v>
      </c>
      <c r="C130" s="16"/>
      <c r="D130" s="16"/>
      <c r="E130" s="16"/>
      <c r="F130" s="16"/>
      <c r="G130" s="16"/>
      <c r="H130" s="36">
        <v>19</v>
      </c>
    </row>
    <row r="131" spans="1:8" ht="30" x14ac:dyDescent="0.25">
      <c r="A131" s="16" t="s">
        <v>168</v>
      </c>
      <c r="B131" s="13" t="s">
        <v>56</v>
      </c>
      <c r="C131" s="16">
        <v>360</v>
      </c>
      <c r="D131" s="16" t="s">
        <v>38</v>
      </c>
      <c r="E131" s="17">
        <v>1.35</v>
      </c>
      <c r="F131" s="16">
        <f>IF(ISBLANK(E131),"", PRODUCT(C131,E131))</f>
        <v>486.00000000000006</v>
      </c>
      <c r="G131" s="18" t="s">
        <v>303</v>
      </c>
      <c r="H131" s="35"/>
    </row>
    <row r="132" spans="1:8" ht="60" x14ac:dyDescent="0.25">
      <c r="A132" s="16" t="s">
        <v>169</v>
      </c>
      <c r="B132" s="13" t="s">
        <v>59</v>
      </c>
      <c r="C132" s="16"/>
      <c r="D132" s="16"/>
      <c r="E132" s="16"/>
      <c r="F132" s="16"/>
      <c r="G132" s="16"/>
      <c r="H132" s="36" t="s">
        <v>295</v>
      </c>
    </row>
    <row r="133" spans="1:8" ht="60" x14ac:dyDescent="0.25">
      <c r="A133" s="16" t="s">
        <v>170</v>
      </c>
      <c r="B133" s="13" t="s">
        <v>61</v>
      </c>
      <c r="C133" s="16"/>
      <c r="D133" s="16"/>
      <c r="E133" s="16"/>
      <c r="F133" s="16"/>
      <c r="G133" s="16"/>
      <c r="H133" s="36" t="s">
        <v>61</v>
      </c>
    </row>
    <row r="134" spans="1:8" x14ac:dyDescent="0.25">
      <c r="A134" s="16" t="s">
        <v>171</v>
      </c>
      <c r="B134" s="13" t="s">
        <v>49</v>
      </c>
      <c r="C134" s="16"/>
      <c r="D134" s="16"/>
      <c r="E134" s="16"/>
      <c r="F134" s="16"/>
      <c r="G134" s="16"/>
      <c r="H134" s="36" t="s">
        <v>302</v>
      </c>
    </row>
    <row r="135" spans="1:8" x14ac:dyDescent="0.25">
      <c r="A135" s="16" t="s">
        <v>172</v>
      </c>
      <c r="B135" s="13" t="s">
        <v>116</v>
      </c>
      <c r="C135" s="16"/>
      <c r="D135" s="16"/>
      <c r="E135" s="16"/>
      <c r="F135" s="16"/>
      <c r="G135" s="16"/>
      <c r="H135" s="36">
        <v>75</v>
      </c>
    </row>
    <row r="136" spans="1:8" x14ac:dyDescent="0.25">
      <c r="A136" s="16" t="s">
        <v>173</v>
      </c>
      <c r="B136" s="13" t="s">
        <v>118</v>
      </c>
      <c r="C136" s="16"/>
      <c r="D136" s="16"/>
      <c r="E136" s="16"/>
      <c r="F136" s="16"/>
      <c r="G136" s="16"/>
      <c r="H136" s="36" t="s">
        <v>296</v>
      </c>
    </row>
    <row r="137" spans="1:8" x14ac:dyDescent="0.25">
      <c r="A137" s="16" t="s">
        <v>174</v>
      </c>
      <c r="B137" s="13" t="s">
        <v>39</v>
      </c>
      <c r="C137" s="16"/>
      <c r="D137" s="16"/>
      <c r="E137" s="16"/>
      <c r="F137" s="16"/>
      <c r="G137" s="16"/>
      <c r="H137" s="36" t="s">
        <v>39</v>
      </c>
    </row>
    <row r="138" spans="1:8" x14ac:dyDescent="0.25">
      <c r="A138" s="16" t="s">
        <v>175</v>
      </c>
      <c r="B138" s="13" t="s">
        <v>176</v>
      </c>
      <c r="C138" s="16"/>
      <c r="D138" s="16"/>
      <c r="E138" s="16"/>
      <c r="F138" s="16"/>
      <c r="G138" s="16"/>
      <c r="H138" s="36" t="s">
        <v>176</v>
      </c>
    </row>
    <row r="139" spans="1:8" x14ac:dyDescent="0.25">
      <c r="A139" s="16" t="s">
        <v>177</v>
      </c>
      <c r="B139" s="13" t="s">
        <v>178</v>
      </c>
      <c r="C139" s="16"/>
      <c r="D139" s="16"/>
      <c r="E139" s="16"/>
      <c r="F139" s="16"/>
      <c r="G139" s="16"/>
      <c r="H139" s="36" t="s">
        <v>304</v>
      </c>
    </row>
    <row r="140" spans="1:8" x14ac:dyDescent="0.25">
      <c r="A140" s="16" t="s">
        <v>179</v>
      </c>
      <c r="B140" s="13" t="s">
        <v>180</v>
      </c>
      <c r="C140" s="16"/>
      <c r="D140" s="16"/>
      <c r="E140" s="16"/>
      <c r="F140" s="16"/>
      <c r="G140" s="16"/>
      <c r="H140" s="36">
        <v>24</v>
      </c>
    </row>
    <row r="141" spans="1:8" ht="30" x14ac:dyDescent="0.25">
      <c r="A141" s="16" t="s">
        <v>181</v>
      </c>
      <c r="B141" s="13" t="s">
        <v>56</v>
      </c>
      <c r="C141" s="16">
        <v>144</v>
      </c>
      <c r="D141" s="16" t="s">
        <v>33</v>
      </c>
      <c r="E141" s="17">
        <v>1.28</v>
      </c>
      <c r="F141" s="16">
        <f>IF(ISBLANK(E141),"", PRODUCT(C141,E141))</f>
        <v>184.32</v>
      </c>
      <c r="G141" s="18" t="s">
        <v>301</v>
      </c>
      <c r="H141" s="35"/>
    </row>
    <row r="142" spans="1:8" ht="60" x14ac:dyDescent="0.25">
      <c r="A142" s="16" t="s">
        <v>182</v>
      </c>
      <c r="B142" s="13" t="s">
        <v>59</v>
      </c>
      <c r="C142" s="16"/>
      <c r="D142" s="16"/>
      <c r="E142" s="16"/>
      <c r="F142" s="16"/>
      <c r="G142" s="16"/>
      <c r="H142" s="36" t="s">
        <v>300</v>
      </c>
    </row>
    <row r="143" spans="1:8" ht="60" x14ac:dyDescent="0.25">
      <c r="A143" s="16" t="s">
        <v>183</v>
      </c>
      <c r="B143" s="13" t="s">
        <v>61</v>
      </c>
      <c r="C143" s="16"/>
      <c r="D143" s="16"/>
      <c r="E143" s="16"/>
      <c r="F143" s="16"/>
      <c r="G143" s="16"/>
      <c r="H143" s="36" t="s">
        <v>61</v>
      </c>
    </row>
    <row r="144" spans="1:8" x14ac:dyDescent="0.25">
      <c r="A144" s="16" t="s">
        <v>184</v>
      </c>
      <c r="B144" s="13" t="s">
        <v>51</v>
      </c>
      <c r="C144" s="16"/>
      <c r="D144" s="16"/>
      <c r="E144" s="16"/>
      <c r="F144" s="16"/>
      <c r="G144" s="16"/>
      <c r="H144" s="36" t="s">
        <v>290</v>
      </c>
    </row>
    <row r="145" spans="1:8" x14ac:dyDescent="0.25">
      <c r="A145" s="16" t="s">
        <v>185</v>
      </c>
      <c r="B145" s="13" t="s">
        <v>46</v>
      </c>
      <c r="C145" s="16"/>
      <c r="D145" s="16"/>
      <c r="E145" s="16"/>
      <c r="F145" s="16"/>
      <c r="G145" s="16"/>
      <c r="H145" s="36">
        <v>75</v>
      </c>
    </row>
    <row r="146" spans="1:8" x14ac:dyDescent="0.25">
      <c r="A146" s="16" t="s">
        <v>186</v>
      </c>
      <c r="B146" s="13" t="s">
        <v>47</v>
      </c>
      <c r="C146" s="16"/>
      <c r="D146" s="16"/>
      <c r="E146" s="16"/>
      <c r="F146" s="16"/>
      <c r="G146" s="16"/>
      <c r="H146" s="36" t="s">
        <v>298</v>
      </c>
    </row>
    <row r="147" spans="1:8" x14ac:dyDescent="0.25">
      <c r="A147" s="16" t="s">
        <v>187</v>
      </c>
      <c r="B147" s="13" t="s">
        <v>48</v>
      </c>
      <c r="C147" s="16"/>
      <c r="D147" s="16"/>
      <c r="E147" s="16"/>
      <c r="F147" s="16"/>
      <c r="G147" s="16"/>
      <c r="H147" s="36" t="s">
        <v>299</v>
      </c>
    </row>
    <row r="148" spans="1:8" x14ac:dyDescent="0.25">
      <c r="A148" s="16" t="s">
        <v>188</v>
      </c>
      <c r="B148" s="13" t="s">
        <v>45</v>
      </c>
      <c r="C148" s="16"/>
      <c r="D148" s="16"/>
      <c r="E148" s="16"/>
      <c r="F148" s="16"/>
      <c r="G148" s="16"/>
      <c r="H148" s="36">
        <v>26</v>
      </c>
    </row>
    <row r="149" spans="1:8" ht="30" x14ac:dyDescent="0.25">
      <c r="A149" s="16" t="s">
        <v>189</v>
      </c>
      <c r="B149" s="13" t="s">
        <v>56</v>
      </c>
      <c r="C149" s="16">
        <v>240</v>
      </c>
      <c r="D149" s="16" t="s">
        <v>33</v>
      </c>
      <c r="E149" s="17">
        <v>1.38</v>
      </c>
      <c r="F149" s="16">
        <f>IF(ISBLANK(E149),"", PRODUCT(C149,E149))</f>
        <v>331.2</v>
      </c>
      <c r="G149" s="18" t="s">
        <v>297</v>
      </c>
      <c r="H149" s="35"/>
    </row>
    <row r="150" spans="1:8" ht="60" x14ac:dyDescent="0.25">
      <c r="A150" s="16" t="s">
        <v>190</v>
      </c>
      <c r="B150" s="13" t="s">
        <v>59</v>
      </c>
      <c r="C150" s="16"/>
      <c r="D150" s="16"/>
      <c r="E150" s="16"/>
      <c r="F150" s="16"/>
      <c r="G150" s="16"/>
      <c r="H150" s="36" t="s">
        <v>295</v>
      </c>
    </row>
    <row r="151" spans="1:8" ht="60" x14ac:dyDescent="0.25">
      <c r="A151" s="16" t="s">
        <v>191</v>
      </c>
      <c r="B151" s="13" t="s">
        <v>61</v>
      </c>
      <c r="C151" s="16"/>
      <c r="D151" s="16"/>
      <c r="E151" s="16"/>
      <c r="F151" s="16"/>
      <c r="G151" s="16"/>
      <c r="H151" s="36" t="s">
        <v>61</v>
      </c>
    </row>
    <row r="152" spans="1:8" x14ac:dyDescent="0.25">
      <c r="A152" s="16" t="s">
        <v>192</v>
      </c>
      <c r="B152" s="13" t="s">
        <v>51</v>
      </c>
      <c r="C152" s="16"/>
      <c r="D152" s="16"/>
      <c r="E152" s="16"/>
      <c r="F152" s="16"/>
      <c r="G152" s="16"/>
      <c r="H152" s="36" t="s">
        <v>290</v>
      </c>
    </row>
    <row r="153" spans="1:8" x14ac:dyDescent="0.25">
      <c r="A153" s="16" t="s">
        <v>193</v>
      </c>
      <c r="B153" s="13" t="s">
        <v>46</v>
      </c>
      <c r="C153" s="16"/>
      <c r="D153" s="16"/>
      <c r="E153" s="16"/>
      <c r="F153" s="16"/>
      <c r="G153" s="16"/>
      <c r="H153" s="36">
        <v>75</v>
      </c>
    </row>
    <row r="154" spans="1:8" x14ac:dyDescent="0.25">
      <c r="A154" s="16" t="s">
        <v>194</v>
      </c>
      <c r="B154" s="13" t="s">
        <v>118</v>
      </c>
      <c r="C154" s="16"/>
      <c r="D154" s="16"/>
      <c r="E154" s="16"/>
      <c r="F154" s="16"/>
      <c r="G154" s="16"/>
      <c r="H154" s="36" t="s">
        <v>296</v>
      </c>
    </row>
    <row r="155" spans="1:8" ht="30" x14ac:dyDescent="0.25">
      <c r="A155" s="16" t="s">
        <v>195</v>
      </c>
      <c r="B155" s="13" t="s">
        <v>41</v>
      </c>
      <c r="C155" s="16"/>
      <c r="D155" s="16"/>
      <c r="E155" s="16"/>
      <c r="F155" s="16"/>
      <c r="G155" s="16"/>
      <c r="H155" s="36" t="s">
        <v>41</v>
      </c>
    </row>
    <row r="156" spans="1:8" x14ac:dyDescent="0.25">
      <c r="A156" s="16" t="s">
        <v>196</v>
      </c>
      <c r="B156" s="13" t="s">
        <v>197</v>
      </c>
      <c r="C156" s="16"/>
      <c r="D156" s="16"/>
      <c r="E156" s="16"/>
      <c r="F156" s="16"/>
      <c r="G156" s="16"/>
      <c r="H156" s="36">
        <v>30</v>
      </c>
    </row>
    <row r="157" spans="1:8" ht="30" x14ac:dyDescent="0.25">
      <c r="A157" s="16" t="s">
        <v>198</v>
      </c>
      <c r="B157" s="13" t="s">
        <v>56</v>
      </c>
      <c r="C157" s="16">
        <v>240</v>
      </c>
      <c r="D157" s="16" t="s">
        <v>33</v>
      </c>
      <c r="E157" s="17">
        <v>1.32</v>
      </c>
      <c r="F157" s="16">
        <f>IF(ISBLANK(E157),"", PRODUCT(C157,E157))</f>
        <v>316.8</v>
      </c>
      <c r="G157" s="18" t="s">
        <v>291</v>
      </c>
      <c r="H157" s="35"/>
    </row>
    <row r="158" spans="1:8" ht="60" x14ac:dyDescent="0.25">
      <c r="A158" s="16" t="s">
        <v>199</v>
      </c>
      <c r="B158" s="13" t="s">
        <v>59</v>
      </c>
      <c r="C158" s="16"/>
      <c r="D158" s="16"/>
      <c r="E158" s="16"/>
      <c r="F158" s="16"/>
      <c r="G158" s="16"/>
      <c r="H158" s="36" t="s">
        <v>292</v>
      </c>
    </row>
    <row r="159" spans="1:8" ht="60" x14ac:dyDescent="0.25">
      <c r="A159" s="16" t="s">
        <v>200</v>
      </c>
      <c r="B159" s="13" t="s">
        <v>61</v>
      </c>
      <c r="C159" s="16"/>
      <c r="D159" s="16"/>
      <c r="E159" s="16"/>
      <c r="F159" s="16"/>
      <c r="G159" s="16"/>
      <c r="H159" s="36" t="s">
        <v>61</v>
      </c>
    </row>
    <row r="160" spans="1:8" x14ac:dyDescent="0.25">
      <c r="A160" s="16" t="s">
        <v>201</v>
      </c>
      <c r="B160" s="13" t="s">
        <v>52</v>
      </c>
      <c r="C160" s="16"/>
      <c r="D160" s="16"/>
      <c r="E160" s="16"/>
      <c r="F160" s="16"/>
      <c r="G160" s="16"/>
      <c r="H160" s="36">
        <v>0</v>
      </c>
    </row>
    <row r="161" spans="1:8" x14ac:dyDescent="0.25">
      <c r="A161" s="16" t="s">
        <v>202</v>
      </c>
      <c r="B161" s="13" t="s">
        <v>203</v>
      </c>
      <c r="C161" s="16"/>
      <c r="D161" s="16"/>
      <c r="E161" s="16"/>
      <c r="F161" s="16"/>
      <c r="G161" s="16"/>
      <c r="H161" s="36">
        <v>90</v>
      </c>
    </row>
    <row r="162" spans="1:8" x14ac:dyDescent="0.25">
      <c r="A162" s="16" t="s">
        <v>204</v>
      </c>
      <c r="B162" s="13" t="s">
        <v>47</v>
      </c>
      <c r="C162" s="16"/>
      <c r="D162" s="16"/>
      <c r="E162" s="16"/>
      <c r="F162" s="16"/>
      <c r="G162" s="16"/>
      <c r="H162" s="36" t="s">
        <v>293</v>
      </c>
    </row>
    <row r="163" spans="1:8" x14ac:dyDescent="0.25">
      <c r="A163" s="16" t="s">
        <v>205</v>
      </c>
      <c r="B163" s="13" t="s">
        <v>48</v>
      </c>
      <c r="C163" s="16"/>
      <c r="D163" s="16"/>
      <c r="E163" s="16"/>
      <c r="F163" s="16"/>
      <c r="G163" s="16"/>
      <c r="H163" s="36" t="s">
        <v>294</v>
      </c>
    </row>
    <row r="164" spans="1:8" x14ac:dyDescent="0.25">
      <c r="A164" s="16" t="s">
        <v>206</v>
      </c>
      <c r="B164" s="13" t="s">
        <v>207</v>
      </c>
      <c r="C164" s="16"/>
      <c r="D164" s="16"/>
      <c r="E164" s="16"/>
      <c r="F164" s="16"/>
      <c r="G164" s="16"/>
      <c r="H164" s="36">
        <v>36</v>
      </c>
    </row>
    <row r="165" spans="1:8" x14ac:dyDescent="0.25">
      <c r="E165" s="15" t="s">
        <v>34</v>
      </c>
      <c r="F165" s="15">
        <f>IF((COUNT(C41:C164)&lt;&gt;COUNT(F41:F164)),"", ROUND(SUM(F41:F164),2))</f>
        <v>7610.52</v>
      </c>
      <c r="G165" s="14" t="str">
        <f>IF((COUNT(C41:C164)&lt;&gt;COUNT(F41:F164)),"Neužpildytos visų objektų kainos", "")</f>
        <v/>
      </c>
    </row>
    <row r="166" spans="1:8" x14ac:dyDescent="0.25">
      <c r="C166" s="15" t="s">
        <v>35</v>
      </c>
      <c r="D166" s="18">
        <v>5</v>
      </c>
      <c r="E166" s="15" t="s">
        <v>36</v>
      </c>
      <c r="F166" s="32">
        <f>F167-F165</f>
        <v>380.52600000000075</v>
      </c>
      <c r="G166" s="14" t="str">
        <f>IF(D166="", "Nurodykite taikomą PVM dydį", "")</f>
        <v/>
      </c>
    </row>
    <row r="167" spans="1:8" x14ac:dyDescent="0.25">
      <c r="E167" s="15" t="s">
        <v>37</v>
      </c>
      <c r="F167" s="32">
        <f>F165*1.05</f>
        <v>7991.0460000000012</v>
      </c>
      <c r="G167" s="14"/>
    </row>
    <row r="169" spans="1:8" ht="30" x14ac:dyDescent="0.25">
      <c r="A169" s="12" t="s">
        <v>214</v>
      </c>
      <c r="B169" s="25" t="s">
        <v>208</v>
      </c>
    </row>
    <row r="171" spans="1:8" x14ac:dyDescent="0.25">
      <c r="A171" s="12" t="s">
        <v>25</v>
      </c>
    </row>
    <row r="172" spans="1:8" ht="45" x14ac:dyDescent="0.25">
      <c r="A172" s="22" t="s">
        <v>26</v>
      </c>
      <c r="B172" s="22" t="s">
        <v>27</v>
      </c>
      <c r="C172" s="22" t="s">
        <v>28</v>
      </c>
      <c r="D172" s="22" t="s">
        <v>29</v>
      </c>
      <c r="E172" s="22" t="s">
        <v>289</v>
      </c>
      <c r="F172" s="22" t="s">
        <v>30</v>
      </c>
      <c r="G172" s="22" t="s">
        <v>31</v>
      </c>
      <c r="H172" s="34" t="s">
        <v>32</v>
      </c>
    </row>
    <row r="173" spans="1:8" ht="30" x14ac:dyDescent="0.25">
      <c r="A173" s="15" t="s">
        <v>215</v>
      </c>
      <c r="B173" s="22" t="s">
        <v>209</v>
      </c>
      <c r="C173" s="16"/>
      <c r="D173" s="16"/>
      <c r="E173" s="16"/>
      <c r="F173" s="16"/>
      <c r="G173" s="16"/>
      <c r="H173" s="35"/>
    </row>
    <row r="174" spans="1:8" ht="30" x14ac:dyDescent="0.25">
      <c r="A174" s="16" t="s">
        <v>216</v>
      </c>
      <c r="B174" s="13" t="s">
        <v>209</v>
      </c>
      <c r="C174" s="16">
        <v>240</v>
      </c>
      <c r="D174" s="16" t="s">
        <v>33</v>
      </c>
      <c r="E174" s="17">
        <v>1.1499999999999999</v>
      </c>
      <c r="F174" s="16">
        <f>IF(ISBLANK(E174),"", PRODUCT(C174,E174))</f>
        <v>276</v>
      </c>
      <c r="G174" s="18" t="s">
        <v>356</v>
      </c>
      <c r="H174" s="35"/>
    </row>
    <row r="175" spans="1:8" ht="45" x14ac:dyDescent="0.25">
      <c r="A175" s="16" t="s">
        <v>217</v>
      </c>
      <c r="B175" s="13" t="s">
        <v>210</v>
      </c>
      <c r="C175" s="16"/>
      <c r="D175" s="16"/>
      <c r="E175" s="16"/>
      <c r="F175" s="16"/>
      <c r="G175" s="16"/>
      <c r="H175" s="37" t="s">
        <v>347</v>
      </c>
    </row>
    <row r="176" spans="1:8" x14ac:dyDescent="0.25">
      <c r="A176" s="16" t="s">
        <v>218</v>
      </c>
      <c r="B176" s="13" t="s">
        <v>219</v>
      </c>
      <c r="C176" s="16"/>
      <c r="D176" s="16"/>
      <c r="E176" s="16"/>
      <c r="F176" s="16"/>
      <c r="G176" s="16"/>
      <c r="H176" s="37" t="s">
        <v>219</v>
      </c>
    </row>
    <row r="177" spans="1:8" x14ac:dyDescent="0.25">
      <c r="A177" s="16" t="s">
        <v>220</v>
      </c>
      <c r="B177" s="13" t="s">
        <v>42</v>
      </c>
      <c r="C177" s="16"/>
      <c r="D177" s="16"/>
      <c r="E177" s="16"/>
      <c r="F177" s="16"/>
      <c r="G177" s="16"/>
      <c r="H177" s="36" t="s">
        <v>346</v>
      </c>
    </row>
    <row r="178" spans="1:8" x14ac:dyDescent="0.25">
      <c r="A178" s="16" t="s">
        <v>221</v>
      </c>
      <c r="B178" s="13" t="s">
        <v>46</v>
      </c>
      <c r="C178" s="16"/>
      <c r="D178" s="16"/>
      <c r="E178" s="16"/>
      <c r="F178" s="16"/>
      <c r="G178" s="16"/>
      <c r="H178" s="36">
        <v>75</v>
      </c>
    </row>
    <row r="179" spans="1:8" x14ac:dyDescent="0.25">
      <c r="A179" s="16" t="s">
        <v>222</v>
      </c>
      <c r="B179" s="13" t="s">
        <v>66</v>
      </c>
      <c r="C179" s="16"/>
      <c r="D179" s="16"/>
      <c r="E179" s="16"/>
      <c r="F179" s="16"/>
      <c r="G179" s="16"/>
      <c r="H179" s="36" t="s">
        <v>324</v>
      </c>
    </row>
    <row r="180" spans="1:8" x14ac:dyDescent="0.25">
      <c r="A180" s="16" t="s">
        <v>223</v>
      </c>
      <c r="B180" s="13" t="s">
        <v>48</v>
      </c>
      <c r="C180" s="16"/>
      <c r="D180" s="16"/>
      <c r="E180" s="16"/>
      <c r="F180" s="16"/>
      <c r="G180" s="16"/>
      <c r="H180" s="36" t="s">
        <v>299</v>
      </c>
    </row>
    <row r="181" spans="1:8" x14ac:dyDescent="0.25">
      <c r="A181" s="16" t="s">
        <v>224</v>
      </c>
      <c r="B181" s="13" t="s">
        <v>225</v>
      </c>
      <c r="C181" s="16"/>
      <c r="D181" s="16"/>
      <c r="E181" s="16"/>
      <c r="F181" s="16"/>
      <c r="G181" s="16"/>
      <c r="H181" s="36">
        <v>17</v>
      </c>
    </row>
    <row r="182" spans="1:8" ht="30" x14ac:dyDescent="0.25">
      <c r="A182" s="16" t="s">
        <v>226</v>
      </c>
      <c r="B182" s="13" t="s">
        <v>209</v>
      </c>
      <c r="C182" s="16">
        <v>300</v>
      </c>
      <c r="D182" s="16" t="s">
        <v>33</v>
      </c>
      <c r="E182" s="17">
        <v>1.1299999999999999</v>
      </c>
      <c r="F182" s="16">
        <f>IF(ISBLANK(E182),"", PRODUCT(C182,E182))</f>
        <v>338.99999999999994</v>
      </c>
      <c r="G182" s="18" t="s">
        <v>357</v>
      </c>
      <c r="H182" s="35"/>
    </row>
    <row r="183" spans="1:8" ht="45" x14ac:dyDescent="0.25">
      <c r="A183" s="16" t="s">
        <v>227</v>
      </c>
      <c r="B183" s="13" t="s">
        <v>228</v>
      </c>
      <c r="C183" s="16"/>
      <c r="D183" s="16"/>
      <c r="E183" s="16"/>
      <c r="F183" s="16"/>
      <c r="G183" s="16"/>
      <c r="H183" s="37" t="s">
        <v>347</v>
      </c>
    </row>
    <row r="184" spans="1:8" x14ac:dyDescent="0.25">
      <c r="A184" s="16" t="s">
        <v>229</v>
      </c>
      <c r="B184" s="13" t="s">
        <v>219</v>
      </c>
      <c r="C184" s="16"/>
      <c r="D184" s="16"/>
      <c r="E184" s="16"/>
      <c r="F184" s="16"/>
      <c r="G184" s="16"/>
      <c r="H184" s="37" t="s">
        <v>219</v>
      </c>
    </row>
    <row r="185" spans="1:8" x14ac:dyDescent="0.25">
      <c r="A185" s="16" t="s">
        <v>230</v>
      </c>
      <c r="B185" s="13" t="s">
        <v>49</v>
      </c>
      <c r="C185" s="16"/>
      <c r="D185" s="16"/>
      <c r="E185" s="16"/>
      <c r="F185" s="16"/>
      <c r="G185" s="16"/>
      <c r="H185" s="36" t="s">
        <v>302</v>
      </c>
    </row>
    <row r="186" spans="1:8" x14ac:dyDescent="0.25">
      <c r="A186" s="16" t="s">
        <v>231</v>
      </c>
      <c r="B186" s="13" t="s">
        <v>46</v>
      </c>
      <c r="C186" s="16"/>
      <c r="D186" s="16"/>
      <c r="E186" s="16"/>
      <c r="F186" s="16"/>
      <c r="G186" s="16"/>
      <c r="H186" s="36">
        <v>75</v>
      </c>
    </row>
    <row r="187" spans="1:8" x14ac:dyDescent="0.25">
      <c r="A187" s="16" t="s">
        <v>232</v>
      </c>
      <c r="B187" s="13" t="s">
        <v>118</v>
      </c>
      <c r="C187" s="16"/>
      <c r="D187" s="16"/>
      <c r="E187" s="16"/>
      <c r="F187" s="16"/>
      <c r="G187" s="16"/>
      <c r="H187" s="36" t="s">
        <v>296</v>
      </c>
    </row>
    <row r="188" spans="1:8" x14ac:dyDescent="0.25">
      <c r="A188" s="16" t="s">
        <v>233</v>
      </c>
      <c r="B188" s="13" t="s">
        <v>50</v>
      </c>
      <c r="C188" s="16"/>
      <c r="D188" s="16"/>
      <c r="E188" s="16"/>
      <c r="F188" s="16"/>
      <c r="G188" s="16"/>
      <c r="H188" s="36" t="s">
        <v>348</v>
      </c>
    </row>
    <row r="189" spans="1:8" x14ac:dyDescent="0.25">
      <c r="A189" s="16" t="s">
        <v>234</v>
      </c>
      <c r="B189" s="13" t="s">
        <v>211</v>
      </c>
      <c r="C189" s="16"/>
      <c r="D189" s="16"/>
      <c r="E189" s="16"/>
      <c r="F189" s="16"/>
      <c r="G189" s="16"/>
      <c r="H189" s="36">
        <v>26</v>
      </c>
    </row>
    <row r="190" spans="1:8" x14ac:dyDescent="0.25">
      <c r="E190" s="15" t="s">
        <v>34</v>
      </c>
      <c r="F190" s="15">
        <f>IF((COUNT(C174:C189)&lt;&gt;COUNT(F174:F189)),"", ROUND(SUM(F174:F189),2))</f>
        <v>615</v>
      </c>
      <c r="G190" s="14" t="str">
        <f>IF((COUNT(C174:C189)&lt;&gt;COUNT(F174:F189)),"Neužpildytos visų objektų kainos", "")</f>
        <v/>
      </c>
    </row>
    <row r="191" spans="1:8" x14ac:dyDescent="0.25">
      <c r="C191" s="15" t="s">
        <v>35</v>
      </c>
      <c r="D191" s="18">
        <v>5</v>
      </c>
      <c r="E191" s="15" t="s">
        <v>36</v>
      </c>
      <c r="F191" s="15">
        <f>F192-F190</f>
        <v>30.75</v>
      </c>
      <c r="G191" s="14" t="str">
        <f>IF(D191="", "Nurodykite taikomą PVM dydį", "")</f>
        <v/>
      </c>
    </row>
    <row r="192" spans="1:8" x14ac:dyDescent="0.25">
      <c r="E192" s="15" t="s">
        <v>37</v>
      </c>
      <c r="F192" s="15">
        <f>F190*1.05</f>
        <v>645.75</v>
      </c>
      <c r="G192" s="14"/>
    </row>
    <row r="196" spans="1:8" x14ac:dyDescent="0.25">
      <c r="A196" s="12" t="s">
        <v>239</v>
      </c>
      <c r="B196" s="25" t="s">
        <v>235</v>
      </c>
    </row>
    <row r="198" spans="1:8" x14ac:dyDescent="0.25">
      <c r="A198" s="12" t="s">
        <v>25</v>
      </c>
    </row>
    <row r="199" spans="1:8" ht="45" x14ac:dyDescent="0.25">
      <c r="A199" s="22" t="s">
        <v>26</v>
      </c>
      <c r="B199" s="22" t="s">
        <v>27</v>
      </c>
      <c r="C199" s="22" t="s">
        <v>28</v>
      </c>
      <c r="D199" s="22" t="s">
        <v>29</v>
      </c>
      <c r="E199" s="22" t="s">
        <v>289</v>
      </c>
      <c r="F199" s="22" t="s">
        <v>30</v>
      </c>
      <c r="G199" s="22" t="s">
        <v>31</v>
      </c>
      <c r="H199" s="34" t="s">
        <v>32</v>
      </c>
    </row>
    <row r="200" spans="1:8" x14ac:dyDescent="0.25">
      <c r="A200" s="15" t="s">
        <v>240</v>
      </c>
      <c r="B200" s="22" t="s">
        <v>288</v>
      </c>
      <c r="C200" s="16"/>
      <c r="D200" s="16"/>
      <c r="E200" s="16"/>
      <c r="F200" s="16"/>
      <c r="G200" s="16"/>
      <c r="H200" s="35"/>
    </row>
    <row r="201" spans="1:8" x14ac:dyDescent="0.25">
      <c r="A201" s="16" t="s">
        <v>241</v>
      </c>
      <c r="B201" s="13" t="s">
        <v>288</v>
      </c>
      <c r="C201" s="16">
        <v>168</v>
      </c>
      <c r="D201" s="16" t="s">
        <v>38</v>
      </c>
      <c r="E201" s="17">
        <v>0.75</v>
      </c>
      <c r="F201" s="16">
        <f>IF(ISBLANK(E201),"", PRODUCT(C201,E201))</f>
        <v>126</v>
      </c>
      <c r="G201" s="18" t="s">
        <v>351</v>
      </c>
      <c r="H201" s="35"/>
    </row>
    <row r="202" spans="1:8" ht="45" x14ac:dyDescent="0.25">
      <c r="A202" s="16" t="s">
        <v>242</v>
      </c>
      <c r="B202" s="13" t="s">
        <v>236</v>
      </c>
      <c r="C202" s="16"/>
      <c r="D202" s="16"/>
      <c r="E202" s="16"/>
      <c r="F202" s="16"/>
      <c r="G202" s="16"/>
      <c r="H202" s="37" t="s">
        <v>349</v>
      </c>
    </row>
    <row r="203" spans="1:8" x14ac:dyDescent="0.25">
      <c r="A203" s="16" t="s">
        <v>243</v>
      </c>
      <c r="B203" s="13" t="s">
        <v>52</v>
      </c>
      <c r="C203" s="16"/>
      <c r="D203" s="16"/>
      <c r="E203" s="16"/>
      <c r="F203" s="16"/>
      <c r="G203" s="16"/>
      <c r="H203" s="36">
        <v>0</v>
      </c>
    </row>
    <row r="204" spans="1:8" x14ac:dyDescent="0.25">
      <c r="A204" s="16" t="s">
        <v>244</v>
      </c>
      <c r="B204" s="13" t="s">
        <v>212</v>
      </c>
      <c r="C204" s="16"/>
      <c r="D204" s="16"/>
      <c r="E204" s="16"/>
      <c r="F204" s="16"/>
      <c r="G204" s="16"/>
      <c r="H204" s="36">
        <v>75</v>
      </c>
    </row>
    <row r="205" spans="1:8" x14ac:dyDescent="0.25">
      <c r="A205" s="16" t="s">
        <v>245</v>
      </c>
      <c r="B205" s="13" t="s">
        <v>39</v>
      </c>
      <c r="C205" s="16"/>
      <c r="D205" s="16"/>
      <c r="E205" s="16"/>
      <c r="F205" s="16"/>
      <c r="G205" s="16"/>
      <c r="H205" s="36" t="s">
        <v>39</v>
      </c>
    </row>
    <row r="206" spans="1:8" x14ac:dyDescent="0.25">
      <c r="A206" s="16" t="s">
        <v>246</v>
      </c>
      <c r="B206" s="13" t="s">
        <v>213</v>
      </c>
      <c r="C206" s="16"/>
      <c r="D206" s="16"/>
      <c r="E206" s="16"/>
      <c r="F206" s="16"/>
      <c r="G206" s="16"/>
      <c r="H206" s="36" t="s">
        <v>350</v>
      </c>
    </row>
    <row r="207" spans="1:8" x14ac:dyDescent="0.25">
      <c r="A207" s="16" t="s">
        <v>247</v>
      </c>
      <c r="B207" s="13" t="s">
        <v>237</v>
      </c>
      <c r="C207" s="16"/>
      <c r="D207" s="16"/>
      <c r="E207" s="16"/>
      <c r="F207" s="16"/>
      <c r="G207" s="16"/>
      <c r="H207" s="36" t="s">
        <v>237</v>
      </c>
    </row>
    <row r="208" spans="1:8" x14ac:dyDescent="0.25">
      <c r="A208" s="16" t="s">
        <v>248</v>
      </c>
      <c r="B208" s="13" t="s">
        <v>238</v>
      </c>
      <c r="C208" s="16"/>
      <c r="D208" s="16"/>
      <c r="E208" s="16"/>
      <c r="F208" s="16"/>
      <c r="G208" s="16"/>
      <c r="H208" s="36">
        <v>40</v>
      </c>
    </row>
    <row r="209" spans="1:8" x14ac:dyDescent="0.25">
      <c r="E209" s="15" t="s">
        <v>34</v>
      </c>
      <c r="F209" s="15">
        <f>IF((COUNT(C201:C208)&lt;&gt;COUNT(F201:F208)),"", ROUND(SUM(F201:F208),2))</f>
        <v>126</v>
      </c>
      <c r="G209" s="14" t="str">
        <f>IF((COUNT(C201:C208)&lt;&gt;COUNT(F201:F208)),"Neužpildytos visų objektų kainos", "")</f>
        <v/>
      </c>
    </row>
    <row r="210" spans="1:8" x14ac:dyDescent="0.25">
      <c r="C210" s="15" t="s">
        <v>35</v>
      </c>
      <c r="D210" s="18">
        <v>5</v>
      </c>
      <c r="E210" s="15" t="s">
        <v>36</v>
      </c>
      <c r="F210" s="15">
        <f>IF(OR(F209="",D210=""),"", ROUND(PRODUCT(D210,F209)/100,2))</f>
        <v>6.3</v>
      </c>
      <c r="G210" s="14" t="str">
        <f>IF(D210="", "Nurodykite taikomą PVM dydį", "")</f>
        <v/>
      </c>
    </row>
    <row r="211" spans="1:8" x14ac:dyDescent="0.25">
      <c r="E211" s="15" t="s">
        <v>37</v>
      </c>
      <c r="F211" s="15">
        <f>IF(ISBLANK(F210), "", ROUND(SUM(F209:F210),2))</f>
        <v>132.30000000000001</v>
      </c>
      <c r="G211" s="14"/>
    </row>
    <row r="214" spans="1:8" x14ac:dyDescent="0.25">
      <c r="A214" s="12" t="s">
        <v>249</v>
      </c>
      <c r="B214" s="25" t="s">
        <v>250</v>
      </c>
    </row>
    <row r="216" spans="1:8" x14ac:dyDescent="0.25">
      <c r="A216" s="12" t="s">
        <v>25</v>
      </c>
    </row>
    <row r="217" spans="1:8" ht="45" x14ac:dyDescent="0.25">
      <c r="A217" s="22" t="s">
        <v>26</v>
      </c>
      <c r="B217" s="22" t="s">
        <v>27</v>
      </c>
      <c r="C217" s="22" t="s">
        <v>28</v>
      </c>
      <c r="D217" s="22" t="s">
        <v>29</v>
      </c>
      <c r="E217" s="22" t="s">
        <v>289</v>
      </c>
      <c r="F217" s="22" t="s">
        <v>30</v>
      </c>
      <c r="G217" s="22" t="s">
        <v>31</v>
      </c>
      <c r="H217" s="34" t="s">
        <v>32</v>
      </c>
    </row>
    <row r="218" spans="1:8" x14ac:dyDescent="0.25">
      <c r="A218" s="15" t="s">
        <v>251</v>
      </c>
      <c r="B218" s="22" t="s">
        <v>252</v>
      </c>
      <c r="C218" s="16"/>
      <c r="D218" s="16"/>
      <c r="E218" s="16"/>
      <c r="F218" s="16"/>
      <c r="G218" s="16"/>
      <c r="H218" s="35" t="s">
        <v>355</v>
      </c>
    </row>
    <row r="219" spans="1:8" x14ac:dyDescent="0.25">
      <c r="A219" s="16" t="s">
        <v>253</v>
      </c>
      <c r="B219" s="13" t="s">
        <v>252</v>
      </c>
      <c r="C219" s="16">
        <v>110</v>
      </c>
      <c r="D219" s="16" t="s">
        <v>33</v>
      </c>
      <c r="E219" s="17">
        <v>6.3</v>
      </c>
      <c r="F219" s="16">
        <f>IF(ISBLANK(E219),"", PRODUCT(C219,E219))</f>
        <v>693</v>
      </c>
      <c r="G219" s="18" t="s">
        <v>354</v>
      </c>
      <c r="H219" s="35"/>
    </row>
    <row r="220" spans="1:8" ht="30" x14ac:dyDescent="0.25">
      <c r="A220" s="16" t="s">
        <v>254</v>
      </c>
      <c r="B220" s="13" t="s">
        <v>255</v>
      </c>
      <c r="C220" s="16"/>
      <c r="D220" s="16"/>
      <c r="E220" s="16"/>
      <c r="F220" s="16"/>
      <c r="G220" s="16"/>
      <c r="H220" s="36" t="s">
        <v>255</v>
      </c>
    </row>
    <row r="221" spans="1:8" ht="45" x14ac:dyDescent="0.25">
      <c r="A221" s="16" t="s">
        <v>256</v>
      </c>
      <c r="B221" s="13" t="s">
        <v>257</v>
      </c>
      <c r="C221" s="16"/>
      <c r="D221" s="16"/>
      <c r="E221" s="16"/>
      <c r="F221" s="16"/>
      <c r="G221" s="16"/>
      <c r="H221" s="36" t="s">
        <v>257</v>
      </c>
    </row>
    <row r="222" spans="1:8" x14ac:dyDescent="0.25">
      <c r="A222" s="16" t="s">
        <v>258</v>
      </c>
      <c r="B222" s="13" t="s">
        <v>259</v>
      </c>
      <c r="C222" s="16"/>
      <c r="D222" s="16"/>
      <c r="E222" s="16"/>
      <c r="F222" s="16"/>
      <c r="G222" s="16"/>
      <c r="H222" s="36" t="s">
        <v>352</v>
      </c>
    </row>
    <row r="223" spans="1:8" x14ac:dyDescent="0.25">
      <c r="A223" s="16" t="s">
        <v>260</v>
      </c>
      <c r="B223" s="13" t="s">
        <v>261</v>
      </c>
      <c r="C223" s="16"/>
      <c r="D223" s="16"/>
      <c r="E223" s="16"/>
      <c r="F223" s="16"/>
      <c r="G223" s="16"/>
      <c r="H223" s="36" t="s">
        <v>261</v>
      </c>
    </row>
    <row r="224" spans="1:8" x14ac:dyDescent="0.25">
      <c r="A224" s="16" t="s">
        <v>262</v>
      </c>
      <c r="B224" s="13" t="s">
        <v>263</v>
      </c>
      <c r="C224" s="16"/>
      <c r="D224" s="16"/>
      <c r="E224" s="16"/>
      <c r="F224" s="16"/>
      <c r="G224" s="16"/>
      <c r="H224" s="36" t="s">
        <v>353</v>
      </c>
    </row>
    <row r="225" spans="3:7" x14ac:dyDescent="0.25">
      <c r="E225" s="15" t="s">
        <v>34</v>
      </c>
      <c r="F225" s="15">
        <f>IF((COUNT(C219:C224)&lt;&gt;COUNT(F219:F224)),"", ROUND(SUM(F219:F224),2))</f>
        <v>693</v>
      </c>
      <c r="G225" s="14" t="str">
        <f>IF((COUNT(C219:C224)&lt;&gt;COUNT(F219:F224)),"Neužpildytos visų objektų kainos", "")</f>
        <v/>
      </c>
    </row>
    <row r="226" spans="3:7" x14ac:dyDescent="0.25">
      <c r="C226" s="15" t="s">
        <v>35</v>
      </c>
      <c r="D226" s="18">
        <v>5</v>
      </c>
      <c r="E226" s="15" t="s">
        <v>36</v>
      </c>
      <c r="F226" s="15">
        <f>F227-F225</f>
        <v>34.649999999999977</v>
      </c>
      <c r="G226" s="14" t="str">
        <f>IF(D226="", "Nurodykite taikomą PVM dydį", "")</f>
        <v/>
      </c>
    </row>
    <row r="227" spans="3:7" x14ac:dyDescent="0.25">
      <c r="E227" s="15" t="s">
        <v>37</v>
      </c>
      <c r="F227" s="15">
        <f>F225*1.05</f>
        <v>727.65</v>
      </c>
      <c r="G227" s="14"/>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2"/>
  <sheetViews>
    <sheetView tabSelected="1" topLeftCell="A24" workbookViewId="0">
      <selection activeCell="G44" sqref="G44"/>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5" t="s">
        <v>264</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6"/>
      <c r="B4" s="6"/>
      <c r="C4" s="6"/>
      <c r="D4" s="6"/>
      <c r="E4" s="6"/>
      <c r="F4" s="6"/>
      <c r="G4" s="6"/>
      <c r="H4" s="6"/>
      <c r="I4" s="6"/>
      <c r="J4" s="6"/>
    </row>
    <row r="5" spans="1:11" ht="48" customHeight="1" x14ac:dyDescent="0.25">
      <c r="A5" s="66" t="s">
        <v>265</v>
      </c>
      <c r="B5" s="65"/>
      <c r="C5" s="63" t="s">
        <v>266</v>
      </c>
      <c r="D5" s="64"/>
      <c r="E5" s="65"/>
      <c r="F5" s="63" t="s">
        <v>267</v>
      </c>
      <c r="G5" s="64"/>
      <c r="H5" s="65"/>
      <c r="I5" s="63" t="s">
        <v>268</v>
      </c>
      <c r="J5" s="65"/>
      <c r="K5" s="8" t="s">
        <v>269</v>
      </c>
    </row>
    <row r="6" spans="1:11" ht="48.95" customHeight="1" x14ac:dyDescent="0.25">
      <c r="A6" s="56"/>
      <c r="B6" s="42"/>
      <c r="C6" s="61"/>
      <c r="D6" s="58"/>
      <c r="E6" s="42"/>
      <c r="F6" s="61"/>
      <c r="G6" s="58"/>
      <c r="H6" s="42"/>
      <c r="I6" s="61"/>
      <c r="J6" s="42"/>
      <c r="K6" s="19"/>
    </row>
    <row r="7" spans="1:11" ht="48.95" customHeight="1" x14ac:dyDescent="0.25">
      <c r="A7" s="56"/>
      <c r="B7" s="42"/>
      <c r="C7" s="61"/>
      <c r="D7" s="58"/>
      <c r="E7" s="42"/>
      <c r="F7" s="61"/>
      <c r="G7" s="58"/>
      <c r="H7" s="42"/>
      <c r="I7" s="61"/>
      <c r="J7" s="42"/>
      <c r="K7" s="19"/>
    </row>
    <row r="8" spans="1:11" ht="48.95" customHeight="1" x14ac:dyDescent="0.25">
      <c r="A8" s="56"/>
      <c r="B8" s="42"/>
      <c r="C8" s="61"/>
      <c r="D8" s="58"/>
      <c r="E8" s="42"/>
      <c r="F8" s="61"/>
      <c r="G8" s="58"/>
      <c r="H8" s="42"/>
      <c r="I8" s="61"/>
      <c r="J8" s="42"/>
      <c r="K8" s="19"/>
    </row>
    <row r="9" spans="1:11" ht="18.95" customHeight="1" x14ac:dyDescent="0.25">
      <c r="A9" s="9"/>
      <c r="B9" s="9"/>
      <c r="C9" s="9"/>
      <c r="D9" s="9"/>
      <c r="E9" s="9"/>
      <c r="F9" s="9"/>
      <c r="G9" s="9"/>
      <c r="H9" s="9"/>
      <c r="I9" s="9"/>
      <c r="J9" s="9"/>
      <c r="K9" s="10"/>
    </row>
    <row r="10" spans="1:11" ht="48.95" customHeight="1" x14ac:dyDescent="0.25">
      <c r="A10" s="68" t="s">
        <v>270</v>
      </c>
      <c r="B10" s="38"/>
      <c r="C10" s="38"/>
      <c r="D10" s="38"/>
      <c r="E10" s="38"/>
      <c r="F10" s="38"/>
      <c r="G10" s="38"/>
      <c r="H10" s="38"/>
      <c r="I10" s="38"/>
      <c r="J10" s="38"/>
      <c r="K10" s="38"/>
    </row>
    <row r="11" spans="1:11" ht="15.95" customHeight="1" thickBot="1" x14ac:dyDescent="0.3">
      <c r="A11" s="9"/>
      <c r="B11" s="9"/>
      <c r="C11" s="9"/>
      <c r="D11" s="9"/>
      <c r="E11" s="9"/>
      <c r="F11" s="9"/>
      <c r="G11" s="9"/>
      <c r="H11" s="9"/>
      <c r="I11" s="9"/>
      <c r="J11" s="9"/>
      <c r="K11" s="10"/>
    </row>
    <row r="12" spans="1:11" ht="48.95" customHeight="1" x14ac:dyDescent="0.25">
      <c r="A12" s="66" t="s">
        <v>27</v>
      </c>
      <c r="B12" s="65"/>
      <c r="C12" s="63" t="s">
        <v>266</v>
      </c>
      <c r="D12" s="64"/>
      <c r="E12" s="65"/>
      <c r="F12" s="63" t="s">
        <v>271</v>
      </c>
      <c r="G12" s="64"/>
      <c r="H12" s="65"/>
      <c r="I12" s="69" t="s">
        <v>268</v>
      </c>
      <c r="J12" s="70"/>
      <c r="K12" s="10"/>
    </row>
    <row r="13" spans="1:11" ht="48.95" customHeight="1" x14ac:dyDescent="0.25">
      <c r="A13" s="56"/>
      <c r="B13" s="42"/>
      <c r="C13" s="61"/>
      <c r="D13" s="58"/>
      <c r="E13" s="42"/>
      <c r="F13" s="61"/>
      <c r="G13" s="58"/>
      <c r="H13" s="42"/>
      <c r="I13" s="62"/>
      <c r="J13" s="60"/>
      <c r="K13" s="10"/>
    </row>
    <row r="14" spans="1:11" ht="48.95" customHeight="1" x14ac:dyDescent="0.25">
      <c r="A14" s="56"/>
      <c r="B14" s="42"/>
      <c r="C14" s="61"/>
      <c r="D14" s="58"/>
      <c r="E14" s="42"/>
      <c r="F14" s="61"/>
      <c r="G14" s="58"/>
      <c r="H14" s="42"/>
      <c r="I14" s="62"/>
      <c r="J14" s="60"/>
      <c r="K14" s="10"/>
    </row>
    <row r="15" spans="1:11" ht="48.95" customHeight="1" x14ac:dyDescent="0.25">
      <c r="A15" s="56"/>
      <c r="B15" s="42"/>
      <c r="C15" s="61"/>
      <c r="D15" s="58"/>
      <c r="E15" s="42"/>
      <c r="F15" s="61"/>
      <c r="G15" s="58"/>
      <c r="H15" s="42"/>
      <c r="I15" s="62"/>
      <c r="J15" s="60"/>
      <c r="K15" s="10"/>
    </row>
    <row r="18" spans="1:10" ht="15.95" customHeight="1" x14ac:dyDescent="0.25">
      <c r="A18" s="74" t="s">
        <v>272</v>
      </c>
      <c r="B18" s="38"/>
      <c r="C18" s="38"/>
      <c r="D18" s="38"/>
      <c r="E18" s="38"/>
      <c r="F18" s="38"/>
      <c r="G18" s="38"/>
      <c r="H18" s="38"/>
      <c r="I18" s="38"/>
      <c r="J18" s="38"/>
    </row>
    <row r="19" spans="1:10" ht="15.95" customHeight="1" thickBot="1" x14ac:dyDescent="0.3"/>
    <row r="20" spans="1:10" ht="15.95" customHeight="1" x14ac:dyDescent="0.25">
      <c r="A20" s="7" t="s">
        <v>26</v>
      </c>
      <c r="B20" s="75" t="s">
        <v>273</v>
      </c>
      <c r="C20" s="64"/>
      <c r="D20" s="64"/>
      <c r="E20" s="64"/>
      <c r="F20" s="64"/>
      <c r="G20" s="65"/>
      <c r="H20" s="76" t="s">
        <v>274</v>
      </c>
      <c r="I20" s="64"/>
      <c r="J20" s="70"/>
    </row>
    <row r="21" spans="1:10" ht="48" customHeight="1" x14ac:dyDescent="0.25">
      <c r="A21" s="20" t="s">
        <v>275</v>
      </c>
      <c r="B21" s="57" t="s">
        <v>276</v>
      </c>
      <c r="C21" s="58"/>
      <c r="D21" s="58"/>
      <c r="E21" s="58"/>
      <c r="F21" s="58"/>
      <c r="G21" s="42"/>
      <c r="H21" s="59"/>
      <c r="I21" s="58"/>
      <c r="J21" s="60"/>
    </row>
    <row r="22" spans="1:10" ht="48" customHeight="1" x14ac:dyDescent="0.25">
      <c r="A22" s="20" t="s">
        <v>277</v>
      </c>
      <c r="B22" s="57" t="s">
        <v>278</v>
      </c>
      <c r="C22" s="58"/>
      <c r="D22" s="58"/>
      <c r="E22" s="58"/>
      <c r="F22" s="58"/>
      <c r="G22" s="42"/>
      <c r="H22" s="59" t="s">
        <v>337</v>
      </c>
      <c r="I22" s="58"/>
      <c r="J22" s="60"/>
    </row>
    <row r="23" spans="1:10" ht="48" customHeight="1" x14ac:dyDescent="0.25">
      <c r="A23" s="20" t="s">
        <v>279</v>
      </c>
      <c r="B23" s="57" t="s">
        <v>280</v>
      </c>
      <c r="C23" s="58"/>
      <c r="D23" s="58"/>
      <c r="E23" s="58"/>
      <c r="F23" s="58"/>
      <c r="G23" s="42"/>
      <c r="H23" s="59"/>
      <c r="I23" s="58"/>
      <c r="J23" s="60"/>
    </row>
    <row r="24" spans="1:10" ht="48" customHeight="1" x14ac:dyDescent="0.25">
      <c r="A24" s="21">
        <v>4</v>
      </c>
      <c r="B24" s="67" t="s">
        <v>336</v>
      </c>
      <c r="C24" s="58"/>
      <c r="D24" s="58"/>
      <c r="E24" s="58"/>
      <c r="F24" s="58"/>
      <c r="G24" s="42"/>
      <c r="H24" s="59" t="s">
        <v>337</v>
      </c>
      <c r="I24" s="58"/>
      <c r="J24" s="60"/>
    </row>
    <row r="25" spans="1:10" ht="48" customHeight="1" x14ac:dyDescent="0.25">
      <c r="A25" s="21"/>
      <c r="B25" s="67"/>
      <c r="C25" s="58"/>
      <c r="D25" s="58"/>
      <c r="E25" s="58"/>
      <c r="F25" s="58"/>
      <c r="G25" s="42"/>
      <c r="H25" s="59"/>
      <c r="I25" s="58"/>
      <c r="J25" s="60"/>
    </row>
    <row r="26" spans="1:10" ht="48" customHeight="1" x14ac:dyDescent="0.25">
      <c r="A26" s="21"/>
      <c r="B26" s="67"/>
      <c r="C26" s="58"/>
      <c r="D26" s="58"/>
      <c r="E26" s="58"/>
      <c r="F26" s="58"/>
      <c r="G26" s="42"/>
      <c r="H26" s="59"/>
      <c r="I26" s="58"/>
      <c r="J26" s="60"/>
    </row>
    <row r="27" spans="1:10" ht="48" customHeight="1" x14ac:dyDescent="0.25">
      <c r="A27" s="21"/>
      <c r="B27" s="67"/>
      <c r="C27" s="58"/>
      <c r="D27" s="58"/>
      <c r="E27" s="58"/>
      <c r="F27" s="58"/>
      <c r="G27" s="42"/>
      <c r="H27" s="59"/>
      <c r="I27" s="58"/>
      <c r="J27" s="60"/>
    </row>
    <row r="28" spans="1:10" ht="48" customHeight="1" x14ac:dyDescent="0.25">
      <c r="A28" s="21"/>
      <c r="B28" s="67"/>
      <c r="C28" s="58"/>
      <c r="D28" s="58"/>
      <c r="E28" s="58"/>
      <c r="F28" s="58"/>
      <c r="G28" s="42"/>
      <c r="H28" s="59"/>
      <c r="I28" s="58"/>
      <c r="J28" s="60"/>
    </row>
    <row r="30" spans="1:10" ht="102" customHeight="1" x14ac:dyDescent="0.25">
      <c r="A30" s="71" t="s">
        <v>281</v>
      </c>
      <c r="B30" s="38"/>
      <c r="C30" s="38"/>
      <c r="D30" s="38"/>
      <c r="E30" s="38"/>
      <c r="F30" s="38"/>
      <c r="G30" s="38"/>
      <c r="H30" s="38"/>
      <c r="I30" s="38"/>
      <c r="J30" s="38"/>
    </row>
    <row r="33" spans="1:10" x14ac:dyDescent="0.25">
      <c r="A33" s="72" t="s">
        <v>282</v>
      </c>
      <c r="B33" s="38"/>
      <c r="C33" s="38"/>
      <c r="D33" s="38"/>
      <c r="E33" s="73" t="s">
        <v>338</v>
      </c>
      <c r="F33" s="38"/>
      <c r="G33" s="38"/>
      <c r="H33" s="38"/>
      <c r="I33" s="38"/>
      <c r="J33" s="38"/>
    </row>
    <row r="35" spans="1:10" x14ac:dyDescent="0.25">
      <c r="A35" s="72" t="s">
        <v>283</v>
      </c>
      <c r="B35" s="38"/>
      <c r="C35" s="38"/>
      <c r="D35" s="38"/>
      <c r="E35" s="73" t="s">
        <v>339</v>
      </c>
      <c r="F35" s="38"/>
      <c r="G35" s="38"/>
      <c r="H35" s="38"/>
      <c r="I35" s="38"/>
      <c r="J35" s="38"/>
    </row>
    <row r="82" spans="1:1" ht="15.75" x14ac:dyDescent="0.25">
      <c r="A82" t="s">
        <v>284</v>
      </c>
    </row>
  </sheetData>
  <sheetProtection algorithmName="SHA-512" hashValue="3gYjuOesqO76QlYBkjgjmYFshT35kpCCRg02/D799c3YbWtA4lFQkV318dCfGfP9QprWWR9bdPuNc9gmIocYvw==" saltValue="aBVmlQaccosUPX27uDAWFw==" spinCount="100000" sheet="1"/>
  <mergeCells count="58">
    <mergeCell ref="H27:J27"/>
    <mergeCell ref="B26:G26"/>
    <mergeCell ref="B20:G20"/>
    <mergeCell ref="H20:J20"/>
    <mergeCell ref="I8:J8"/>
    <mergeCell ref="A8:B8"/>
    <mergeCell ref="F8:H8"/>
    <mergeCell ref="C14:E14"/>
    <mergeCell ref="F15:H15"/>
    <mergeCell ref="F14:H14"/>
    <mergeCell ref="A30:J30"/>
    <mergeCell ref="B23:G23"/>
    <mergeCell ref="A35:D35"/>
    <mergeCell ref="C15:E15"/>
    <mergeCell ref="A33:D33"/>
    <mergeCell ref="H23:J23"/>
    <mergeCell ref="H25:J25"/>
    <mergeCell ref="E35:J35"/>
    <mergeCell ref="B28:G28"/>
    <mergeCell ref="H24:J24"/>
    <mergeCell ref="A18:J18"/>
    <mergeCell ref="B21:G21"/>
    <mergeCell ref="A15:B15"/>
    <mergeCell ref="B25:G25"/>
    <mergeCell ref="E33:J33"/>
    <mergeCell ref="B24:G24"/>
    <mergeCell ref="H28:J28"/>
    <mergeCell ref="A13:B13"/>
    <mergeCell ref="F12:H12"/>
    <mergeCell ref="C5:E5"/>
    <mergeCell ref="H26:J26"/>
    <mergeCell ref="B27:G27"/>
    <mergeCell ref="H21:J21"/>
    <mergeCell ref="I13:J13"/>
    <mergeCell ref="A12:B12"/>
    <mergeCell ref="F13:H13"/>
    <mergeCell ref="A10:K10"/>
    <mergeCell ref="I14:J14"/>
    <mergeCell ref="A14:B14"/>
    <mergeCell ref="C13:E13"/>
    <mergeCell ref="I12:J12"/>
    <mergeCell ref="I7:J7"/>
    <mergeCell ref="A2:K3"/>
    <mergeCell ref="A6:B6"/>
    <mergeCell ref="B22:G22"/>
    <mergeCell ref="H22:J22"/>
    <mergeCell ref="C8:E8"/>
    <mergeCell ref="I15:J15"/>
    <mergeCell ref="C12:E12"/>
    <mergeCell ref="I5:J5"/>
    <mergeCell ref="F5:H5"/>
    <mergeCell ref="A7:B7"/>
    <mergeCell ref="I6:J6"/>
    <mergeCell ref="A5:B5"/>
    <mergeCell ref="F7:H7"/>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2024-12-01T10:23:22Z</dcterms:modified>
</cp:coreProperties>
</file>