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vaitkeviciene\Desktop\mano skelbimai pirkimai\knokn\Pasiulymai\pasiulymo foma\"/>
    </mc:Choice>
  </mc:AlternateContent>
  <xr:revisionPtr revIDLastSave="0" documentId="8_{4B2AA8E2-DB74-40D5-806E-4A3722D11573}"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78" i="1" l="1"/>
  <c r="H1779" i="1"/>
  <c r="H1780" i="1"/>
  <c r="H1781" i="1"/>
  <c r="H1782" i="1"/>
  <c r="H1783" i="1"/>
  <c r="H1784" i="1"/>
  <c r="H1785" i="1"/>
  <c r="H1786" i="1"/>
  <c r="H1787" i="1"/>
  <c r="H1788" i="1"/>
  <c r="H1789" i="1"/>
  <c r="H1777" i="1"/>
  <c r="H1445" i="1"/>
  <c r="H1446" i="1"/>
  <c r="H1447" i="1"/>
  <c r="H1448" i="1"/>
  <c r="H1449" i="1"/>
  <c r="H1450" i="1"/>
  <c r="H1451" i="1"/>
  <c r="H1452" i="1"/>
  <c r="H1453" i="1"/>
  <c r="H1444" i="1"/>
  <c r="H1117" i="1"/>
  <c r="H1118" i="1"/>
  <c r="H1119" i="1"/>
  <c r="H1120" i="1"/>
  <c r="H1121" i="1"/>
  <c r="H1122" i="1"/>
  <c r="H1123" i="1"/>
  <c r="H1124" i="1"/>
  <c r="H1125" i="1"/>
  <c r="H1126" i="1"/>
  <c r="H1127" i="1"/>
  <c r="H1128" i="1"/>
  <c r="H1116" i="1"/>
  <c r="H1073" i="1"/>
  <c r="H1074" i="1"/>
  <c r="H1075" i="1"/>
  <c r="H1076" i="1"/>
  <c r="H1077" i="1"/>
  <c r="H1078" i="1"/>
  <c r="H1079" i="1"/>
  <c r="H1080" i="1"/>
  <c r="H1081" i="1"/>
  <c r="H1072" i="1"/>
  <c r="G1791" i="1" l="1"/>
  <c r="F1776" i="1"/>
  <c r="G1790" i="1" s="1"/>
  <c r="G1766" i="1"/>
  <c r="F1759" i="1"/>
  <c r="G1765" i="1" s="1"/>
  <c r="G1749" i="1"/>
  <c r="F1734" i="1"/>
  <c r="F1748" i="1" s="1"/>
  <c r="F1749" i="1" s="1"/>
  <c r="F1750" i="1" s="1"/>
  <c r="G1724" i="1"/>
  <c r="F1719" i="1"/>
  <c r="G1723" i="1" s="1"/>
  <c r="G1709" i="1"/>
  <c r="G1708" i="1"/>
  <c r="F1698" i="1"/>
  <c r="F1708" i="1" s="1"/>
  <c r="F1709" i="1" s="1"/>
  <c r="F1710" i="1" s="1"/>
  <c r="G1688" i="1"/>
  <c r="F1675" i="1"/>
  <c r="G1687" i="1" s="1"/>
  <c r="G1665" i="1"/>
  <c r="F1648" i="1"/>
  <c r="F1664" i="1" s="1"/>
  <c r="F1665" i="1" s="1"/>
  <c r="F1666" i="1" s="1"/>
  <c r="G1638" i="1"/>
  <c r="F1632" i="1"/>
  <c r="G1637" i="1" s="1"/>
  <c r="G1622" i="1"/>
  <c r="F1615" i="1"/>
  <c r="F1621" i="1" s="1"/>
  <c r="F1622" i="1" s="1"/>
  <c r="F1623" i="1" s="1"/>
  <c r="G1605" i="1"/>
  <c r="F1599" i="1"/>
  <c r="G1604" i="1" s="1"/>
  <c r="G1589" i="1"/>
  <c r="F1583" i="1"/>
  <c r="F1588" i="1" s="1"/>
  <c r="F1589" i="1" s="1"/>
  <c r="F1590" i="1" s="1"/>
  <c r="G1573" i="1"/>
  <c r="F1570" i="1"/>
  <c r="G1572" i="1" s="1"/>
  <c r="G1560" i="1"/>
  <c r="F1547" i="1"/>
  <c r="F1559" i="1" s="1"/>
  <c r="F1560" i="1" s="1"/>
  <c r="F1561" i="1" s="1"/>
  <c r="G1537" i="1"/>
  <c r="F1534" i="1"/>
  <c r="G1536" i="1" s="1"/>
  <c r="G1524" i="1"/>
  <c r="F1514" i="1"/>
  <c r="F1523" i="1" s="1"/>
  <c r="F1524" i="1" s="1"/>
  <c r="F1525" i="1" s="1"/>
  <c r="G1504" i="1"/>
  <c r="F1493" i="1"/>
  <c r="G1503" i="1" s="1"/>
  <c r="G1483" i="1"/>
  <c r="G1482" i="1"/>
  <c r="F1478" i="1"/>
  <c r="F1482" i="1" s="1"/>
  <c r="F1483" i="1" s="1"/>
  <c r="F1484" i="1" s="1"/>
  <c r="G1468" i="1"/>
  <c r="F1465" i="1"/>
  <c r="G1467" i="1" s="1"/>
  <c r="G1455" i="1"/>
  <c r="F1443" i="1"/>
  <c r="F1454" i="1" s="1"/>
  <c r="F1455" i="1" s="1"/>
  <c r="F1456" i="1" s="1"/>
  <c r="G1433" i="1"/>
  <c r="F1414" i="1"/>
  <c r="G1432" i="1" s="1"/>
  <c r="G1404" i="1"/>
  <c r="G1403" i="1"/>
  <c r="F1398" i="1"/>
  <c r="F1403" i="1" s="1"/>
  <c r="F1404" i="1" s="1"/>
  <c r="F1405" i="1" s="1"/>
  <c r="G1388" i="1"/>
  <c r="F1377" i="1"/>
  <c r="G1387" i="1" s="1"/>
  <c r="G1367" i="1"/>
  <c r="F1362" i="1"/>
  <c r="F1366" i="1" s="1"/>
  <c r="F1367" i="1" s="1"/>
  <c r="F1368" i="1" s="1"/>
  <c r="G1352" i="1"/>
  <c r="F1346" i="1"/>
  <c r="G1351" i="1" s="1"/>
  <c r="G1336" i="1"/>
  <c r="F1324" i="1"/>
  <c r="F1335" i="1" s="1"/>
  <c r="F1336" i="1" s="1"/>
  <c r="F1337" i="1" s="1"/>
  <c r="G1314" i="1"/>
  <c r="F1308" i="1"/>
  <c r="G1313" i="1" s="1"/>
  <c r="G1298" i="1"/>
  <c r="F1291" i="1"/>
  <c r="F1297" i="1" s="1"/>
  <c r="F1298" i="1" s="1"/>
  <c r="F1299" i="1" s="1"/>
  <c r="G1281" i="1"/>
  <c r="F1276" i="1"/>
  <c r="G1280" i="1" s="1"/>
  <c r="G1266" i="1"/>
  <c r="G1265" i="1"/>
  <c r="F1255" i="1"/>
  <c r="F1265" i="1" s="1"/>
  <c r="F1266" i="1" s="1"/>
  <c r="F1267" i="1" s="1"/>
  <c r="G1245" i="1"/>
  <c r="F1238" i="1"/>
  <c r="G1244" i="1" s="1"/>
  <c r="G1228" i="1"/>
  <c r="F1221" i="1"/>
  <c r="F1227" i="1" s="1"/>
  <c r="F1228" i="1" s="1"/>
  <c r="F1229" i="1" s="1"/>
  <c r="G1211" i="1"/>
  <c r="F1204" i="1"/>
  <c r="G1210" i="1" s="1"/>
  <c r="G1194" i="1"/>
  <c r="F1186" i="1"/>
  <c r="F1193" i="1" s="1"/>
  <c r="F1194" i="1" s="1"/>
  <c r="F1195" i="1" s="1"/>
  <c r="G1176" i="1"/>
  <c r="F1166" i="1"/>
  <c r="G1175" i="1" s="1"/>
  <c r="G1156" i="1"/>
  <c r="F1140" i="1"/>
  <c r="F1155" i="1" s="1"/>
  <c r="F1156" i="1" s="1"/>
  <c r="F1157" i="1" s="1"/>
  <c r="G1130" i="1"/>
  <c r="F1115" i="1"/>
  <c r="G1129" i="1" s="1"/>
  <c r="G1105" i="1"/>
  <c r="G1104" i="1"/>
  <c r="F1093" i="1"/>
  <c r="F1104" i="1" s="1"/>
  <c r="F1105" i="1" s="1"/>
  <c r="F1106" i="1" s="1"/>
  <c r="G1083" i="1"/>
  <c r="F1071" i="1"/>
  <c r="G1082" i="1" s="1"/>
  <c r="G1061" i="1"/>
  <c r="F1049" i="1"/>
  <c r="F1060" i="1" s="1"/>
  <c r="F1061" i="1" s="1"/>
  <c r="F1062" i="1" s="1"/>
  <c r="G1039" i="1"/>
  <c r="F1027" i="1"/>
  <c r="G1038" i="1" s="1"/>
  <c r="G1017" i="1"/>
  <c r="F1001" i="1"/>
  <c r="F1016" i="1" s="1"/>
  <c r="F1017" i="1" s="1"/>
  <c r="F1018" i="1" s="1"/>
  <c r="G991" i="1"/>
  <c r="F984" i="1"/>
  <c r="G990" i="1" s="1"/>
  <c r="G974" i="1"/>
  <c r="G973" i="1"/>
  <c r="F966" i="1"/>
  <c r="F973" i="1" s="1"/>
  <c r="F974" i="1" s="1"/>
  <c r="F975" i="1" s="1"/>
  <c r="G956" i="1"/>
  <c r="F944" i="1"/>
  <c r="G955" i="1" s="1"/>
  <c r="G934" i="1"/>
  <c r="F924" i="1"/>
  <c r="F933" i="1" s="1"/>
  <c r="F934" i="1" s="1"/>
  <c r="F935" i="1" s="1"/>
  <c r="G914" i="1"/>
  <c r="F907" i="1"/>
  <c r="G913" i="1" s="1"/>
  <c r="G897" i="1"/>
  <c r="F894" i="1"/>
  <c r="F896" i="1" s="1"/>
  <c r="F897" i="1" s="1"/>
  <c r="F898" i="1" s="1"/>
  <c r="G884" i="1"/>
  <c r="F875" i="1"/>
  <c r="G883" i="1" s="1"/>
  <c r="G865" i="1"/>
  <c r="G864" i="1"/>
  <c r="F858" i="1"/>
  <c r="F864" i="1" s="1"/>
  <c r="F865" i="1" s="1"/>
  <c r="F866" i="1" s="1"/>
  <c r="G848" i="1"/>
  <c r="F842" i="1"/>
  <c r="G847" i="1" s="1"/>
  <c r="G832" i="1"/>
  <c r="G831" i="1"/>
  <c r="F813" i="1"/>
  <c r="F831" i="1" s="1"/>
  <c r="F832" i="1" s="1"/>
  <c r="F833" i="1" s="1"/>
  <c r="G803" i="1"/>
  <c r="F793" i="1"/>
  <c r="G802" i="1" s="1"/>
  <c r="G783" i="1"/>
  <c r="G782" i="1"/>
  <c r="F775" i="1"/>
  <c r="F782" i="1" s="1"/>
  <c r="F783" i="1" s="1"/>
  <c r="F784" i="1" s="1"/>
  <c r="G765" i="1"/>
  <c r="F759" i="1"/>
  <c r="G764" i="1" s="1"/>
  <c r="G749" i="1"/>
  <c r="F745" i="1"/>
  <c r="F748" i="1" s="1"/>
  <c r="F749" i="1" s="1"/>
  <c r="F750" i="1" s="1"/>
  <c r="G735" i="1"/>
  <c r="F730" i="1"/>
  <c r="G734" i="1" s="1"/>
  <c r="G720" i="1"/>
  <c r="G719" i="1"/>
  <c r="F709" i="1"/>
  <c r="F719" i="1" s="1"/>
  <c r="F720" i="1" s="1"/>
  <c r="F721" i="1" s="1"/>
  <c r="G699" i="1"/>
  <c r="F689" i="1"/>
  <c r="G698" i="1" s="1"/>
  <c r="G679" i="1"/>
  <c r="G678" i="1"/>
  <c r="F668" i="1"/>
  <c r="F678" i="1" s="1"/>
  <c r="F679" i="1" s="1"/>
  <c r="F680" i="1" s="1"/>
  <c r="G658" i="1"/>
  <c r="F647" i="1"/>
  <c r="G657" i="1" s="1"/>
  <c r="G637" i="1"/>
  <c r="G636" i="1"/>
  <c r="F628" i="1"/>
  <c r="F636" i="1" s="1"/>
  <c r="F637" i="1" s="1"/>
  <c r="F638" i="1" s="1"/>
  <c r="G618" i="1"/>
  <c r="F606" i="1"/>
  <c r="G617" i="1" s="1"/>
  <c r="G596" i="1"/>
  <c r="F589" i="1"/>
  <c r="F595" i="1" s="1"/>
  <c r="F596" i="1" s="1"/>
  <c r="F597" i="1" s="1"/>
  <c r="G579" i="1"/>
  <c r="F567" i="1"/>
  <c r="G578" i="1" s="1"/>
  <c r="G557" i="1"/>
  <c r="G556" i="1"/>
  <c r="F542" i="1"/>
  <c r="F556" i="1" s="1"/>
  <c r="F557" i="1" s="1"/>
  <c r="F558" i="1" s="1"/>
  <c r="G532" i="1"/>
  <c r="F521" i="1"/>
  <c r="G531" i="1" s="1"/>
  <c r="G511" i="1"/>
  <c r="G510" i="1"/>
  <c r="F495" i="1"/>
  <c r="F510" i="1" s="1"/>
  <c r="F511" i="1" s="1"/>
  <c r="F512" i="1" s="1"/>
  <c r="G485" i="1"/>
  <c r="F470" i="1"/>
  <c r="G484" i="1" s="1"/>
  <c r="G460" i="1"/>
  <c r="G459" i="1"/>
  <c r="F444" i="1"/>
  <c r="F459" i="1" s="1"/>
  <c r="F460" i="1" s="1"/>
  <c r="F461" i="1" s="1"/>
  <c r="G434" i="1"/>
  <c r="F422" i="1"/>
  <c r="G433" i="1" s="1"/>
  <c r="G412" i="1"/>
  <c r="F402" i="1"/>
  <c r="F411" i="1" s="1"/>
  <c r="F412" i="1" s="1"/>
  <c r="F413" i="1" s="1"/>
  <c r="G392" i="1"/>
  <c r="F380" i="1"/>
  <c r="G391" i="1" s="1"/>
  <c r="G370" i="1"/>
  <c r="G369" i="1"/>
  <c r="F348" i="1"/>
  <c r="F369" i="1" s="1"/>
  <c r="F370" i="1" s="1"/>
  <c r="F371" i="1" s="1"/>
  <c r="G338" i="1"/>
  <c r="F326" i="1"/>
  <c r="G337" i="1" s="1"/>
  <c r="G316" i="1"/>
  <c r="G315" i="1"/>
  <c r="F305" i="1"/>
  <c r="F315" i="1" s="1"/>
  <c r="F316" i="1" s="1"/>
  <c r="F317" i="1" s="1"/>
  <c r="G295" i="1"/>
  <c r="F281" i="1"/>
  <c r="G294" i="1" s="1"/>
  <c r="G271" i="1"/>
  <c r="G270" i="1"/>
  <c r="F262" i="1"/>
  <c r="F270" i="1" s="1"/>
  <c r="F271" i="1" s="1"/>
  <c r="F272" i="1" s="1"/>
  <c r="G252" i="1"/>
  <c r="F243" i="1"/>
  <c r="G251" i="1" s="1"/>
  <c r="G233" i="1"/>
  <c r="F226" i="1"/>
  <c r="F232" i="1" s="1"/>
  <c r="F233" i="1" s="1"/>
  <c r="F234" i="1" s="1"/>
  <c r="G216" i="1"/>
  <c r="F205" i="1"/>
  <c r="G215" i="1" s="1"/>
  <c r="G195" i="1"/>
  <c r="G194" i="1"/>
  <c r="F184" i="1"/>
  <c r="F194" i="1" s="1"/>
  <c r="F195" i="1" s="1"/>
  <c r="F196" i="1" s="1"/>
  <c r="G174" i="1"/>
  <c r="F164" i="1"/>
  <c r="G173" i="1" s="1"/>
  <c r="G154" i="1"/>
  <c r="F143" i="1"/>
  <c r="F153" i="1" s="1"/>
  <c r="F154" i="1" s="1"/>
  <c r="F155" i="1" s="1"/>
  <c r="G133" i="1"/>
  <c r="F127" i="1"/>
  <c r="G132" i="1" s="1"/>
  <c r="G117" i="1"/>
  <c r="G116" i="1"/>
  <c r="F111" i="1"/>
  <c r="F116" i="1" s="1"/>
  <c r="F117" i="1" s="1"/>
  <c r="F118" i="1" s="1"/>
  <c r="G101" i="1"/>
  <c r="F91" i="1"/>
  <c r="G100" i="1" s="1"/>
  <c r="G81" i="1"/>
  <c r="F73" i="1"/>
  <c r="F80" i="1" s="1"/>
  <c r="F81" i="1" s="1"/>
  <c r="F82" i="1" s="1"/>
  <c r="G63" i="1"/>
  <c r="F56" i="1"/>
  <c r="G62" i="1" s="1"/>
  <c r="G46" i="1"/>
  <c r="F37" i="1"/>
  <c r="F45" i="1" s="1"/>
  <c r="F46" i="1" s="1"/>
  <c r="F47" i="1" s="1"/>
  <c r="G21" i="1"/>
  <c r="G1227" i="1" l="1"/>
  <c r="G153" i="1"/>
  <c r="F1790" i="1"/>
  <c r="F1791" i="1" s="1"/>
  <c r="F1792" i="1" s="1"/>
  <c r="G1335" i="1"/>
  <c r="G1155" i="1"/>
  <c r="G1621" i="1"/>
  <c r="G1016" i="1"/>
  <c r="G1193" i="1"/>
  <c r="G45" i="1"/>
  <c r="G80" i="1"/>
  <c r="G232" i="1"/>
  <c r="G411" i="1"/>
  <c r="G595" i="1"/>
  <c r="G748" i="1"/>
  <c r="G896" i="1"/>
  <c r="G1060" i="1"/>
  <c r="G933" i="1"/>
  <c r="G1297" i="1"/>
  <c r="G1559" i="1"/>
  <c r="G1366" i="1"/>
  <c r="G1454" i="1"/>
  <c r="G1523" i="1"/>
  <c r="G1588" i="1"/>
  <c r="G1664" i="1"/>
  <c r="G1748" i="1"/>
  <c r="F62" i="1"/>
  <c r="F63" i="1" s="1"/>
  <c r="F64" i="1" s="1"/>
  <c r="F132" i="1"/>
  <c r="F133" i="1" s="1"/>
  <c r="F134" i="1" s="1"/>
  <c r="F215" i="1"/>
  <c r="F216" i="1" s="1"/>
  <c r="F217" i="1" s="1"/>
  <c r="F294" i="1"/>
  <c r="F295" i="1" s="1"/>
  <c r="F296" i="1" s="1"/>
  <c r="F391" i="1"/>
  <c r="F392" i="1" s="1"/>
  <c r="F393" i="1" s="1"/>
  <c r="F484" i="1"/>
  <c r="F485" i="1" s="1"/>
  <c r="F486" i="1" s="1"/>
  <c r="F578" i="1"/>
  <c r="F579" i="1" s="1"/>
  <c r="F580" i="1" s="1"/>
  <c r="F657" i="1"/>
  <c r="F658" i="1" s="1"/>
  <c r="F659" i="1" s="1"/>
  <c r="F734" i="1"/>
  <c r="F735" i="1" s="1"/>
  <c r="F736" i="1" s="1"/>
  <c r="F802" i="1"/>
  <c r="F803" i="1" s="1"/>
  <c r="F804" i="1" s="1"/>
  <c r="F883" i="1"/>
  <c r="F884" i="1" s="1"/>
  <c r="F885" i="1" s="1"/>
  <c r="F955" i="1"/>
  <c r="F956" i="1" s="1"/>
  <c r="F957" i="1" s="1"/>
  <c r="F1038" i="1"/>
  <c r="F1039" i="1" s="1"/>
  <c r="F1040" i="1" s="1"/>
  <c r="F1129" i="1"/>
  <c r="F1130" i="1" s="1"/>
  <c r="F1131" i="1" s="1"/>
  <c r="F1210" i="1"/>
  <c r="F1211" i="1" s="1"/>
  <c r="F1212" i="1" s="1"/>
  <c r="F1280" i="1"/>
  <c r="F1281" i="1" s="1"/>
  <c r="F1282" i="1" s="1"/>
  <c r="F1351" i="1"/>
  <c r="F1352" i="1" s="1"/>
  <c r="F1353" i="1" s="1"/>
  <c r="F1432" i="1"/>
  <c r="F1433" i="1" s="1"/>
  <c r="F1434" i="1" s="1"/>
  <c r="F1503" i="1"/>
  <c r="F1504" i="1" s="1"/>
  <c r="F1505" i="1" s="1"/>
  <c r="F1572" i="1"/>
  <c r="F1573" i="1" s="1"/>
  <c r="F1574" i="1" s="1"/>
  <c r="F1637" i="1"/>
  <c r="F1638" i="1" s="1"/>
  <c r="F1639" i="1" s="1"/>
  <c r="F1723" i="1"/>
  <c r="F1724" i="1" s="1"/>
  <c r="F1725" i="1" s="1"/>
  <c r="F100" i="1"/>
  <c r="F101" i="1" s="1"/>
  <c r="F102" i="1" s="1"/>
  <c r="F173" i="1"/>
  <c r="F174" i="1" s="1"/>
  <c r="F175" i="1" s="1"/>
  <c r="F251" i="1"/>
  <c r="F252" i="1" s="1"/>
  <c r="F253" i="1" s="1"/>
  <c r="F337" i="1"/>
  <c r="F338" i="1" s="1"/>
  <c r="F339" i="1" s="1"/>
  <c r="F433" i="1"/>
  <c r="F434" i="1" s="1"/>
  <c r="F435" i="1" s="1"/>
  <c r="F531" i="1"/>
  <c r="F532" i="1" s="1"/>
  <c r="F533" i="1" s="1"/>
  <c r="F617" i="1"/>
  <c r="F618" i="1" s="1"/>
  <c r="F619" i="1" s="1"/>
  <c r="F698" i="1"/>
  <c r="F699" i="1" s="1"/>
  <c r="F700" i="1" s="1"/>
  <c r="F764" i="1"/>
  <c r="F765" i="1" s="1"/>
  <c r="F766" i="1" s="1"/>
  <c r="F847" i="1"/>
  <c r="F848" i="1" s="1"/>
  <c r="F849" i="1" s="1"/>
  <c r="F913" i="1"/>
  <c r="F914" i="1" s="1"/>
  <c r="F915" i="1" s="1"/>
  <c r="F990" i="1"/>
  <c r="F991" i="1" s="1"/>
  <c r="F992" i="1" s="1"/>
  <c r="F1082" i="1"/>
  <c r="F1083" i="1" s="1"/>
  <c r="F1084" i="1" s="1"/>
  <c r="F1175" i="1"/>
  <c r="F1176" i="1" s="1"/>
  <c r="F1177" i="1" s="1"/>
  <c r="F1244" i="1"/>
  <c r="F1245" i="1" s="1"/>
  <c r="F1246" i="1" s="1"/>
  <c r="F1313" i="1"/>
  <c r="F1314" i="1" s="1"/>
  <c r="F1315" i="1" s="1"/>
  <c r="F1387" i="1"/>
  <c r="F1388" i="1" s="1"/>
  <c r="F1389" i="1" s="1"/>
  <c r="F1467" i="1"/>
  <c r="F1468" i="1" s="1"/>
  <c r="F1469" i="1" s="1"/>
  <c r="F1536" i="1"/>
  <c r="F1537" i="1" s="1"/>
  <c r="F1538" i="1" s="1"/>
  <c r="F1604" i="1"/>
  <c r="F1605" i="1" s="1"/>
  <c r="F1606" i="1" s="1"/>
  <c r="F1687" i="1"/>
  <c r="F1688" i="1" s="1"/>
  <c r="F1689" i="1" s="1"/>
  <c r="F1765" i="1"/>
  <c r="F1766" i="1" s="1"/>
  <c r="F1767" i="1" s="1"/>
</calcChain>
</file>

<file path=xl/sharedStrings.xml><?xml version="1.0" encoding="utf-8"?>
<sst xmlns="http://schemas.openxmlformats.org/spreadsheetml/2006/main" count="3662" uniqueCount="1896">
  <si>
    <t>PIRKIMO SĄLYGŲ PRIEDAS "PASIŪLYMO FORMA"</t>
  </si>
  <si>
    <t>INTERVENCINĖS PRIEMONĖS REIKALINGOS KARDIOLOGINIŲ IR ANGIOLOGINIŲ PACIENTŲ GYDYMUI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</si>
  <si>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</si>
  <si>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</si>
  <si>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</si>
  <si>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</si>
  <si>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</si>
  <si>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</si>
  <si>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</si>
  <si>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</si>
  <si>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</si>
  <si>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</si>
  <si>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</si>
  <si>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</si>
  <si>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</si>
  <si>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</si>
  <si>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</si>
  <si>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</si>
  <si>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</si>
  <si>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</si>
  <si>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</si>
  <si>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</si>
  <si>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</si>
  <si>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</si>
  <si>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</si>
  <si>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</si>
  <si>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</si>
  <si>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DIDELIŲ DIAMETRŲ BALIONINIS IŠPLEČIAMASIS KATETERIS STRUKTŪRINĖMS ŠIRDIES INTERVENCIJOMS</t>
  </si>
  <si>
    <t>Tiekėjo pasiūlymas:</t>
  </si>
  <si>
    <t>Nr.</t>
  </si>
  <si>
    <t>Pavadinimas</t>
  </si>
  <si>
    <t>Kiekis</t>
  </si>
  <si>
    <t>Mato vienetas</t>
  </si>
  <si>
    <t>Kaina be PVM, Eur</t>
  </si>
  <si>
    <t>Suma be PVM, Eur</t>
  </si>
  <si>
    <t>Gamintojas, modelis</t>
  </si>
  <si>
    <t>Siūlomo produkto parametrai</t>
  </si>
  <si>
    <t>Atitikimo patvirtinimas (psl. pasiūlyme, puslapyje pabraukiant kiekvienos pozicijos kiekvieną atitikimą, nurodant pozicijos numerį pagal prašomas specifikacijas)</t>
  </si>
  <si>
    <t>1.</t>
  </si>
  <si>
    <t>Didelių diametrų balioninis išplečiamasis kateteris struktūrinėms širdies intervencijoms</t>
  </si>
  <si>
    <t>1.1.</t>
  </si>
  <si>
    <t>vnt</t>
  </si>
  <si>
    <t>1.1.1.</t>
  </si>
  <si>
    <t>Balioninis išplečiamasis kateteris 12F, visi galimi balionų diametrai 40 mm ilgio.</t>
  </si>
  <si>
    <t>1.1.2.</t>
  </si>
  <si>
    <t>Su trimis rentgenokontrastiniais markeriais.</t>
  </si>
  <si>
    <t>1.1.3.</t>
  </si>
  <si>
    <t>Daimetrai - 14, 16, 18, 20, 23, 25, 28, 30 mm.</t>
  </si>
  <si>
    <t>1.1.4.</t>
  </si>
  <si>
    <t>Naudojamas su fiziologinio-kontrasto 75:25 proporcijos tirpalu pasiekti reikiamą baliono skersmenį (8ml, 10ml, 13ml, 16ml, 23ml, 25ml, 34ml, 42ml).</t>
  </si>
  <si>
    <t>1.1.5.</t>
  </si>
  <si>
    <t>Darbinis ilgis 130 cm.</t>
  </si>
  <si>
    <t>1.1.6.</t>
  </si>
  <si>
    <t>OWT tipo suderinamas su 0,035" viela.</t>
  </si>
  <si>
    <t>1.1.7.</t>
  </si>
  <si>
    <t>Balioninio kateterio plyšimo ribinis dydis (RBP) ne mažesnis nei 6atm visiems dydžiams.</t>
  </si>
  <si>
    <t>Suma be PVM</t>
  </si>
  <si>
    <t>Taikomas PVM dydis (%)</t>
  </si>
  <si>
    <t>PVM suma</t>
  </si>
  <si>
    <t>Suma su PVM</t>
  </si>
  <si>
    <t>2. DALIS</t>
  </si>
  <si>
    <t>RINKINYS KONTRASTO EKONOMIJAI</t>
  </si>
  <si>
    <t>2.</t>
  </si>
  <si>
    <t>Rinkinys kontrasto ekonomijai</t>
  </si>
  <si>
    <t>2.1.</t>
  </si>
  <si>
    <t>Vnt</t>
  </si>
  <si>
    <t>2.1.1.</t>
  </si>
  <si>
    <t>Rinkinio sudėtis:</t>
  </si>
  <si>
    <t>2.1.2.</t>
  </si>
  <si>
    <t>10 ml Luer Lok Medallion arba lygiavertis švirkštas;</t>
  </si>
  <si>
    <t>2.1.3.</t>
  </si>
  <si>
    <t>keturių krypčių kranelis</t>
  </si>
  <si>
    <t>2.1.4.</t>
  </si>
  <si>
    <t>linijinis vožtuvas su užsukamu elementu;</t>
  </si>
  <si>
    <t>2.1.5.</t>
  </si>
  <si>
    <t>152 cm prailginimo linija su antgaliu</t>
  </si>
  <si>
    <t>3. DALIS</t>
  </si>
  <si>
    <t>KONTRASTO-SKYSČIŲ DOZAVIMO SISTEMA</t>
  </si>
  <si>
    <t>3.</t>
  </si>
  <si>
    <t>Kontrasto-skysčių dozavimo sistema</t>
  </si>
  <si>
    <t>3.1.</t>
  </si>
  <si>
    <t>3.1.1.</t>
  </si>
  <si>
    <t>Sistema pagaminta iš minkšto plastiko, lengvai suspaudžiamo ranka,</t>
  </si>
  <si>
    <t>3.1.2.</t>
  </si>
  <si>
    <t>Sistemos talpa 20 ml,</t>
  </si>
  <si>
    <t>3.1.3.</t>
  </si>
  <si>
    <t>Sistema turi apsauginį mechanizmą užtikrinantį, kad neištekėtų kontrastas, susidedantį iš dviejų žiedų judančių priešingomis kryptimis,</t>
  </si>
  <si>
    <t>3.1.4.</t>
  </si>
  <si>
    <t>Sistema turi du oro vožtuvus ant kontrasto linijos proksimalioje dalyje ir kraniuką distalioje dalyje,</t>
  </si>
  <si>
    <t>3.1.5.</t>
  </si>
  <si>
    <t>Kad kontrasto perteklius nepatektų į distalinę liniją, sistemoje turi būti vožtuvas,</t>
  </si>
  <si>
    <t>3.1.6.</t>
  </si>
  <si>
    <t>Sistemos gale turi būti “luer lock” tipo jungtis, arba speciali adata tiekti tirpalui iš rezervuaro.</t>
  </si>
  <si>
    <t>4. DALIS</t>
  </si>
  <si>
    <t>KILPA SVETIMKŪNIŲ ŠALINIMUI</t>
  </si>
  <si>
    <t>4.</t>
  </si>
  <si>
    <t>Kilpa svetimkūnių šalinimui</t>
  </si>
  <si>
    <t>4.1.</t>
  </si>
  <si>
    <t>4.1.1.</t>
  </si>
  <si>
    <t>Nitinolo viela valdoma paauksuoto volframo kilpa, distaliai atsilenkianti 90° kampu.</t>
  </si>
  <si>
    <t>4.1.2.</t>
  </si>
  <si>
    <t>Komplektuojama atitinkamo dydžio ištraukimo kateteriu.</t>
  </si>
  <si>
    <t>4.1.3.</t>
  </si>
  <si>
    <t>Kilpos dydžiai: standartiniai</t>
  </si>
  <si>
    <t>4.1.4.</t>
  </si>
  <si>
    <t>5/10/15/20/25/30/35mm,</t>
  </si>
  <si>
    <t>4.1.5.</t>
  </si>
  <si>
    <t>kateteriai 65 arba 120cm ilgio,</t>
  </si>
  <si>
    <t>4.1.6.</t>
  </si>
  <si>
    <t>mikrokilpos 2/4/7mm,</t>
  </si>
  <si>
    <t>4.1.7.</t>
  </si>
  <si>
    <t>kateteriai 175/200cm ilgio,</t>
  </si>
  <si>
    <t>4.1.8.</t>
  </si>
  <si>
    <t>kateterio profilis 3,0/2,3F prox/dist.</t>
  </si>
  <si>
    <t>5. DALIS</t>
  </si>
  <si>
    <t>RINKINYS, SKIRTAS ŠLAUNIKAULIO KOMPRESIJAI PO ŠIRDIES KATETERIZACIJOS PROCEDŪRŲ AR KITŲ INTERVENCINIŲ PROCEDŪR</t>
  </si>
  <si>
    <t>5.</t>
  </si>
  <si>
    <t>Rinkinys, skirtas šlaunikaulio kompresijai po širdies kateterizacijos procedūrų ar kitų intervencinių procedūr</t>
  </si>
  <si>
    <t>5.1.</t>
  </si>
  <si>
    <t>5.1.1.</t>
  </si>
  <si>
    <t>Daukartinio naudojimo arka.</t>
  </si>
  <si>
    <t>5.1.2.</t>
  </si>
  <si>
    <t>Daukartinio naudojimo dvipusis adapteris.</t>
  </si>
  <si>
    <t>5.1.3.</t>
  </si>
  <si>
    <t>Daukartinio naudojimo monometras.</t>
  </si>
  <si>
    <t>5.1.4.</t>
  </si>
  <si>
    <t>Vienkartinio naudojimo Kupolas (sterilus, po apsauginiu dakteliu) ir reguliuojamas diržas.</t>
  </si>
  <si>
    <t>6. DALIS</t>
  </si>
  <si>
    <t>DIDELIO STANGRUMO VIELA</t>
  </si>
  <si>
    <t>6.</t>
  </si>
  <si>
    <t>Didelio stangrumo viela</t>
  </si>
  <si>
    <t>6.1.</t>
  </si>
  <si>
    <t>Didelio kietumo "Extrastiff" viela skirta aortos stentgraftų implantacijoms.</t>
  </si>
  <si>
    <t>6.1.1.</t>
  </si>
  <si>
    <t>Ilgis turi būti įvairus 260 cm ir 300 cm (±5 cm).</t>
  </si>
  <si>
    <t>6.1.2.</t>
  </si>
  <si>
    <t>Diametras 0,035”.</t>
  </si>
  <si>
    <t>6.1.3.</t>
  </si>
  <si>
    <t>Lankstus vielos galiukas turi būti įvairių modifikacijų - tiesus, viengubos arba dvigubos kreivės.</t>
  </si>
  <si>
    <t>6.1.4.</t>
  </si>
  <si>
    <t>Lankstaus vielos galiuko ilgis 4 cm ir 7 cm.</t>
  </si>
  <si>
    <t>7. DALIS</t>
  </si>
  <si>
    <t>PRAILGINTOS NUKREIPIANČIOS HIDROFILINĖS NITINOLINĖS VIELOS PERIFERINEI ANGIOPLASTIKAI IR SELEKTYVIAM KATETERIŲ BEI MIKROKATETERIŲ NUKREIPIMUI.</t>
  </si>
  <si>
    <t>7.</t>
  </si>
  <si>
    <t>Prailgintos nukreipiančios hidrofilinės nitinolinės vielos periferinei angioplastikai ir selektyviam kateterių bei mikrokateterių nukreipimui.</t>
  </si>
  <si>
    <t>7.1.</t>
  </si>
  <si>
    <t>7.1.1.</t>
  </si>
  <si>
    <t>Ilgiai: 220 cm, 260 cm, 300 cm.</t>
  </si>
  <si>
    <t>7.1.2.</t>
  </si>
  <si>
    <t>Diametrai: 0,018”, 0,025”, 0,032”, 0,035” ir 0,038”.</t>
  </si>
  <si>
    <t>7.1.3.</t>
  </si>
  <si>
    <t>Vielos šerdis pagaminta iš nitinolio (nikelis + titanas), užtikrinantis elastingumą.</t>
  </si>
  <si>
    <t>7.1.4.</t>
  </si>
  <si>
    <t>Vienos dalies konstrukcija.</t>
  </si>
  <si>
    <t>7.1.5.</t>
  </si>
  <si>
    <t>Šerdis padengta poliuretano apvalkalu su integruotu volframu.</t>
  </si>
  <si>
    <t>7.1.6.</t>
  </si>
  <si>
    <t>Padengta išorine hidrofiline danga.</t>
  </si>
  <si>
    <t>7.1.7.</t>
  </si>
  <si>
    <t>1:1 posūkio užtikrinimas.</t>
  </si>
  <si>
    <t>7.1.8.</t>
  </si>
  <si>
    <t>Viršūnės modifikacijos: tiesus, kampu.</t>
  </si>
  <si>
    <t>7.1.9.</t>
  </si>
  <si>
    <t>Viršūnės smailėjimo ilgis: 1 cm, 3 cm.</t>
  </si>
  <si>
    <t>8. DALIS</t>
  </si>
  <si>
    <t>PADIDINTO STANGRUMO HIDROFILINĖS NITINOLINĖS VIELOS PRAVEDĖJOS.</t>
  </si>
  <si>
    <t>8.</t>
  </si>
  <si>
    <t>Padidinto stangrumo hidrofilinės nitinolinės vielos pravedėjos.</t>
  </si>
  <si>
    <t>8.1.</t>
  </si>
  <si>
    <t>8.1.1.</t>
  </si>
  <si>
    <t>Storis: 0,020“, 0,025“, 0,035”, 0,038”.</t>
  </si>
  <si>
    <t>8.1.2.</t>
  </si>
  <si>
    <t>Vielos šerdis pagaminta iš nitinolio (nikelis + titanas), užtikrinančio elastingumą.</t>
  </si>
  <si>
    <t>8.1.3.</t>
  </si>
  <si>
    <t>8.1.4.</t>
  </si>
  <si>
    <t>Šerdis padengta poliuretano apvalkalu su specialia „M“ hidrofiline danga, užtikrinančia gerą slydimą bei mažinančia kraujo adheziją.</t>
  </si>
  <si>
    <t>8.1.5.</t>
  </si>
  <si>
    <t>8.1.6.</t>
  </si>
  <si>
    <t>Viršūnės modifikacijos: 45° kampu; 1,5 mm “J” forma, tiesus.</t>
  </si>
  <si>
    <t>8.1.7.</t>
  </si>
  <si>
    <t>8.1.8.</t>
  </si>
  <si>
    <t>Ilgiai: 80 cm; 150 cm; 180 cm; 260 cm; 300 cm.</t>
  </si>
  <si>
    <t>9. DALIS</t>
  </si>
  <si>
    <t>9.</t>
  </si>
  <si>
    <t>9.1.</t>
  </si>
  <si>
    <t>9.1.1.</t>
  </si>
  <si>
    <t>Ilgis: 50 cm, 80 cm, 120 cm, 150 cm, 180 cm.</t>
  </si>
  <si>
    <t>9.1.2.</t>
  </si>
  <si>
    <t>Storis: 0,018“, 0,025”, 0,032“, 0,035”, 0,038”.</t>
  </si>
  <si>
    <t>9.1.3.</t>
  </si>
  <si>
    <t>9.1.4.</t>
  </si>
  <si>
    <t>9.1.5.</t>
  </si>
  <si>
    <t>9.1.6.</t>
  </si>
  <si>
    <t>9.1.7.</t>
  </si>
  <si>
    <t>Vielos viduje integruotas volframas poliuretano apvalkale, užtikrinantis gerą vielos matomumą procedūros metu.</t>
  </si>
  <si>
    <t>9.1.8.</t>
  </si>
  <si>
    <t>Viršūnės modifikacijos: tiesus, 45° kampu; 1,5 mm J kampu; 3 mm J kampu; dvigubo kampo „Bolia“.</t>
  </si>
  <si>
    <t>9.1.9.</t>
  </si>
  <si>
    <t>Distalinio lankstaus galiuko ilgiai: 10 mm; 30 mm; 50 mm; 80 mm.</t>
  </si>
  <si>
    <t>10. DALIS</t>
  </si>
  <si>
    <t>LLGI HIDROFILINIAI ĮVEDĖJAI PERIFERINĖMS PROCEDŪROMS</t>
  </si>
  <si>
    <t>10.</t>
  </si>
  <si>
    <t>llgi hidrofiliniai įvedėjai periferinėms procedūroms</t>
  </si>
  <si>
    <t>10.1.</t>
  </si>
  <si>
    <t>10.1.1.</t>
  </si>
  <si>
    <t>Išorinio paviršiaus padengimas: hidrofilinė medžiaga visame ilgyje.</t>
  </si>
  <si>
    <t>10.1.2.</t>
  </si>
  <si>
    <t>Vidinis paviršius padengtas teflonu.</t>
  </si>
  <si>
    <t>10.1.3.</t>
  </si>
  <si>
    <t>Įvedėjo korpusas sutvirtintas plieninėmis spiralės vijomis.</t>
  </si>
  <si>
    <t>10.1.4.</t>
  </si>
  <si>
    <t>Su dviem vidiniais lanksčiais dilatoriais: 0.018" ir 0.035" ±0.003" diametro.</t>
  </si>
  <si>
    <t>10.1.5.</t>
  </si>
  <si>
    <t>Įvairaus dydžio: imtinai nuo 4Fr iki 12Fr (intervalas kas 1 Fr iki 10Fr).</t>
  </si>
  <si>
    <t>10.1.6.</t>
  </si>
  <si>
    <t>Didelio vidinio diametro: 4Fr - ne mažiau kaip 0,061"; 5Fr - ne mažiau kaip 0,074".</t>
  </si>
  <si>
    <t>10.1.7.</t>
  </si>
  <si>
    <t>Įvairaus ilgio: nuo 45 cm iki 110 cm, tame intervale turi būti 55 cm; 70 cm; 80 cm; 90 cm.</t>
  </si>
  <si>
    <t>10.1.8.</t>
  </si>
  <si>
    <t>Distalinio galo konfigūracija: tiesūs ir įvairaus lenkimo tipo, su minkštu atraumatiniu rentgenokontrastiniu galiuku, rentgenokontrastinis žymeklis integruotas sienelėje ir nemažinantis vidinio spindžio.</t>
  </si>
  <si>
    <t>10.1.9.</t>
  </si>
  <si>
    <t>Ne mažiau 2 įvedėjo vožtuvų pasirinkimai.</t>
  </si>
  <si>
    <t>11. DALIS</t>
  </si>
  <si>
    <t>DIDELIO DIAMETRO KRAUJAGYSLIŲ INTRODIUSERIS</t>
  </si>
  <si>
    <t>11.</t>
  </si>
  <si>
    <t>Didelio diametro kraujagyslių introdiuseris</t>
  </si>
  <si>
    <t>11.1.</t>
  </si>
  <si>
    <t>11.1.1.</t>
  </si>
  <si>
    <t>Susideda iš introdiuserio su hemostaziniu vožtuvu, diliatatoriumi bei plovimo šaka ir obturatoriaus.</t>
  </si>
  <si>
    <t>11.1.2.</t>
  </si>
  <si>
    <t>Dydžiai: mažiausias 12 F, didžiausias  ≥18 F.</t>
  </si>
  <si>
    <t>11.1.3.</t>
  </si>
  <si>
    <t>Ilgiai nuo 30 cm iki 45 cm.</t>
  </si>
  <si>
    <t>11.1.4.</t>
  </si>
  <si>
    <t>Su rentgenokontrastiniu markeriu gale.</t>
  </si>
  <si>
    <t>11.1.5.</t>
  </si>
  <si>
    <t>Įvedami su 0,035 colio ir 0,038 colio diametro viela.</t>
  </si>
  <si>
    <t>12. DALIS</t>
  </si>
  <si>
    <t>LABAI DIDELIO DIAMETRO ILGI KRAUJAGYSLIŲ INTRODIUSERIAI SKIRTI PERKATETERINIŲ VOŽTUVŲ IMPLANTAVIMUI</t>
  </si>
  <si>
    <t>12.</t>
  </si>
  <si>
    <t>Labai didelio diametro ilgi kraujagyslių introdiuseriai skirti perkateterinių vožtuvų implantavimui</t>
  </si>
  <si>
    <t>12.1.</t>
  </si>
  <si>
    <t>12.1.1.</t>
  </si>
  <si>
    <t>Labai didelio diametro ilgi kraujagyslių introdiuseriai skirti perkateterinių vožtuvų implantavimui.</t>
  </si>
  <si>
    <t>12.1.2.</t>
  </si>
  <si>
    <t>Didelio diametro introdiuseriai aortos stentavimui ir kitoms masyvioms procedūroms atlikti.</t>
  </si>
  <si>
    <t>12.1.3.</t>
  </si>
  <si>
    <t>Susideda iš introdiuserio su vožtuvu bei plovimo šaka ir obturatoriaus.</t>
  </si>
  <si>
    <t>12.1.4.</t>
  </si>
  <si>
    <t>Trumpiausias introdiuserio ilgis 25, ilgiausias 40 cm; trumpiausias obturatoriaus ilgis 41 cm.</t>
  </si>
  <si>
    <t>12.1.5.</t>
  </si>
  <si>
    <t>Itin gero lankstumo, dengti hidrofiline danga, pritaikyti darbui su 0,035" viela.</t>
  </si>
  <si>
    <t>12.1.6.</t>
  </si>
  <si>
    <t>Vožtuvas su aktyviu uždarymo vožtuvu turi užtikrinti visišką hermetiškumą po daugkartinio maksimalaus dydžio priemonių įvedimo ir ištraukimo.</t>
  </si>
  <si>
    <t>12.1.7.</t>
  </si>
  <si>
    <t>Dydžiai 20 F, 22 F, 24.</t>
  </si>
  <si>
    <t>13. DALIS</t>
  </si>
  <si>
    <t>HIDROFILINIAI KORONARINIAI KATETERIAI NUKREIPĖJAI</t>
  </si>
  <si>
    <t>13.</t>
  </si>
  <si>
    <t>Hidrofiliniai koronariniai kateteriai nukreipėjai</t>
  </si>
  <si>
    <t>13.1.</t>
  </si>
  <si>
    <t>13.1.1.</t>
  </si>
  <si>
    <t>Kateteris nukreipėjas dengtas hidrofiline danga per visą ilgį, išskyrus distalinę (7 cm) ilgio kateterio dalį ir proksimalinę (25 cm) ilgio kateterio dalį.</t>
  </si>
  <si>
    <t>13.1.2.</t>
  </si>
  <si>
    <t>Išorinis poliamido sluoksnis užtikrina gerą kateterio formos išlaikymą.</t>
  </si>
  <si>
    <t>13.1.3.</t>
  </si>
  <si>
    <t>Kateteris didelio vidinio diametro, salygojančio aukštą skystio srovės pralaidumą: 5F - 0.058""/1.47 mm; 6F - 0.071""/1.80 mm; 7F- 0.082""/2.08 mm; 8F- 0.091""/2.31 mm.</t>
  </si>
  <si>
    <t>13.1.4.</t>
  </si>
  <si>
    <t>1:1 sukimo kontrolė.</t>
  </si>
  <si>
    <t>13.1.5.</t>
  </si>
  <si>
    <t>Dydžiai: 5F; 6F; 7F; 8F.</t>
  </si>
  <si>
    <t>13.1.6.</t>
  </si>
  <si>
    <t>Ilgis: 100 cm.</t>
  </si>
  <si>
    <t>13.1.7.</t>
  </si>
  <si>
    <t>Modifikaciju ivairove: AL- 0.75; 1.0; 1.5; 2.0; 3.0; AR- 1.0; 2.0; JL - 3.0; 3.5; 4.0; 4.5; 5.0; 6.0; JR - 3.0; 3.5; 4.0; 4.5; 5.0; 6.0; EBU- 3.0; 3.25; 3.5; 3.75; 4.0; 4.25; 4.5; 4.75; 5.0; XBRCA- 3.0; 3.5; 3.75; 4.0; 4.25; 4.5; MPA; HS; IM; LCB&amp;RCB; TIG - 3.0; 3.5; 4.0; 4.5; 5.0.</t>
  </si>
  <si>
    <t>14. DALIS</t>
  </si>
  <si>
    <t>PTKA BALIONINIAI KATETERIAI, SKIRTI SUNKESNIAM PRAEINAMUMUI BEI SIAURESNĖMS KRAUJAGYSLĖMS</t>
  </si>
  <si>
    <t>14.</t>
  </si>
  <si>
    <t>PTKA balioniniai kateteriai, skirti sunkesniam praeinamumui bei siauresnėms kraujagyslėms</t>
  </si>
  <si>
    <t>14.1.</t>
  </si>
  <si>
    <t>14.1.1.</t>
  </si>
  <si>
    <t>Balionėliai įvairių ilgių: 5 mm, 10 mm, 15 mm, 20 mm, 30 mm, 40 mm ir įvairių diametrų: 1,00 mm, 1,25 mm, 1,50 mm, 2,00 mm, 2,25 mm, 2,50 mm, 2,75 mm, 3,00 mm, 3,25 mm, 3,50 mm, 3,75 mm, 4,00 mm.</t>
  </si>
  <si>
    <t>14.1.2.</t>
  </si>
  <si>
    <t>Kateterio galiuko įėjimo (tip entry, - angl.) storis -  ≤0,41 mm (1,00 iki 1,50 mm diametro balionėliams) ir 0,43 mm (2,00 iki 4,00 mm diametro balionėliams).</t>
  </si>
  <si>
    <t>14.1.3.</t>
  </si>
  <si>
    <t>Skirta lėtinių okliuzijų procedūroms.</t>
  </si>
  <si>
    <t>14.1.4.</t>
  </si>
  <si>
    <t>Šerdies vielos konstrukcija - nerūdijančio plieno tolygiai plonėjanti šerdies viela optimaliam jėgos perdavimui.</t>
  </si>
  <si>
    <t>14.1.5.</t>
  </si>
  <si>
    <t>Pakartotinai suvyniojama balionėlio struktūra - trys klostės (2,25–4,00 mm skersmens balionams).</t>
  </si>
  <si>
    <t>14.1.6.</t>
  </si>
  <si>
    <t>Kietesnis ir patvaresnis vidurinis ir distalinis kamienas.</t>
  </si>
  <si>
    <t>14.1.7.</t>
  </si>
  <si>
    <t>Radioaktyvus žymeklis: vienas žymeklis (nuo 1.0 iki 1.5 mm balionėliams), du žymekliai (nuo 2.0 iki 4.0 mm balionėliams).</t>
  </si>
  <si>
    <t>14.1.8.</t>
  </si>
  <si>
    <t>Hidrofilinis padengimas - nuo kateterio galiuko iki kateterio vidurio.</t>
  </si>
  <si>
    <t>14.1.9.</t>
  </si>
  <si>
    <t>Nominalus slėgis - ne mažesnis nei 6 atm., RBP - ne mažesnis nei 14 atm (1,0 - 3,0 mm diametro balionėliams) ir ne mažesnis kaip 12 atm (3,25 - 4,0 mm diametro balionėliams).</t>
  </si>
  <si>
    <t>14.1.10.</t>
  </si>
  <si>
    <t>Balioninio kateterio naudojamas ilgis - ≥ 145 cm.≥</t>
  </si>
  <si>
    <t>14.1.11.</t>
  </si>
  <si>
    <t>Mažiausio baliono proksimalinė dalis ≤ 1,9 ± 0,1 F, vidurinė dalis  ≤2,4 ± 0,1 F, distalinė dalis ≤ 2,7 ± 0,1 F.</t>
  </si>
  <si>
    <t>14.1.12.</t>
  </si>
  <si>
    <t>Dėka trumpo ir žemo balionėlio profilio yra tinkantis CTO procedūroms.</t>
  </si>
  <si>
    <t>15. DALIS</t>
  </si>
  <si>
    <t>DIAGNOSTINIAI KORONARINIAI KATETERIAI</t>
  </si>
  <si>
    <t>15.</t>
  </si>
  <si>
    <t>Diagnostiniai koronariniai kateteriai</t>
  </si>
  <si>
    <t>15.1.</t>
  </si>
  <si>
    <t>15.1.1.</t>
  </si>
  <si>
    <t>Optimali pasukimo kontrolė bei atsparumas užlinkimui – kateterio sienelėje integruotas tinklas, pagamintas iš besikryžiuojančių, dvigubų nerūdijančio plieno vijų.</t>
  </si>
  <si>
    <t>15.1.2.</t>
  </si>
  <si>
    <t>Galiukas atraumatinis, labai minkštas, rentgenokontrastinis.</t>
  </si>
  <si>
    <t>15.1.3.</t>
  </si>
  <si>
    <t>Išorinis diametras 4F, 5F, 6F.</t>
  </si>
  <si>
    <t>15.1.4.</t>
  </si>
  <si>
    <t>15.1.5.</t>
  </si>
  <si>
    <t>Įvairaus ilgio (65 ± 2 cm, 80 ± 2 cm, 90 ± 2 cm, 100 ± 2 cm, 110 ± 2 cm, 120 ± 2 cm).</t>
  </si>
  <si>
    <t>15.1.6.</t>
  </si>
  <si>
    <t>Sėgis 4F kateteriui ne mažesnis nei 750 psi, 5F ir 6F - ne mažesnis nei 1000 psi.</t>
  </si>
  <si>
    <t>15.1.7.</t>
  </si>
  <si>
    <t>Tinkamos vielos pravedėjos: 0.038"".</t>
  </si>
  <si>
    <t>15.1.8.</t>
  </si>
  <si>
    <t>Kateterio išoriniai diametrai: 4F/140 mm; 5F/170 mm; 6F/2.00 mm</t>
  </si>
  <si>
    <t>15.1.9.</t>
  </si>
  <si>
    <t xml:space="preserve"> kateterio vidiniai diametrai: 0.041""/1.03 mm; 0.047/1.20 mm; 0.051""/1.30 mm; Anatominės modifikacijos: AL-1, 2, 3; AR- 1, 2, 3; AR JP; Judkins left – 3,5, 4,0, 4,5, 5,0, 6,0; Judkins right- 3,5, 4,0, 4,5, 5,0; MP-2.5, 3,0, 3,5, 4,0; Multipurpose El Gamal 2; Straight ST; Internal Mammary IM-Round Tip, Short tip, JP type; Bypass BP-JL, JR; Radial IMA; Radial Tiger I -4.0, 4,5; Radial Tiger II-3.5, 4,0, 4,5, 5,0; Radial BLK; Radial Jacky-3.5; Radial Sarah 4.0.</t>
  </si>
  <si>
    <t>16. DALIS</t>
  </si>
  <si>
    <t>INTRODIUSERIAI SKIRTI SUDĖTINGOS PRIEIGOS PROCEDŪROMS PER A. RADIALIS</t>
  </si>
  <si>
    <t>16.</t>
  </si>
  <si>
    <t>Introdiuseriai skirti sudėtingos prieigos procedūroms per a. radialis</t>
  </si>
  <si>
    <t>16.1.</t>
  </si>
  <si>
    <t>Introdiuseriai skirti sudėtingos prieigos procedūroms per a.radialis</t>
  </si>
  <si>
    <t xml:space="preserve">vnt </t>
  </si>
  <si>
    <t>16.1.1.</t>
  </si>
  <si>
    <t>Radialinis introdiuserio- Įmovos galas plonėjantis distaliniame gale, pagerinantis dilatatoriaus – įmovos perėjimą, sumažinatis rezistenciją punkcijos metu.</t>
  </si>
  <si>
    <t>16.1.2.</t>
  </si>
  <si>
    <t>Ypatingai plona rentgenokontrastinė kateterio sienelė užtikrina puikų katetrio valdymą, tačiau yra atspari susisukimui/persilenkimui.</t>
  </si>
  <si>
    <t>16.1.3.</t>
  </si>
  <si>
    <t>Imova padengta speciale „M“ hidrofiline danga.</t>
  </si>
  <si>
    <t>16.1.4.</t>
  </si>
  <si>
    <t>Įmovos vidaus diametras: 5F, 6F; 7F; (koduota pagal spalvą).</t>
  </si>
  <si>
    <t>16.1.5.</t>
  </si>
  <si>
    <t>Tinkančios vielos gidės: 0,018“, 0,021” ir 0,025”.</t>
  </si>
  <si>
    <t>16.1.6.</t>
  </si>
  <si>
    <t>Mini vielos: ilgis 45 cm ir 80 cm, galas tiesus.</t>
  </si>
  <si>
    <t>16.1.7.</t>
  </si>
  <si>
    <t>Adata su grioveliu, aptraukta polietileno apvalkalu pagal “Flach Back” technologiją: 20 G (0,9 mm) x 32 mm; 20 G (0,9 mm) x 35 mm; 20 G (0,9 mm) x 51 mm; 21 G (0,8 mm) x 35 mm; 22 G (0,7 mm) x 35 mm; 22 G (0,7 mm) x 25 mm.</t>
  </si>
  <si>
    <t>16.1.8.</t>
  </si>
  <si>
    <t>Naudojamos vielos: metalinės arba plastikinės, 0.021“,0.025“.</t>
  </si>
  <si>
    <t>16.1.9.</t>
  </si>
  <si>
    <t>Introdiuseriai ypač didelio vidinio diametro: dėka ypatingai plonos introdiuserio sienelės, vidinis introdiuserio diametras yra 1F didesnis už išorinį: 5F introdiuserio išorinis diametras atitinka 4F introdiuserio diametrą; 6F introdiuserio išorinis diametras atitinka 5F introdiuserio diametrą; 7F introdiuserio išorinis diametras atitinka 6F introdiuserio diametrą.</t>
  </si>
  <si>
    <t>16.1.10.</t>
  </si>
  <si>
    <t>Ilgiai:10 cm; 16 cm.</t>
  </si>
  <si>
    <t>17. DALIS</t>
  </si>
  <si>
    <t>RADIALINIO INTRODIUSERIO IR A. RADIALIS UŽSPAUDĖJO RINKINYS KOMPLEKSINIAM PKI.</t>
  </si>
  <si>
    <t>17.</t>
  </si>
  <si>
    <t>Radialinio introdiuserio ir a. radialis užspaudėjo rinkinys kompleksiniam PKI.</t>
  </si>
  <si>
    <t>17.1.</t>
  </si>
  <si>
    <t>17.1.1.</t>
  </si>
  <si>
    <t>17.1.2.</t>
  </si>
  <si>
    <t>17.1.3.</t>
  </si>
  <si>
    <t>17.1.4.</t>
  </si>
  <si>
    <t>17.1.5.</t>
  </si>
  <si>
    <t>17.1.6.</t>
  </si>
  <si>
    <t>17.1.7.</t>
  </si>
  <si>
    <t>17.1.8.</t>
  </si>
  <si>
    <t>17.1.9.</t>
  </si>
  <si>
    <t>17.1.10.</t>
  </si>
  <si>
    <t>17.1.11.</t>
  </si>
  <si>
    <t>Užspaudėjas pagamintas iš pilnai permatomos medžiagos – kraujavimo kontrolei.</t>
  </si>
  <si>
    <t>17.1.12.</t>
  </si>
  <si>
    <t>Selektyviai užspaudžiama a. radialis prileidžiant oro į du specialius balionėlius.</t>
  </si>
  <si>
    <t>17.1.13.</t>
  </si>
  <si>
    <t>Užspaudėjas greitai fiksuojamas prie rankos specialiu prilimpančiu fiksatoriumi.</t>
  </si>
  <si>
    <t>17.1.14.</t>
  </si>
  <si>
    <t>Užspaudėjo vieta, kuri dedama ant punkcijos vietos, pažymėta specialiu gerai matomu žymekliu.</t>
  </si>
  <si>
    <t>17.1.15.</t>
  </si>
  <si>
    <t>Užspaudėjo konstrukcija - diržas, palaikomoji plokštelė ir du oro balionėliai - užtikrina gerą a. ulnaris, veninę kraujotaką, leidžia išvengti nervų užspaudimo.</t>
  </si>
  <si>
    <t>17.1.16.</t>
  </si>
  <si>
    <t>Oro prileidimas kontroliuojamas specialiu slėgio kontrolės balionu, kurio nominalusis tūris - ne didesnis nei 13 ml, maksimalusis – ne didesnis nei 18 ml.</t>
  </si>
  <si>
    <t>17.1.17.</t>
  </si>
  <si>
    <t>Oro prileidžiama komplektacijoje esančiu švirkštu.</t>
  </si>
  <si>
    <t>17.1.18.</t>
  </si>
  <si>
    <t>Prietaisas supakuotas steriliai.</t>
  </si>
  <si>
    <t>17.1.19.</t>
  </si>
  <si>
    <t>Dviejų dydžių - standartiniai ir dideli (normaliam ir didesniam riešui).</t>
  </si>
  <si>
    <t>17.1.20.</t>
  </si>
  <si>
    <t>Pateikti klinikines studijas/mokslinius straipsnius, įrodančius teigiamą užspaudėjo poveikį pacientui.</t>
  </si>
  <si>
    <t>18. DALIS</t>
  </si>
  <si>
    <t>INTRODIUSERIO SU HEMOSTATINIU VOŽTUVU, PRITAIKYTO SPECIALIAI PROCEDŪROMS PER A. RADIALIS, RINKINYS SU HIDROFILINE DANGA.</t>
  </si>
  <si>
    <t>18.</t>
  </si>
  <si>
    <t>Introdiuserio su hemostatiniu vožtuvu, pritaikyto specialiai procedūroms per a. radialis, rinkinys su hidrofiline danga.</t>
  </si>
  <si>
    <t>18.1.</t>
  </si>
  <si>
    <t>18.1.1.</t>
  </si>
  <si>
    <t>Susidedantis iš punkcinės adatos, vielos-pravediklio.</t>
  </si>
  <si>
    <t>18.1.2.</t>
  </si>
  <si>
    <t>Introdiuserio dydžiai 5 F, 6 F (koduota pagal spalvą).</t>
  </si>
  <si>
    <t>18.1.3.</t>
  </si>
  <si>
    <t>Įmovos galas plonėjantis distaliniame gale, pagerinantis dilatatoriaus – įmovos perėjimą, sumažinatis rezistenciją punkcijos metu.</t>
  </si>
  <si>
    <t>18.1.4.</t>
  </si>
  <si>
    <t>Ypatingai plona rentgenokontrastinė kateterio sienelė užtikrina puikų kateterio valdymą, tačiau yra atspari susisukimui/persilenkimui.</t>
  </si>
  <si>
    <t>18.1.5.</t>
  </si>
  <si>
    <t>Introdiuseris padengtas specialia „M“ hidrofiline danga, gerinančia lengvesnį įvedimą į kraujagyslę.</t>
  </si>
  <si>
    <t>18.1.6.</t>
  </si>
  <si>
    <t>Tinkančios vielos gidės: 0,021" ir 0,025".</t>
  </si>
  <si>
    <t>18.1.7.</t>
  </si>
  <si>
    <t>18.1.8.</t>
  </si>
  <si>
    <t>Adata pasirinktinai: metalinė su grioveliu, aptraukta polietileno apvalkalu pagal "Flach Back" technologiją: 20 G (0,9 x 32 mm); standartinė metalinė adata.</t>
  </si>
  <si>
    <t>18.1.9.</t>
  </si>
  <si>
    <t>Komplektuojama su švirkštu.</t>
  </si>
  <si>
    <t>18.1.10.</t>
  </si>
  <si>
    <t>Ilgiai: 10 cm; 16 cm; 25 cm.</t>
  </si>
  <si>
    <t>19. DALIS</t>
  </si>
  <si>
    <t>DVIEJŲ DALIŲ KONSTRUKCIJOS PTKA VIELOS TOTALINĖMS IR SUBTOTALINĖMS OKLIUZIJOMS.</t>
  </si>
  <si>
    <t>19.</t>
  </si>
  <si>
    <t>Dviejų dalių konstrukcijos PTKA vielos totalinėms ir subtotalinėms okliuzijoms.</t>
  </si>
  <si>
    <t>19.1.</t>
  </si>
  <si>
    <t>19.1.1.</t>
  </si>
  <si>
    <t>Ilgis≥ 180 cm, 0,014 colio diametro.</t>
  </si>
  <si>
    <t>19.1.2.</t>
  </si>
  <si>
    <t>Dviejų dalių konstrukcija, dalys turi būti sujungtos tiesiogine jungtimi, virš jungties - silikoninė danga.</t>
  </si>
  <si>
    <t>19.1.3.</t>
  </si>
  <si>
    <t>Distalinės vielos dalies šerdis, ne mažiau 400 mm turi būti pagaminta iš nitinolio (nikelis + titanas) ar lygiavertės medžiagos.</t>
  </si>
  <si>
    <t>19.1.4.</t>
  </si>
  <si>
    <t>Proksimalinės vielos dalies šerdis turi būti pagaminta iš standaus, nerūdijančio plieno ar lygiaverčio lydinio.</t>
  </si>
  <si>
    <t>19.1.5.</t>
  </si>
  <si>
    <t>25 ± 1 cm distalinio vielos galo šerdis turi būti padengta nerūdijančio plieno vijomis ir distalinė jo dalis vijomis, pagamintomis iš platinos ir turi būti padengta hidrofiline danga.</t>
  </si>
  <si>
    <t>19.1.6.</t>
  </si>
  <si>
    <t>Visa viela, išskyrus galiuką, turi būti padengta specialia, gerą slidumą garantuojančia, PTFE danga.</t>
  </si>
  <si>
    <t>19.1.7.</t>
  </si>
  <si>
    <t>Galiuko modifikacijos tipai: Extra Floppy“, “Floppy”, „Intermediate“, „Hypercoated“.</t>
  </si>
  <si>
    <t>19.1.8.</t>
  </si>
  <si>
    <t>Mažiausia vielos galiuko apkrova (tipload, - angl.) lygi 0,6 g, didžiausia - 3,6 g.</t>
  </si>
  <si>
    <t>20. DALIS</t>
  </si>
  <si>
    <t>NC TIPO BALIONINIS ANGIOPLASTIKOS KATETERIS, SKIRTAS PTKA PROCEDŪROMS</t>
  </si>
  <si>
    <t>20.</t>
  </si>
  <si>
    <t>NC tipo balioninis angioplastikos kateteris, skirtas PTKA procedūroms</t>
  </si>
  <si>
    <t>20.1.</t>
  </si>
  <si>
    <t>20.1.1.</t>
  </si>
  <si>
    <t>Specialaus atskiro dizaino - padidintam lankstumui ir praeinamumui;</t>
  </si>
  <si>
    <t>20.1.2.</t>
  </si>
  <si>
    <t>Monorail, non-compliant tipo</t>
  </si>
  <si>
    <t>20.1.3.</t>
  </si>
  <si>
    <t>Gero slydimo – spec. hidrofilinė danga OptiLeap baliono medžiaga; vidinis shaftas turi tureti Bi-Segmenta optimaliam balansui tarp ‘’track &amp; push’’ judesio</t>
  </si>
  <si>
    <t>20.1.4.</t>
  </si>
  <si>
    <t>Balionėlių diametrai 2,0; 2,25; 2,5; 2,75; 3,0; 3,25; 3,5; 3,75; 4,0; 4,50; 5,0; 5,5; 6.0 mm</t>
  </si>
  <si>
    <t>20.1.5.</t>
  </si>
  <si>
    <t>Balionėlių ilgiai 6; 8; 12; 15; 20; 30; mm visiems balionų diametrams išskyrus 4,5- 6,0 mm diametro balionus;</t>
  </si>
  <si>
    <t>20.1.6.</t>
  </si>
  <si>
    <t>Nominalus baliono slėgis (NP) ne mažiau 12 atm., RBP ne mažiau 18 atm. 4,5 - 6,0 mm diametro balionus; RBP ne mažiau 20 atm. 2,0 - 4,0 mm diametro balionus;</t>
  </si>
  <si>
    <t>20.1.7.</t>
  </si>
  <si>
    <t>Pritaikyti 0.014” diametro PTKA vielai;</t>
  </si>
  <si>
    <t>20.1.8.</t>
  </si>
  <si>
    <t>Du rentgeno kontrastiniai platinum-iridium markeriai;</t>
  </si>
  <si>
    <t>20.1.9.</t>
  </si>
  <si>
    <t>Kateterio galiukas lankstus, trumpas, kūgio formos;</t>
  </si>
  <si>
    <t>20.1.10.</t>
  </si>
  <si>
    <t>Ultra žemas įėjimo profilis (Lesion entry profile) ne daugiau 0,017”</t>
  </si>
  <si>
    <t>21. DALIS</t>
  </si>
  <si>
    <t>PTKA BALIONAI VINGIUOTOMS KRAUJAGYSLĖMS IR DISTALINĖMS,STENOZĖMS(MONORAIL TIPO)</t>
  </si>
  <si>
    <t>21.</t>
  </si>
  <si>
    <t>PTKA balionai vingiuotoms kraujagyslėms ir distalinėms,stenozėms(monorail tipo)</t>
  </si>
  <si>
    <t>21.1.</t>
  </si>
  <si>
    <t>PTKA balionai vingiuotoms kraujagyslėms ir distalinėms,stenozėms (monorail tipo)</t>
  </si>
  <si>
    <t>21.1.1.</t>
  </si>
  <si>
    <t>Gero slydimo – spec. hidrofilinė danga.</t>
  </si>
  <si>
    <t>21.1.2.</t>
  </si>
  <si>
    <t>Diametras: vidinė dalis ne daugiau 1,8 F, distalinė dalis – ne daugiau 2,4 F</t>
  </si>
  <si>
    <t>21.1.3.</t>
  </si>
  <si>
    <t>Nominalus slėgis ne mažiau 6 atm, RBP- ne mažiau 12-14 atm, MBP-ne mažiau 18 atm.</t>
  </si>
  <si>
    <t>21.1.4.</t>
  </si>
  <si>
    <t>Du rentgeno kontrastiniai markeriai.</t>
  </si>
  <si>
    <t>21.1.5.</t>
  </si>
  <si>
    <t>Lankstus ir plonas galiukas (pageidautinas spalvinis markeris).</t>
  </si>
  <si>
    <t>21.1.6.</t>
  </si>
  <si>
    <t>Kateterio kūnas atsparus persilenkimui, sustiprinta pereinančioji baliono kūno dalis tarp distalinio ir proksimalinio segmento</t>
  </si>
  <si>
    <t>21.1.7.</t>
  </si>
  <si>
    <t>Balionėliai įvairių ilgių nuo 9 mm iki 30 mm ir įvairių diametrų nuo 1.5 mm iki 6.0 mm.</t>
  </si>
  <si>
    <t>21.1.8.</t>
  </si>
  <si>
    <t>Balioninio kateterio naudojamas ilgis ne mažesnis kaip 140 cm.</t>
  </si>
  <si>
    <t>21.1.9.</t>
  </si>
  <si>
    <t>Baliono medžiaga atspari abrazijoms, lazeriu šlifuota proksimali baliono dalis.</t>
  </si>
  <si>
    <t>21.1.10.</t>
  </si>
  <si>
    <t>Universalaus panaudojimo - plėtimams ir stentavimui.</t>
  </si>
  <si>
    <t>21.1.11.</t>
  </si>
  <si>
    <t>Kontroliuojamo išsiplėtimo.</t>
  </si>
  <si>
    <t>21.1.12.</t>
  </si>
  <si>
    <t>Žemo distalinio profilio ties distaliniu markeriu</t>
  </si>
  <si>
    <t>21.1.13.</t>
  </si>
  <si>
    <t>Pritaikyta 0,014’’ diametro vielai</t>
  </si>
  <si>
    <t>21.1.14.</t>
  </si>
  <si>
    <t>Kateterio galiukas lankstus, trumpas, kūgio formos, įėjimo profilis (Lesion entry profile) ne daugiau 0,017”.</t>
  </si>
  <si>
    <t>22. DALIS</t>
  </si>
  <si>
    <t>GUIDE KATETERIO ‘‘PRAILGINTOJAS‘‘ (ANGL. EXTENDER)</t>
  </si>
  <si>
    <t>22.</t>
  </si>
  <si>
    <t>Guide kateterio ‘‘prailgintojas‘‘ (angl. extender)</t>
  </si>
  <si>
    <t>22.1.</t>
  </si>
  <si>
    <t>22.1.1.</t>
  </si>
  <si>
    <t>Dydis : 6F (5F in 6F) ,7F ,8F</t>
  </si>
  <si>
    <t>22.1.2.</t>
  </si>
  <si>
    <t>Vidinis diametras (ID)</t>
  </si>
  <si>
    <t>22.1.3.</t>
  </si>
  <si>
    <t>6F ne mažesnis 1.45 mm</t>
  </si>
  <si>
    <t>22.1.4.</t>
  </si>
  <si>
    <t>7F ne mažesnis 1.60 mm</t>
  </si>
  <si>
    <t>22.1.5.</t>
  </si>
  <si>
    <t>8F ne mažesnis 1.83 mm</t>
  </si>
  <si>
    <t>22.1.6.</t>
  </si>
  <si>
    <t>Distalinio galo ilgis</t>
  </si>
  <si>
    <t>22.1.7.</t>
  </si>
  <si>
    <t>6F 25 cm, 40 cm</t>
  </si>
  <si>
    <t>22.1.8.</t>
  </si>
  <si>
    <t>7F,8F ne mažesnis 25 cm</t>
  </si>
  <si>
    <t>22.1.9.</t>
  </si>
  <si>
    <t>Proksimalinio galo tipas – plienas ‘’hypotube’’</t>
  </si>
  <si>
    <t>22.1.10.</t>
  </si>
  <si>
    <t>Distalinio segmento padengimas hidrofilinė ‘‘Z-Glide‘‘ danga</t>
  </si>
  <si>
    <t>22.1.11.</t>
  </si>
  <si>
    <t>Apykaklės tipas</t>
  </si>
  <si>
    <t>22.1.12.</t>
  </si>
  <si>
    <t>š rentgenokontrastines medžiagos Platinum Iridium, įspaustas polimere</t>
  </si>
  <si>
    <t>22.1.13.</t>
  </si>
  <si>
    <t>Bendras darbinis ilgis ne mažiau 150 cm</t>
  </si>
  <si>
    <t>23. DALIS</t>
  </si>
  <si>
    <t>SPECIALUS KORONARINIS ‘’PJAUNANTIS’’ BALIONAS:</t>
  </si>
  <si>
    <t>23.</t>
  </si>
  <si>
    <t>Specialus koronarinis ‘’pjaunantis’’ balionas:</t>
  </si>
  <si>
    <t>23.1.</t>
  </si>
  <si>
    <t>23.1.1.</t>
  </si>
  <si>
    <t>3-4 aterotomai nuo kateterio ilgio iš ‘‘stainless still‘‘ medžiagos</t>
  </si>
  <si>
    <t>23.1.2.</t>
  </si>
  <si>
    <t>Lankstumo taškai (‘‘Flexpoint‘‘ angl.) kas 5 mm kur kateterio ilgis 10 ir 15 mm</t>
  </si>
  <si>
    <t>23.1.3.</t>
  </si>
  <si>
    <t>Atstumai nuo aterotomu briaunu ‘’flexpoint’’ segmente 0,004’’</t>
  </si>
  <si>
    <t>23.1.4.</t>
  </si>
  <si>
    <t>‘’Nylon’’ non-compliant baliono medžiaga</t>
  </si>
  <si>
    <t>23.1.5.</t>
  </si>
  <si>
    <t>Monorail tipo</t>
  </si>
  <si>
    <t>23.1.6.</t>
  </si>
  <si>
    <t>Praėjimo profilis (‘‘Entry profile“ angl.) ne daugiau 0,022“</t>
  </si>
  <si>
    <t>23.1.7.</t>
  </si>
  <si>
    <t>Nominalus slėgis - 6 atm.</t>
  </si>
  <si>
    <t>23.1.8.</t>
  </si>
  <si>
    <t>RBP slėgis - 12 atm.</t>
  </si>
  <si>
    <t>23.1.9.</t>
  </si>
  <si>
    <t>Kateterio diametras: proksimalinė dalis ne daugiau 2,0 F, distalinė dalis ne daugiau 2,7 F</t>
  </si>
  <si>
    <t>23.1.10.</t>
  </si>
  <si>
    <t>Kateterio diametras nuo 2 iki 4 mm (žingsnis kas 0,25 mm)</t>
  </si>
  <si>
    <t>23.1.11.</t>
  </si>
  <si>
    <t>Kateterio ilgis 6, 10, 15 mm</t>
  </si>
  <si>
    <t>23.1.12.</t>
  </si>
  <si>
    <t>23.1.13.</t>
  </si>
  <si>
    <t>2 rentgeno kontrastiniai markeriai 1 mm ilgio</t>
  </si>
  <si>
    <t>23.1.14.</t>
  </si>
  <si>
    <t>Balioninio kateterio darbinis ilgis 142 cm</t>
  </si>
  <si>
    <t>24. DALIS</t>
  </si>
  <si>
    <t>PTKA VIELOS NUKREIPĖJOS SUDĖTINGOMS STENOZĖMS, VINGIUOTOMS VAINIKINĖMS KRAUJAGYSLĖMS REKANALIZUOTI</t>
  </si>
  <si>
    <t>24.</t>
  </si>
  <si>
    <t>PTKA vielos nukreipėjos sudėtingoms stenozėms, vingiuotoms vainikinėms kraujagyslėms rekanalizuoti</t>
  </si>
  <si>
    <t>24.1.</t>
  </si>
  <si>
    <t>24.1.1.</t>
  </si>
  <si>
    <t xml:space="preserve">Vielos diametras 0.014‘‘  </t>
  </si>
  <si>
    <t>24.1.2.</t>
  </si>
  <si>
    <t xml:space="preserve">Ilgis: 190, 300 cm  </t>
  </si>
  <si>
    <t>24.1.3.</t>
  </si>
  <si>
    <t xml:space="preserve">Galimybė prijungti vielą pratęsėją (iki 150 cm ilgio)  </t>
  </si>
  <si>
    <t>24.1.4.</t>
  </si>
  <si>
    <t xml:space="preserve">Vielos šerdis iš ‘‘stainless steel‘‘ medžiagos su smailėjančių distalinių galų leidžiančiu sukurti precizišką sukimo momento perdavimą, neprarandant lankstumo  </t>
  </si>
  <si>
    <t>24.1.5.</t>
  </si>
  <si>
    <t xml:space="preserve">Hibridinė dangos struktūra – proksimalinis galas padengtas PTFE medžiaga, distalinis galas 20 cm padengtas hidrofiline medžiaga kur paskutinis 10 mm distalinis segmentas apdorotas sumažintu hidrofiliniu sluoksniu  </t>
  </si>
  <si>
    <t>24.1.6.</t>
  </si>
  <si>
    <t xml:space="preserve">Galo forma: tiesi ar J tipo  </t>
  </si>
  <si>
    <t>24.1.7.</t>
  </si>
  <si>
    <t xml:space="preserve">Distalinis galas turi 2-jų spiralių (‘’inner coil technology’’ angl.) konstrukciją: išorinis lygis ‘’stainless steel’’ ir ‘’platinum/nickel’’ medžiagos segmentai, vidinis segmentas iš ‘’stainless steel’’ medžiagos  </t>
  </si>
  <si>
    <t>24.1.8.</t>
  </si>
  <si>
    <t xml:space="preserve">Rentgenokontrastinis galiukas 4 cm ilgio  </t>
  </si>
  <si>
    <t>24.1.9.</t>
  </si>
  <si>
    <t>Vielos galiuko tvirtumas (tip load) 0.5g, 1.2g</t>
  </si>
  <si>
    <t>25. DALIS</t>
  </si>
  <si>
    <t>PTVA MIKROKATETERIAI LĖTINĖMS VISIŠKOMS OKLIUZIJOMS ATKIMŠTI (ANTEGRADIŠKAI AR RETROGRADIŠKAI)</t>
  </si>
  <si>
    <t>25.</t>
  </si>
  <si>
    <t>PTVA mikrokateteriai lėtinėms visiškoms okliuzijoms atkimšti (antegradiškai ar retrogradiškai)</t>
  </si>
  <si>
    <t>25.1.</t>
  </si>
  <si>
    <t>25.1.1.</t>
  </si>
  <si>
    <t xml:space="preserve">Vienkart., steril.  </t>
  </si>
  <si>
    <t>25.1.2.</t>
  </si>
  <si>
    <t xml:space="preserve">Galiukas integruotas prie kateterio (geresnis vielos ‘’back support’’)  </t>
  </si>
  <si>
    <t>25.1.3.</t>
  </si>
  <si>
    <t xml:space="preserve">Distalinis specialus hidrofilinis padengimas 60 cm  </t>
  </si>
  <si>
    <t>25.1.4.</t>
  </si>
  <si>
    <t xml:space="preserve">Mikrokateterio vidinis sluoksnis PTFE per visa ilgį  </t>
  </si>
  <si>
    <t>25.1.5.</t>
  </si>
  <si>
    <t xml:space="preserve">Spiralinio tipo per visą ilgį  </t>
  </si>
  <si>
    <t>25.1.6.</t>
  </si>
  <si>
    <t xml:space="preserve">Pritaikyta 0,014’’ diametro vielai  </t>
  </si>
  <si>
    <t>25.1.7.</t>
  </si>
  <si>
    <t xml:space="preserve">Mikrokateterio darbinis ilgis – 135, 150 cm  </t>
  </si>
  <si>
    <t>25.1.8.</t>
  </si>
  <si>
    <t xml:space="preserve">Įėjimo profilis (Lesion entry profile) – ne mažiau 0,018''  </t>
  </si>
  <si>
    <t>25.1.9.</t>
  </si>
  <si>
    <t xml:space="preserve">Kateterio galiukas lankstus, trumpas, raudonos spalvos 1 mm  </t>
  </si>
  <si>
    <t>25.1.10.</t>
  </si>
  <si>
    <t xml:space="preserve">Rentgeno kontrastinis markeris-žymeklis 2 mm  </t>
  </si>
  <si>
    <t>25.1.11.</t>
  </si>
  <si>
    <t xml:space="preserve">Multisegmentinis nusmailintas (‘’tapered’’) dizainas (iki 5 įvairių segmentų)  </t>
  </si>
  <si>
    <t>25.1.12.</t>
  </si>
  <si>
    <t xml:space="preserve">Mikrokateteris supintas iš 11 vielų - geram sukamojo judesio perdavimui ir vidinės ekscentrinės jėgos kompresijai palaikyti  </t>
  </si>
  <si>
    <t>25.1.13.</t>
  </si>
  <si>
    <t>Stumiant mikrokateterį galima sukti į abi puses</t>
  </si>
  <si>
    <t>26. DALIS</t>
  </si>
  <si>
    <t>PTKA VIELOS SUBTOTALINĖMS STENOZĖMS IR OKLIUZIJŲ ATVĖRIMUI</t>
  </si>
  <si>
    <t>26.</t>
  </si>
  <si>
    <t>PTKA vielos subtotalinėms stenozėms ir okliuzijų atvėrimui</t>
  </si>
  <si>
    <t>26.1.</t>
  </si>
  <si>
    <t>26.1.1.</t>
  </si>
  <si>
    <t>26.1.2.</t>
  </si>
  <si>
    <t xml:space="preserve">Specialios dedikuotos skirtos subtotalinėms stenozėms  </t>
  </si>
  <si>
    <t>26.1.3.</t>
  </si>
  <si>
    <t xml:space="preserve">Spiralinio tipo  </t>
  </si>
  <si>
    <t>26.1.4.</t>
  </si>
  <si>
    <t xml:space="preserve">Vientisa tolygiai smailėjanti šerdies konstrukcija su rentgenokontrastinėmis vijomis distaliniame gale  </t>
  </si>
  <si>
    <t>26.1.5.</t>
  </si>
  <si>
    <t xml:space="preserve">Hidrofilinis padengimas per visą ilgį  </t>
  </si>
  <si>
    <t>26.1.6.</t>
  </si>
  <si>
    <t xml:space="preserve">Diametras: 0.008”  </t>
  </si>
  <si>
    <t>26.1.7.</t>
  </si>
  <si>
    <t xml:space="preserve">Ilgis 190 cm, 300 cm  </t>
  </si>
  <si>
    <t>26.1.8.</t>
  </si>
  <si>
    <t xml:space="preserve">Galiukas tiesus  </t>
  </si>
  <si>
    <t>26.1.9.</t>
  </si>
  <si>
    <t xml:space="preserve">Galiuko tvirtumas (tip load): 1-3-6 g  </t>
  </si>
  <si>
    <t>26.1.10.</t>
  </si>
  <si>
    <t>Vielos galiuko veikimo jėga (penetration force) 31-185 gf/mm²</t>
  </si>
  <si>
    <t>27. DALIS</t>
  </si>
  <si>
    <t>LĖTINIŲ OKLIUZIJŲ VIELA</t>
  </si>
  <si>
    <t>27.</t>
  </si>
  <si>
    <t>Lėtinių okliuzijų viela</t>
  </si>
  <si>
    <t>27.1.</t>
  </si>
  <si>
    <t>27.1.1.</t>
  </si>
  <si>
    <t xml:space="preserve">Ilgis 190 ± 5 cm, galiukas 0.008 colio diametro.  </t>
  </si>
  <si>
    <t>27.1.2.</t>
  </si>
  <si>
    <t xml:space="preserve">Vielos šerdis turėtų būti pagaminta iš nerūdijančio plieno su PTFE medžiagos apvalkalu.  </t>
  </si>
  <si>
    <t>27.1.3.</t>
  </si>
  <si>
    <t xml:space="preserve">Hidrofilinis galiuko padengimas.  </t>
  </si>
  <si>
    <t>27.1.4.</t>
  </si>
  <si>
    <t xml:space="preserve">Mažiausias vielos galiuko tvirtumas 10 ± 0.1 g, didžiausias 14 ± 0.1 g.  </t>
  </si>
  <si>
    <t>27.1.5.</t>
  </si>
  <si>
    <t>Rentgenokontrastinis galiukas 3.5 ± 0.1 cm ilgio.</t>
  </si>
  <si>
    <t>28. DALIS</t>
  </si>
  <si>
    <t>SPECIALIOS PTKA VIELOS NUKREIPĖJOS SENOMS OKLIUZIJOMS, SUDĖTINGOMS STENOZĖMS IR SUSIAURĖJIMAMS REKANALIZUOTI</t>
  </si>
  <si>
    <t>28.</t>
  </si>
  <si>
    <t>Specialios PTKA vielos nukreipėjos senoms okliuzijoms, sudėtingoms stenozėms ir susiaurėjimams rekanalizuoti</t>
  </si>
  <si>
    <t>28.1.</t>
  </si>
  <si>
    <t>28.1.1.</t>
  </si>
  <si>
    <t>Vielos diametras 0.014‘‘</t>
  </si>
  <si>
    <t>28.1.2.</t>
  </si>
  <si>
    <t>Ilgis: 190, 300 cm</t>
  </si>
  <si>
    <t>28.1.3.</t>
  </si>
  <si>
    <t>Galimybė prijungti vielą pratęsėją (iki 150 cm ilgio)</t>
  </si>
  <si>
    <t>28.1.4.</t>
  </si>
  <si>
    <t>Vielos šerdis iš ‘‘stainless steel‘‘ medžiagos su smailėjančių distalinių galų leidžiančiu sukurti precizišką sukimo momento perdavimą, neprarandant lankstumo</t>
  </si>
  <si>
    <t>28.1.5.</t>
  </si>
  <si>
    <t>Hibridinė dangos struktūra – proksimalinis galas padengtas PTFE medžiaga, distalinis galas 18 cm padengtas specialiu permatomu poliuretaniniu polimeriniu sluoksniu (‘’polyurethane polymer jacket’’ angl.) su viršutiniu hidrofiliniu sluoksniu</t>
  </si>
  <si>
    <t>28.1.6.</t>
  </si>
  <si>
    <t>Galo forma: tiesi</t>
  </si>
  <si>
    <t>28.1.7.</t>
  </si>
  <si>
    <t>Spiralinio tipo distalinio galo hibridinė konstrukcija: ‘’stainless steel’’ ir ‘’platinum/nickel’’ medžiagos segmentai ,</t>
  </si>
  <si>
    <t>28.1.8.</t>
  </si>
  <si>
    <t>Rentgenokontrastinis galiukas 3.5 cm ilgio</t>
  </si>
  <si>
    <t>28.1.9.</t>
  </si>
  <si>
    <t>Smailėjančio distalinio galo diametras 0.009‘‘</t>
  </si>
  <si>
    <t>28.1.10.</t>
  </si>
  <si>
    <t xml:space="preserve">Vielos galiuko tvirtumas (tip load) 1.5g </t>
  </si>
  <si>
    <t>29. DALIS</t>
  </si>
  <si>
    <t>VAISTUS IŠSKIRIANTIS PTKA BALIONINIS KATETERIS</t>
  </si>
  <si>
    <t>29.</t>
  </si>
  <si>
    <t>Vaistus išskiriantis PTKA balioninis kateteris</t>
  </si>
  <si>
    <t>29.1.</t>
  </si>
  <si>
    <t>29.1.1.</t>
  </si>
  <si>
    <t>Padengtas specialiu paklitakselio su acetyl tributyl citratu (ATBC) ar lygiaverčiu mišiniu, be polimerų. Baliono paviršiaus padengimo mišinio dozė 2.0 µg / mm².</t>
  </si>
  <si>
    <t>29.1.2.</t>
  </si>
  <si>
    <t>Balionėlio ilgis nuo 8 mm iki 30 mm, diametras nuo 2,0 mm iki 4,0 mm. Pritaikytas 0,014 colio diametro vielai.</t>
  </si>
  <si>
    <t>29.1.3.</t>
  </si>
  <si>
    <t>OptiLeap baliono medžiaga</t>
  </si>
  <si>
    <t>29.1.4.</t>
  </si>
  <si>
    <t>Du rentgeno kontrastiniai platinum-iridium markeriai</t>
  </si>
  <si>
    <t>29.1.5.</t>
  </si>
  <si>
    <t>Įėjimo profilis (Lesion entry profile) ne daugiau 0,017”</t>
  </si>
  <si>
    <t>29.1.6.</t>
  </si>
  <si>
    <t>Baliono kateterio ilgis ne mažesnis kaip 144 cm</t>
  </si>
  <si>
    <t>29.1.7.</t>
  </si>
  <si>
    <t>Visų diametrų balionai turi praeiti per 5F kat. nukreipėją</t>
  </si>
  <si>
    <t>30. DALIS</t>
  </si>
  <si>
    <t>ACIST PRIETAISO VALDYMO IR ŠVIRKŠTO RINKINYS</t>
  </si>
  <si>
    <t>30.</t>
  </si>
  <si>
    <t>Acist prietaiso valdymo ir švirkšto rinkinys</t>
  </si>
  <si>
    <t>30.1.</t>
  </si>
  <si>
    <t>30.1.1.</t>
  </si>
  <si>
    <t>Rinkinys turi tikti Acist aparatui. Sistema turi būti nedaloma, t.y. pagaminta vieno gamintojo ir sukomplektuota pilnai:</t>
  </si>
  <si>
    <t>30.1.2.</t>
  </si>
  <si>
    <t>100 ml švirkštas</t>
  </si>
  <si>
    <t>30.1.3.</t>
  </si>
  <si>
    <t>Elastinis vamzdelis</t>
  </si>
  <si>
    <t>30.1.4.</t>
  </si>
  <si>
    <t>Gnybtas</t>
  </si>
  <si>
    <t>30.1.5.</t>
  </si>
  <si>
    <t>Daviklis</t>
  </si>
  <si>
    <t>30.1.6.</t>
  </si>
  <si>
    <t>Injekcinis kolektorius</t>
  </si>
  <si>
    <t>30.1.7.</t>
  </si>
  <si>
    <t>Rankinis valdymo pultas</t>
  </si>
  <si>
    <t>30.1.8.</t>
  </si>
  <si>
    <t>Kranelis su besisukančiu galu</t>
  </si>
  <si>
    <t>30.1.9.</t>
  </si>
  <si>
    <t>Aukšto spaudimo elastinis vamzdelis</t>
  </si>
  <si>
    <t>31. DALIS</t>
  </si>
  <si>
    <t>INTRAVASKULINIO ULTRAGARSO (HD IVUS) KATETERIS, TINKANTIS ILAB IVUS SISTEMAI</t>
  </si>
  <si>
    <t>31.</t>
  </si>
  <si>
    <t>Intravaskulinio ultragarso (HD IVUS) kateteris, tinkantis iLAB IVUS sistemai</t>
  </si>
  <si>
    <t>31.1.</t>
  </si>
  <si>
    <t>31.1.1.</t>
  </si>
  <si>
    <t>Suderinamas su 5F  kateteriu pravedėju,</t>
  </si>
  <si>
    <t>31.1.2.</t>
  </si>
  <si>
    <t>Aukštos skiriamosios gebos 60 MHz transdiuseris su signalo filtravimu,</t>
  </si>
  <si>
    <t>31.1.3.</t>
  </si>
  <si>
    <t>Kateterio įėjimo profilis ne daugiau 0.67 mm. ,proximalinis ‘’shaftas’’ ne daugiau 1.00 mm</t>
  </si>
  <si>
    <t>31.1.4.</t>
  </si>
  <si>
    <t>Transduserio profilis ne daugiau 0.87 mm</t>
  </si>
  <si>
    <t>31.1.5.</t>
  </si>
  <si>
    <t>Veikimo principas - mechaninis sukimasis</t>
  </si>
  <si>
    <t>31.1.6.</t>
  </si>
  <si>
    <t>Tinka aparatui  iLab (gamintojo patvirtinimas)</t>
  </si>
  <si>
    <t>31.1.7.</t>
  </si>
  <si>
    <t>Tiekėjas įsipareigoja aprūpinti aparatu-konsole gydymo įstaigą nemokamai ir garantuoja šio aparato-konsolės techninę priežiūrą</t>
  </si>
  <si>
    <t>31.1.8.</t>
  </si>
  <si>
    <t>Šiai pirkimo daliai bus pasirašoma panaudos sutartis</t>
  </si>
  <si>
    <t>31.1.9.</t>
  </si>
  <si>
    <t>Siūlomo aparato modelis, gamintojas</t>
  </si>
  <si>
    <t>32. DALIS</t>
  </si>
  <si>
    <t>VIELOS FRAKCIJINIAM TĖKMĖS REZERVUI (FRACTIONAL FLOW RESERVE – ANGL.) MATUOTI ILAB APARATU</t>
  </si>
  <si>
    <t>32.</t>
  </si>
  <si>
    <t>Vielos frakcijiniam tėkmės rezervui (fractional flow reserve – angl.) matuoti iLab aparatu</t>
  </si>
  <si>
    <t>32.1.</t>
  </si>
  <si>
    <t>32.1.1.</t>
  </si>
  <si>
    <t>Vielos ilgis 185 cm, lankstus galas 33 cm</t>
  </si>
  <si>
    <t>32.1.2.</t>
  </si>
  <si>
    <t>Distalinis vielos galas turi integruota optini spaudimo daviklį</t>
  </si>
  <si>
    <t>32.1.3.</t>
  </si>
  <si>
    <t>Vielos diametras 0,014’’</t>
  </si>
  <si>
    <t>32.1.4.</t>
  </si>
  <si>
    <t>Rentgenokontrastinis galiukas 3 cm</t>
  </si>
  <si>
    <t>32.1.5.</t>
  </si>
  <si>
    <t>Hibridinė dangos struktūra- distalinis galiukas hidrofilinis padengimas, proksimalinis galas PTFE padengimas.</t>
  </si>
  <si>
    <t>32.1.6.</t>
  </si>
  <si>
    <t>Turi atskyrimo rankena.</t>
  </si>
  <si>
    <t>32.1.7.</t>
  </si>
  <si>
    <t>Du rentgeno kontrastiniai markeriai (Brachial 90 cm ir Femoral 100 cm)</t>
  </si>
  <si>
    <t>32.1.8.</t>
  </si>
  <si>
    <t>33. DALIS</t>
  </si>
  <si>
    <t>REOLIZINĖS TROMBOLIZĖS SPECIALŪS KATETERIAI TINKANTIS EKOS SISTEMAI</t>
  </si>
  <si>
    <t>33.</t>
  </si>
  <si>
    <t>Reolizinės trombolizės specialūs kateteriai tinkantis EKOS sistemai</t>
  </si>
  <si>
    <t>33.1.</t>
  </si>
  <si>
    <t>33.1.1.</t>
  </si>
  <si>
    <t>Naudojama periferinių venų, , plaučių arterijų įvairaus senumo trombų susmulkinimui ir tirpinimui</t>
  </si>
  <si>
    <t>33.1.2.</t>
  </si>
  <si>
    <t>Sistema sudaro specialūs kateteriai ir aparatas – konsolė</t>
  </si>
  <si>
    <t>33.1.3.</t>
  </si>
  <si>
    <t>Aparatas – konsolė monitoruoja ir kontroliuoja visa sistemą,</t>
  </si>
  <si>
    <t>33.1.4.</t>
  </si>
  <si>
    <t>Kateterio ilgis nuo 106 cm iki 135 cm, darbinės zonos ilgis 6,12,18,24,30,40,50 cm</t>
  </si>
  <si>
    <t>33.1.5.</t>
  </si>
  <si>
    <t>Kateteriai naudojami su 0,035‘‘ storio vielomis</t>
  </si>
  <si>
    <t>33.1.6.</t>
  </si>
  <si>
    <t>Tinkami 6F introdiuseriams</t>
  </si>
  <si>
    <t>33.1.7.</t>
  </si>
  <si>
    <t>33.1.8.</t>
  </si>
  <si>
    <t>33.1.9.</t>
  </si>
  <si>
    <t>34. DALIS</t>
  </si>
  <si>
    <t>VIENKARTINIS RINKINYS SKIRTAS ATEREKTOMIJOS PROCEDŪRAI ATLIKTI (ROTABLATOR TURBINA SU GRĄŽTU)</t>
  </si>
  <si>
    <t>34.</t>
  </si>
  <si>
    <t>Vienkartinis rinkinys skirtas aterektomijos procedūrai atlikti (Rotablator turbina su grąžtu)</t>
  </si>
  <si>
    <t>34.1.</t>
  </si>
  <si>
    <t>34.1.1.</t>
  </si>
  <si>
    <t>Sistema turi tikti ROTAPRO Rotational Atherectomy System aparatui.</t>
  </si>
  <si>
    <t>34.1.2.</t>
  </si>
  <si>
    <t>Bendras sistemos ilgis ne mažesnis 135 cm</t>
  </si>
  <si>
    <t>34.1.3.</t>
  </si>
  <si>
    <t>Gražto diametras nuo 1.25 iki 2.50 mm</t>
  </si>
  <si>
    <t>35. DALIS</t>
  </si>
  <si>
    <t>VIENKARTINE PRIEMONĖ - ATEREKTOMIJOS GRAŽTAS (ROTABLATOR GRĄŽTAI)</t>
  </si>
  <si>
    <t>35.</t>
  </si>
  <si>
    <t>Vienkartine priemonė - aterektomijos gražtas (Rotablator grąžtai)</t>
  </si>
  <si>
    <t>35.1.</t>
  </si>
  <si>
    <t>35.1.1.</t>
  </si>
  <si>
    <t>Turi tikti ROTAPRO Rotational Atherectomy System aparatui.</t>
  </si>
  <si>
    <t>35.1.2.</t>
  </si>
  <si>
    <t>36. DALIS</t>
  </si>
  <si>
    <t xml:space="preserve">VIENKARTINE PRIEMONĖ – SPECIALI VIELA SKIRTA ATEREKTOMIJOS PROCEDŪRAI </t>
  </si>
  <si>
    <t>36.</t>
  </si>
  <si>
    <t xml:space="preserve">Vienkartine priemonė – speciali viela skirta aterektomijos procedūrai </t>
  </si>
  <si>
    <t>36.1.</t>
  </si>
  <si>
    <t>36.1.1.</t>
  </si>
  <si>
    <t>Turi tikti ROTAPRO Rotational Atherectomy System aparatui</t>
  </si>
  <si>
    <t>36.1.2.</t>
  </si>
  <si>
    <t>Vielos ilgis ne mažiau 330 cm</t>
  </si>
  <si>
    <t>36.1.3.</t>
  </si>
  <si>
    <t>Viela: 0,009’’</t>
  </si>
  <si>
    <t>36.1.4.</t>
  </si>
  <si>
    <t>‘’Floppy’’,’’ Extra Support’’ tipo</t>
  </si>
  <si>
    <t>37. DALIS</t>
  </si>
  <si>
    <t>PADIDINTO STANGRUMO SPEC. PASKIRTIES VIELOS ŠIRDIES KATETERIZACIJOMS:</t>
  </si>
  <si>
    <t>37.</t>
  </si>
  <si>
    <t>Padidinto stangrumo spec. paskirties vielos širdies kateterizacijoms:</t>
  </si>
  <si>
    <t>37.1.</t>
  </si>
  <si>
    <t>37.1.1.</t>
  </si>
  <si>
    <t>Storis 0,035“</t>
  </si>
  <si>
    <t>37.1.2.</t>
  </si>
  <si>
    <t>Ilgis 75,145,180, 260 cm. Amplatz Super Stiff tipo iš ‘‘stainless steel‘‘ medžiagos</t>
  </si>
  <si>
    <t>37.1.3.</t>
  </si>
  <si>
    <t>Galo forma: tiesi ir J tipo</t>
  </si>
  <si>
    <t>37.1.4.</t>
  </si>
  <si>
    <t>Lankstaus galiuko ilgis 7, 6 ir 4 cm</t>
  </si>
  <si>
    <t>37.1.5.</t>
  </si>
  <si>
    <t>Viela ištisinė spiralinio (‘‘flat coiled‘‘ ) tipo, bet be spiralinio viršutinio sluoksnio, padengta PTFE danga.</t>
  </si>
  <si>
    <t>37.1.6.</t>
  </si>
  <si>
    <t>Atraumatinis minkštas distalinis galas</t>
  </si>
  <si>
    <t>38. DALIS</t>
  </si>
  <si>
    <t>INTRODIUSERIAI SU HEMOSTATINIU VOŽTUVU</t>
  </si>
  <si>
    <t>38.</t>
  </si>
  <si>
    <t>Introdiuseriai su hemostatiniu vožtuvu</t>
  </si>
  <si>
    <t>38.1.</t>
  </si>
  <si>
    <t>38.1.1.</t>
  </si>
  <si>
    <t>Vienkart.,steril.</t>
  </si>
  <si>
    <t>38.1.2.</t>
  </si>
  <si>
    <t>Specialios formos introdiuseriai užtikrinantys mažesnį krešumą,</t>
  </si>
  <si>
    <t>38.1.3.</t>
  </si>
  <si>
    <t>Dydžiai 4F, 5F, 6F, 7F, 8F, 9F,10F,11F,12F,14F ilgis 11cm, 25cm</t>
  </si>
  <si>
    <t>38.1.4.</t>
  </si>
  <si>
    <t>vielos diametras 0,035” (ilgis 45 cm prie introducerio 11 cm ilgio ir 80 cm prie introdiucerio 25 cm ilgio)</t>
  </si>
  <si>
    <t>38.1.5.</t>
  </si>
  <si>
    <t>Introdiuseriai su rengenokontrastiniu galiuku,</t>
  </si>
  <si>
    <t>38.1.6.</t>
  </si>
  <si>
    <t>Visi introdiuseriai su 3 padėčių sklende,</t>
  </si>
  <si>
    <t>38.1.7.</t>
  </si>
  <si>
    <t>Introdiuserio fiksatorius besisukantis apie savo ašį,</t>
  </si>
  <si>
    <t>38.1.8.</t>
  </si>
  <si>
    <t>Įmovos pagal dydį yra koduotos spalva.</t>
  </si>
  <si>
    <t>39. DALIS</t>
  </si>
  <si>
    <t>KAROTIDINIAI  STENTAI SU PRIEŠEMBOLINIU DISTALINĖS APSAUGOS VIELA-FILTRU</t>
  </si>
  <si>
    <t>39.</t>
  </si>
  <si>
    <t>Karotidiniai  stentai su priešemboliniu distalinės apsaugos viela-filtru</t>
  </si>
  <si>
    <t>39.1.</t>
  </si>
  <si>
    <t>39.1.1.</t>
  </si>
  <si>
    <t>Savaime išsiplečiantys stentai miego arterijų stentavimui (CAS)</t>
  </si>
  <si>
    <t>39.1.2.</t>
  </si>
  <si>
    <t>Monorail tipo su ‘‘moderate‘‘ lygio radialinė jėga</t>
  </si>
  <si>
    <t>39.1.3.</t>
  </si>
  <si>
    <t>Uždaros gardelės tipo (‘‘closed cell design‘‘) stentas</t>
  </si>
  <si>
    <t>39.1.4.</t>
  </si>
  <si>
    <t>Diametras: 6.0 , 8.0, 10.0 mm. (‘‘full open‘‘ diameter)</t>
  </si>
  <si>
    <t>39.1.5.</t>
  </si>
  <si>
    <t>Ilgis: 30, 40, 50 mm.</t>
  </si>
  <si>
    <t>39.1.6.</t>
  </si>
  <si>
    <t>Darbinis įvedimo kateterio ilgis 135 cm.</t>
  </si>
  <si>
    <t>39.1.7.</t>
  </si>
  <si>
    <t>Tinkantys 0.014‘‘ vielai</t>
  </si>
  <si>
    <t>39.1.8.</t>
  </si>
  <si>
    <t>Introdiuseris  5F (stentams 6 ir 8 mm diametro), 6F (stentams 10 mm diametro)</t>
  </si>
  <si>
    <t>39.1.9.</t>
  </si>
  <si>
    <t>Tiekėjas privalo pateikti  multicentrinius randomizuotus geros klinikinės praktikos standartus atitinkančius tyrimus, su atokiais ne trumpesniais kaip 2 metai ir ne mažiau 1500 pacientų turinčių, rezultatais apie siūlomo konkretaus produkto-stento saugumą, savybę mažinti restenozių dažnį</t>
  </si>
  <si>
    <t>39.1.10.</t>
  </si>
  <si>
    <t>Apsauginis filtras iš poliurethano medžiagos (110 µg/ mm²)</t>
  </si>
  <si>
    <t>39.1.11.</t>
  </si>
  <si>
    <t>Rentgenokontrastine nitinoline gaudyklė</t>
  </si>
  <si>
    <t>39.1.12.</t>
  </si>
  <si>
    <t>39.1.13.</t>
  </si>
  <si>
    <t>Distalinis rentgenokontrastinis spiralinio tipo galas</t>
  </si>
  <si>
    <t>39.1.14.</t>
  </si>
  <si>
    <t>Ilgis: 190 cm, 300 cm</t>
  </si>
  <si>
    <t>39.1.15.</t>
  </si>
  <si>
    <t>Introdiuseris  6F</t>
  </si>
  <si>
    <t>39.1.16.</t>
  </si>
  <si>
    <t xml:space="preserve"> Galimybė prijungti vielą pratęsėją (iki 150 cm ilgio)</t>
  </si>
  <si>
    <t>39.1.17.</t>
  </si>
  <si>
    <t>Peel-away tipo įvedimo istema su pilnai paruošta (‘‘preloaded‘‘) apsaugine viela</t>
  </si>
  <si>
    <t>40. DALIS</t>
  </si>
  <si>
    <t>SPECIALI VIELA SKIRTA TAVI PROCEDŪRAI</t>
  </si>
  <si>
    <t>40.</t>
  </si>
  <si>
    <t>Speciali viela skirta TAVI procedūrai</t>
  </si>
  <si>
    <t>40.1.</t>
  </si>
  <si>
    <t>40.1.1.</t>
  </si>
  <si>
    <t xml:space="preserve">Aortos vožtuvo valvuloplastikai ir perkateterinio vožtuvo implantavimui skirta viela dvigubos kilpos galu. Medžiaga: plienas , diametras 0,035”, ilgis 260-290cm. </t>
  </si>
  <si>
    <t>40.1.2.</t>
  </si>
  <si>
    <t xml:space="preserve">Distalinės dvigubos kilpos konfigūracija: labia maža, maža ir didelė ( kilpos diametrai atitinkamai 28-32mm, 38-42mm, 48-52mm). </t>
  </si>
  <si>
    <t>40.1.3.</t>
  </si>
  <si>
    <t xml:space="preserve">Plonėjantis distalinis galas: labia mažos ir mažos kilpų mažejantis iki ne didesnio nei 0,15mm ( 0,006”), didelės kilpos mažėjantis iki ne didesnio nei 0,18mm ( 0,007”). </t>
  </si>
  <si>
    <t>40.1.4.</t>
  </si>
  <si>
    <t>Trombogeniškumą mažinanti ir slydimą gerinanti danga “Lubrigreen” ( PTFE ) arba analogiška.</t>
  </si>
  <si>
    <t>41. DALIS</t>
  </si>
  <si>
    <t>IŠSIPLEČIANTI TRANSFEMORALINĖ INTRODIUSERIO SISTEMA</t>
  </si>
  <si>
    <t>41.</t>
  </si>
  <si>
    <t>Išsiplečianti transfemoralinė introdiuserio sistema</t>
  </si>
  <si>
    <t>41.1.</t>
  </si>
  <si>
    <t>41.1.1.</t>
  </si>
  <si>
    <t xml:space="preserve">Žemas introdiuserio įvedimo profilis: ne daugiau 14F (4,7mm).  </t>
  </si>
  <si>
    <t>41.1.2.</t>
  </si>
  <si>
    <t>Darbinis introdiuserio ilgis: 30±3 cm, dilatatoriaus ilgis 50±3 cm.</t>
  </si>
  <si>
    <t>41.1.3.</t>
  </si>
  <si>
    <t xml:space="preserve"> Išskleisto introdiuserio išorinis diametras ne daugiau kaip  18F (ne daugiau kaip 6mm).</t>
  </si>
  <si>
    <t>41.1.4.</t>
  </si>
  <si>
    <t xml:space="preserve"> Introdiuseris turi  turėti šoninę praplovimo atšaką. </t>
  </si>
  <si>
    <t>41.1.5.</t>
  </si>
  <si>
    <t>Tinkamas darbui su 0,035" viela (0,89mm).</t>
  </si>
  <si>
    <t>42. DALIS</t>
  </si>
  <si>
    <t>PRIEMONE GALVOS SMEGENŲ APSAUGAI (VOŽTUVO IMPLANTAVIMO METU)</t>
  </si>
  <si>
    <t>42.</t>
  </si>
  <si>
    <t>Priemone galvos smegenų apsaugai (vožtuvo implantavimo metu)</t>
  </si>
  <si>
    <t>42.1.</t>
  </si>
  <si>
    <t>42.1.1.</t>
  </si>
  <si>
    <t>Speciali dedikuota galvos smegenų apsaugos priemonė, kuri vožtuvo implantavimo metu filtrų pagalba apsaugo galvos smegenų kraujagysles nuo embolinių komplikacijų (insulto)</t>
  </si>
  <si>
    <t>42.1.2.</t>
  </si>
  <si>
    <t>Įvedimo sistema suderinama su 6 F introdiuseriu</t>
  </si>
  <si>
    <t>42.1.3.</t>
  </si>
  <si>
    <t>42.1.4.</t>
  </si>
  <si>
    <t>Sistemos sudėtyje2 filtrai (dual filter) : proksimalinis 4 cm ilgio ir distalinis 4.5 cm ilgio.</t>
  </si>
  <si>
    <t>42.1.5.</t>
  </si>
  <si>
    <t>Bendras sistemos ilgis 148 cm</t>
  </si>
  <si>
    <t>42.1.6.</t>
  </si>
  <si>
    <t>Darbinis ilgis 95 cm.</t>
  </si>
  <si>
    <t>42.1.7.</t>
  </si>
  <si>
    <t>Kateteris įvedamas per rankos arteriją (radialis) procedūros metu.</t>
  </si>
  <si>
    <t>43. DALIS</t>
  </si>
  <si>
    <t>PTKA VIELOS FRAKCIJINIO TĖKMĖS REZERVO MATAVIMUI, PRESSURE WIRE X</t>
  </si>
  <si>
    <t>43.</t>
  </si>
  <si>
    <t>PTKA vielos frakcijinio tėkmės rezervo matavimui, Pressure Wire X</t>
  </si>
  <si>
    <t>43.1.</t>
  </si>
  <si>
    <t>43.1.1.</t>
  </si>
  <si>
    <t>44. DALIS</t>
  </si>
  <si>
    <t>PTKA VIELA TOTALINĖMS OKLIUZIJOMS, PILOT 50, 150, 200</t>
  </si>
  <si>
    <t>44.</t>
  </si>
  <si>
    <t>PTKA viela totalinėms okliuzijoms, Pilot 50, 150, 200</t>
  </si>
  <si>
    <t>44.1.</t>
  </si>
  <si>
    <t>44.1.1.</t>
  </si>
  <si>
    <t xml:space="preserve">Vientisa tolygiai smailėjanti šerdies konstrukcija iki pat galiuko su rentgeno kontrastinėmis vijomis distaliniame gale. </t>
  </si>
  <si>
    <t>44.1.2.</t>
  </si>
  <si>
    <t xml:space="preserve">Vielos šerdis pagaminta iš lydinio tvirtesnio nei plienas (Durasteel). </t>
  </si>
  <si>
    <t>44.1.3.</t>
  </si>
  <si>
    <t xml:space="preserve">Hidrofilinė danga distalinėje dalyje. </t>
  </si>
  <si>
    <t>44.1.4.</t>
  </si>
  <si>
    <t xml:space="preserve">Dengtos polimeru, 0,014 colio diametro, ilgiai 190 cm ir 300  cm. </t>
  </si>
  <si>
    <t>44.1.5.</t>
  </si>
  <si>
    <t>Vielos galiuko tvirtumas (tip load) - 1.3, 2.5, 3.9  g, tiesus arba lenktas</t>
  </si>
  <si>
    <t>45. DALIS</t>
  </si>
  <si>
    <t>PTKA BALIONAS VINGIUOTOMS KRAUJAGYSLĖMS IR DISTALINĖMS, STENOZĖMS (RX IR OTW TIPO) SU LĖTINIŲ TOTALIŲ OKLIUZIJŲ (CTO) INDIKACIJA, MINITREK/TREK</t>
  </si>
  <si>
    <t>45.</t>
  </si>
  <si>
    <t>PTKA balionas vingiuotoms kraujagyslėms ir distalinėms, stenozėms (RX ir OTW tipo) su lėtinių totalių okliuzijų (CTO) indikacija, MiniTrek/Trek</t>
  </si>
  <si>
    <t>45.1.</t>
  </si>
  <si>
    <t>45.1.1.</t>
  </si>
  <si>
    <t>Hidrofilinė danga, hidrofilinis padengimas ne &lt; 42 cm nuo galiuko.</t>
  </si>
  <si>
    <t>45.1.2.</t>
  </si>
  <si>
    <t xml:space="preserve"> Žymėjimas dviem volframo lanksčiais žymekliais (žymeklio plotis ≤ 1mm). </t>
  </si>
  <si>
    <t>45.1.3.</t>
  </si>
  <si>
    <t xml:space="preserve"> Nominalus slėgis ≥ 8 atm, RBP- ≥ 14 atm. </t>
  </si>
  <si>
    <t>45.1.4.</t>
  </si>
  <si>
    <t>Balionėlių ilgiai:  6, 8, 12, 15, 20, 25, 30 mm; diametrai: 1.2, 1.5, 2.0, 2.25, 2.5, 2.75, 3.0, 3.25, 3.5, 3.75, 4.0, 4.5, 5.0 mm.</t>
  </si>
  <si>
    <t>45.1.5.</t>
  </si>
  <si>
    <t xml:space="preserve"> Balioninio kateterio  ilgis - 145 cm. </t>
  </si>
  <si>
    <t>45.1.6.</t>
  </si>
  <si>
    <t xml:space="preserve">Tinkantis kateterio nukreipėjo diametras - 5 F. </t>
  </si>
  <si>
    <t>45.1.7.</t>
  </si>
  <si>
    <t xml:space="preserve">Kateterio įvedimo proksimalinis diametras ≤ 2,1 F, distalinis - ≤ 2,4 F. Galiuko įjėjimo profilis - 0,017", pra4jimo profilis - 0,021", išpūsto ir suskleisto baliono praėjimo profilis - 0,056". </t>
  </si>
  <si>
    <t>45.1.8.</t>
  </si>
  <si>
    <t>Pritaikyta 0,014 colio diametro vielai.</t>
  </si>
  <si>
    <t>46. DALIS</t>
  </si>
  <si>
    <t>NC PTKA BALIONAS VINGIUOTOMS KRAUJAGYSLĖMS, NC TREK NEO</t>
  </si>
  <si>
    <t>46.</t>
  </si>
  <si>
    <t>NC PTKA balionas vingiuotoms kraujagyslėms, NC Trek Neo</t>
  </si>
  <si>
    <t>46.1.</t>
  </si>
  <si>
    <t>46.1.1.</t>
  </si>
  <si>
    <t>Dviguba hidrofilinė danga, su dviem lanksčiais volframo kontrastiniais žymekliais.</t>
  </si>
  <si>
    <t>46.1.2.</t>
  </si>
  <si>
    <t xml:space="preserve"> Nominalus slėgis ne mažiau 12 atm (1.50 – 5.00 mm Ø) ir 14 atm (5.50 – 6.00 mm Ø).</t>
  </si>
  <si>
    <t>46.1.3.</t>
  </si>
  <si>
    <t xml:space="preserve"> RBP- ne  mažiau 18 atm.</t>
  </si>
  <si>
    <t>46.1.4.</t>
  </si>
  <si>
    <t xml:space="preserve"> Baliono ilgiai: 6, 8, 12, 15, 20, 25mm. </t>
  </si>
  <si>
    <t>46.1.5.</t>
  </si>
  <si>
    <t xml:space="preserve">Diametrai: 1.50, 2.00, 2.25, 2.5, 2.75, 3.00, 3.25, 3.5, 3.75, 4.0, 4.5, 5.0, 5,5, 6,0mm. </t>
  </si>
  <si>
    <t>46.1.6.</t>
  </si>
  <si>
    <t xml:space="preserve">Balioninio kateterio naudojamas ilgis 145 cm.  </t>
  </si>
  <si>
    <t>46.1.7.</t>
  </si>
  <si>
    <t xml:space="preserve">Tinkantis kateterio nukreipėjo diametras ≤ 5 F (1.50 – 4.00 mm Ø) ir 6 Fr (4.50 – 6.00 mm Ø). </t>
  </si>
  <si>
    <t>46.1.8.</t>
  </si>
  <si>
    <t xml:space="preserve"> Kateterio įvedimo proksimalinis diametras ≤ 2,1 F, </t>
  </si>
  <si>
    <t>46.1.9.</t>
  </si>
  <si>
    <t xml:space="preserve">distalinis - ≤ 2.7 Fr (1.50 – 5.00 mm Ø) - ≤ 2,8 Fr (5.50 mm and 6.00 mm Ø). </t>
  </si>
  <si>
    <t>46.1.10.</t>
  </si>
  <si>
    <t>47. DALIS</t>
  </si>
  <si>
    <t xml:space="preserve">KRAUJAGYSLIŲ UŽDARYMO SISTEMA DIDELIO DIAMETRO ARTERIJOMS  </t>
  </si>
  <si>
    <t>47.</t>
  </si>
  <si>
    <t xml:space="preserve">Kraujagyslių uždarymo sistema didelio diametro arterijoms  </t>
  </si>
  <si>
    <t>47.1.</t>
  </si>
  <si>
    <t>47.1.1.</t>
  </si>
  <si>
    <t>Kraujagyslių užsiuvimo po intervencinių procedūrų sistema</t>
  </si>
  <si>
    <t>47.1.2.</t>
  </si>
  <si>
    <t xml:space="preserve">kraujagyslė užsiuvama prietaisu, suformuojančiu po oda mazgą, </t>
  </si>
  <si>
    <t>47.1.3.</t>
  </si>
  <si>
    <t>padengta hidrofiline danga, vienos adatos mechanizmas, tinka arterijoms ir venoms;</t>
  </si>
  <si>
    <t>47.1.4.</t>
  </si>
  <si>
    <t>skirta 5 - 26F diametro punkcijos vietai užsiūti;</t>
  </si>
  <si>
    <t>47.1.5.</t>
  </si>
  <si>
    <t>galimybė kateterizuoti kraujagyslę toje pačioje vietoje iš karto po sistemos panaudojimo;</t>
  </si>
  <si>
    <t>47.1.6.</t>
  </si>
  <si>
    <t>manipuliacijų prietaisu metu išlieka patekimo į kraujagyslę galimybė</t>
  </si>
  <si>
    <t>48. DALIS</t>
  </si>
  <si>
    <t>ANGIOPLASTIKOS BALIONO PLĖTIMO ŠVIRKŠTAS:</t>
  </si>
  <si>
    <t>48.</t>
  </si>
  <si>
    <t>Angioplastikos baliono plėtimo švirkštas:</t>
  </si>
  <si>
    <t>48.1.</t>
  </si>
  <si>
    <t>48.1.1.</t>
  </si>
  <si>
    <t>slėgis ne mažiau 30 atm;</t>
  </si>
  <si>
    <t>48.1.2.</t>
  </si>
  <si>
    <t>tūris ne mažiau 20 ml;</t>
  </si>
  <si>
    <t>48.1.3.</t>
  </si>
  <si>
    <t>1 ml padalos;</t>
  </si>
  <si>
    <t>48.1.4.</t>
  </si>
  <si>
    <t>dešininis („right on“);</t>
  </si>
  <si>
    <t>48.1.5.</t>
  </si>
  <si>
    <t>rinkinį sudaro Y ( “click” tipo ), adata- pravedėjas, , suktukas ir kranelis.</t>
  </si>
  <si>
    <t>49. DALIS</t>
  </si>
  <si>
    <t>PTKA BALIONAI ARTERIJOS SUSIAURĖJIMO IŠPLĖTIMUI IR NC TIPO STENTO POST-DILATACIJAI</t>
  </si>
  <si>
    <t>49.</t>
  </si>
  <si>
    <t>PTKA balionai arterijos susiaurėjimo išplėtimui ir NC tipo stento post-dilatacijai</t>
  </si>
  <si>
    <t>49.1.</t>
  </si>
  <si>
    <t>49.1.1.</t>
  </si>
  <si>
    <t>Galima rinktis baliono modelį – pagamintas iš nailono arba poliamido;</t>
  </si>
  <si>
    <t>49.1.2.</t>
  </si>
  <si>
    <t>Sudėtyje nėra latekso ir polivinilchlorido;</t>
  </si>
  <si>
    <t>49.1.3.</t>
  </si>
  <si>
    <t>Darbinė dalis ne trumpesnė, nei 142 cm;</t>
  </si>
  <si>
    <t>49.1.4.</t>
  </si>
  <si>
    <t>Kateterio žymekliai ne arčiau, nei 90 ir 100 cm nuo galiuko;</t>
  </si>
  <si>
    <t>49.1.5.</t>
  </si>
  <si>
    <t>Galima prakišti pro 0,056“ ar mažesnį nukreipiantį kateterį;</t>
  </si>
  <si>
    <t>49.1.6.</t>
  </si>
  <si>
    <t>Arterijos praėjimo skersmuo ne daugiau 0,051“;</t>
  </si>
  <si>
    <t>49.1.7.</t>
  </si>
  <si>
    <t>Stenozės praėjimo skersmuo ne daugiau 0,018“;</t>
  </si>
  <si>
    <t>49.1.8.</t>
  </si>
  <si>
    <t>Baliono smailumas ne mažiau 30 laipsnių;</t>
  </si>
  <si>
    <t>49.1.9.</t>
  </si>
  <si>
    <t>Baliono žymekliai – lygiai 1 mm ilgio (naudojami masteliui vertinti);</t>
  </si>
  <si>
    <t>49.1.10.</t>
  </si>
  <si>
    <t>Nominalus slėgis ne daugiau 6 atm;</t>
  </si>
  <si>
    <t>49.1.11.</t>
  </si>
  <si>
    <t>Įvertintas plyšimo slėgis 20 atm;</t>
  </si>
  <si>
    <t>49.1.12.</t>
  </si>
  <si>
    <t>Hidrofilinė danga ne mažiau 50 cm nuo galiuko;</t>
  </si>
  <si>
    <t>49.1.13.</t>
  </si>
  <si>
    <t>Distalinė dalis ne didesnio nei 2,6 F storio, proksimalinė dalis –2,0 F storio;</t>
  </si>
  <si>
    <t>49.1.14.</t>
  </si>
  <si>
    <t>Balionėlių ilgiai – 8, 10, 12, 15, 20, 25, 30 mm, diametrai – 1,50; 2,00; 2,25; 2,50; 2,75; 3,00; 3,25; 3,50; 3,75; 4,00; 4,50.</t>
  </si>
  <si>
    <t>50. DALIS</t>
  </si>
  <si>
    <t>ANGIOGRAFINĖS VIELOS</t>
  </si>
  <si>
    <t>50.</t>
  </si>
  <si>
    <t>Angiografinės vielos</t>
  </si>
  <si>
    <t>50.1.</t>
  </si>
  <si>
    <t>50.1.1.</t>
  </si>
  <si>
    <t>Dviejų dalių kontrukcija</t>
  </si>
  <si>
    <t>50.1.2.</t>
  </si>
  <si>
    <t>Vidinė dalis pagaminta iš nerūdijančio plieno</t>
  </si>
  <si>
    <t>50.1.3.</t>
  </si>
  <si>
    <t>Išorinė dalis spiralinė padengta teflonu – gero slidumo</t>
  </si>
  <si>
    <t>50.1.4.</t>
  </si>
  <si>
    <t>0,021”; 0,025“; 0,032”; 0,035”; 0,038”- diametrų</t>
  </si>
  <si>
    <t>50.1.5.</t>
  </si>
  <si>
    <t>J formos, tiesios</t>
  </si>
  <si>
    <t>50.1.6.</t>
  </si>
  <si>
    <t>J radiusai 1,5-15 mm</t>
  </si>
  <si>
    <t>50.1.7.</t>
  </si>
  <si>
    <t>J formos galą galima ištiesinti pirštais</t>
  </si>
  <si>
    <t>50.1.8.</t>
  </si>
  <si>
    <t>Lankstus distalinis galiuko ilgis: 7, 10 cm</t>
  </si>
  <si>
    <t>50.1.9.</t>
  </si>
  <si>
    <t>Įvairaus stangrumo</t>
  </si>
  <si>
    <t>50.1.10.</t>
  </si>
  <si>
    <t>Ilgių: 50-300 cm</t>
  </si>
  <si>
    <t>51. DALIS</t>
  </si>
  <si>
    <t>PAKLITAKSELIO BALIONAS SU GELIU:</t>
  </si>
  <si>
    <t>51.</t>
  </si>
  <si>
    <t>Paklitakselio balionas su geliu:</t>
  </si>
  <si>
    <t>51.1.</t>
  </si>
  <si>
    <t>51.1.1.</t>
  </si>
  <si>
    <t>balionas padengtas vaistu 360’ laipsnių kampu;</t>
  </si>
  <si>
    <t>51.1.2.</t>
  </si>
  <si>
    <t>kad apsaugoti vaistą nuo mechaninių pažeidimų jis padengtas komzitu: apsauginis gelis, vaisto nešėjas ir vaisto (paklitakselio) bazė;</t>
  </si>
  <si>
    <t>51.1.3.</t>
  </si>
  <si>
    <t>įvedant balioną prarandama ne daugiau 5 % vaisto;</t>
  </si>
  <si>
    <t>51.1.4.</t>
  </si>
  <si>
    <t>nereikalinga stenozės predilatacija;</t>
  </si>
  <si>
    <t>51.1.5.</t>
  </si>
  <si>
    <t>vaisto dozavimas po baliono panaudojimo: po 1 val. – ~250 μmol/l, po 7 parų - ~70 μmol/l, po 30 parų 5-10 μmol/l;</t>
  </si>
  <si>
    <t>51.1.6.</t>
  </si>
  <si>
    <t>vaistas atsiskiria jau esant 6 atm slėgiui;</t>
  </si>
  <si>
    <t>51.1.7.</t>
  </si>
  <si>
    <t>baliono galiukas ne storesnis, nei 0,017'';</t>
  </si>
  <si>
    <t>51.1.8.</t>
  </si>
  <si>
    <t>balionas - 3 sluoksnių Pebax medžiagos;</t>
  </si>
  <si>
    <t>51.1.9.</t>
  </si>
  <si>
    <t>kateteris ne trumpesnis, nei 135 cm;</t>
  </si>
  <si>
    <t>51.1.10.</t>
  </si>
  <si>
    <t>kateterio balionėlio ilgiai:10-250 mm, diametrai: 1,5-6mm.</t>
  </si>
  <si>
    <t>52. DALIS</t>
  </si>
  <si>
    <t>PTVAA  VIELOS  NUKREIPĖJOS 0.014‘‘ PLATINOS IR NERŪDIJANČIO PLIENO LYDINIO ĮVAIRIEMS SUSIAURĖJIMAMS REKANALIZUOTI:</t>
  </si>
  <si>
    <t>52.</t>
  </si>
  <si>
    <t>PTVAA  vielos  nukreipėjos 0.014‘‘ platinos ir nerūdijančio plieno lydinio įvairiems susiaurėjimams rekanalizuoti:</t>
  </si>
  <si>
    <t>52.1.</t>
  </si>
  <si>
    <t>52.1.1.</t>
  </si>
  <si>
    <t xml:space="preserve">Pagamintos iš platinos ir nerūdijančio plieno lydinio spiralių, kurios viena su kita šonais nesulydytos;                                                                                                                                                   </t>
  </si>
  <si>
    <t>52.1.2.</t>
  </si>
  <si>
    <t>Vielos šerdis vienalyčio lydinio (monolitinė) tolygiam ir kontroliuojamam sukimo judesiui perduoti: Operatoriui pasukus vielą 360° tiek pat pasisuka ir arterijoje esantis galiukas;</t>
  </si>
  <si>
    <t>52.1.3.</t>
  </si>
  <si>
    <t>Viena viela supinta ir ne mažiau, kaip 15 mikro vielų, kad distalinis galas būtų lankstus;</t>
  </si>
  <si>
    <t>52.1.4.</t>
  </si>
  <si>
    <t>Vielų ilgis turi apimti intervalą nuo 165 cm iki 330 cm;</t>
  </si>
  <si>
    <t>52.1.5.</t>
  </si>
  <si>
    <t>Galimybė prijungti vielą pratęsėją (iki 150 cm ilgio);</t>
  </si>
  <si>
    <t>52.1.6.</t>
  </si>
  <si>
    <t>Pats galas nedengtas iki 2,5 cm, kad padidinti vielos jautrumą;</t>
  </si>
  <si>
    <t>52.1.7.</t>
  </si>
  <si>
    <t>Tiesūs ar J formos galiukai;</t>
  </si>
  <si>
    <t>52.1.8.</t>
  </si>
  <si>
    <t>Galimybė polimerinio modelio;</t>
  </si>
  <si>
    <t>52.1.9.</t>
  </si>
  <si>
    <t>Galas nuo 0,3 g iki 40 g, galas 16 cm ar daugiau rentgenokontrastiškas; PTFE danga proksimaliau;</t>
  </si>
  <si>
    <t>52.1.10.</t>
  </si>
  <si>
    <t>Ne mažiau 28 cm lankstus galas</t>
  </si>
  <si>
    <t>53. DALIS</t>
  </si>
  <si>
    <t>PTVA DVIEJŲ SPINDŽIŲ MIKROKATETERIAI:</t>
  </si>
  <si>
    <t>53.</t>
  </si>
  <si>
    <t>PTVA dviejų spindžių mikrokateteriai:</t>
  </si>
  <si>
    <t>53.1.</t>
  </si>
  <si>
    <t>53.1.1.</t>
  </si>
  <si>
    <t>Galiukas – smailėjantis, minkštas ir lankstus; ne ilgesnis, nei 4 mm;</t>
  </si>
  <si>
    <t>53.1.2.</t>
  </si>
  <si>
    <t>OTW spindis atsiveriau ne toliau, nei 6,5 mm nuo galiuko;</t>
  </si>
  <si>
    <t>53.1.3.</t>
  </si>
  <si>
    <t>RX spindis atsiveriau ne arčiau, nei 200 mm nuo galiuko;</t>
  </si>
  <si>
    <t>53.1.4.</t>
  </si>
  <si>
    <t>Vidurinės dalies storis ne didesnis, nei 2,5 x 3,3 F;</t>
  </si>
  <si>
    <t>53.1.5.</t>
  </si>
  <si>
    <t>Galiuko storis ne didesnis, nei 1,5 F;</t>
  </si>
  <si>
    <t>53.1.6.</t>
  </si>
  <si>
    <t>Galiukas rentgenokontrastinis;</t>
  </si>
  <si>
    <t>53.1.7.</t>
  </si>
  <si>
    <t>Proksimalinės dalies storis ne didesnis, nei 3,2 F;</t>
  </si>
  <si>
    <t>53.1.8.</t>
  </si>
  <si>
    <t>Padengti hidrofiline danga ne mažiau, nei 38 cm;</t>
  </si>
  <si>
    <t>53.1.9.</t>
  </si>
  <si>
    <t>Šerdis – iš 2 ar daugiau plieno vijų;</t>
  </si>
  <si>
    <t>53.1.10.</t>
  </si>
  <si>
    <t>Mikrokateterio darbinis ilgis - ne mažiau kaip 145 cm;   spindžio dydis - 0,016-0,017".</t>
  </si>
  <si>
    <t>54. DALIS</t>
  </si>
  <si>
    <t>PTVA MIKROKATETERIAI LĖTINĖMS VISIŠKOMS OKLIUZIJOMS ATKIMŠTI ANTEGRADIŠKAI AR RETROGRADIŠKAI:</t>
  </si>
  <si>
    <t>54.</t>
  </si>
  <si>
    <t>PTVA mikrokateteriai lėtinėms visiškoms okliuzijoms atkimšti antegradiškai ar retrogradiškai:</t>
  </si>
  <si>
    <t>54.1.</t>
  </si>
  <si>
    <t>54.1.1.</t>
  </si>
  <si>
    <t>Galiukas – smailėjantis ir lankstus, kad mikrokateterį būtų galima stumti ant nukreipiančiosios vielos (vidinis diametras - ne mažesnis nei 0,015“, išorinis diametras ne didesnis, nei 0,019“);</t>
  </si>
  <si>
    <t>54.1.2.</t>
  </si>
  <si>
    <t>Du mikrokateteriai turi tilpti į 6 Fr nukreipiantijį kateterį;</t>
  </si>
  <si>
    <t>54.1.3.</t>
  </si>
  <si>
    <t>Turi būti 2 spindžių modelis – OTW spindis atsiveriau ne toliau, nei 7 mm nuo galiuko;</t>
  </si>
  <si>
    <t>54.1.4.</t>
  </si>
  <si>
    <t>Vidurinės dalies storis ne didesnis, nei 1,9 F;</t>
  </si>
  <si>
    <t>54.1.5.</t>
  </si>
  <si>
    <t>Galiuko storis ne didesnis, nei 1,3 F;</t>
  </si>
  <si>
    <t>54.1.6.</t>
  </si>
  <si>
    <t>54.1.7.</t>
  </si>
  <si>
    <t>Galiukas projungtas prie kateterio be standžios zonos;</t>
  </si>
  <si>
    <t>54.1.8.</t>
  </si>
  <si>
    <t>Galiukas iki 5 mm ilgyje padengtas volframu;</t>
  </si>
  <si>
    <t>54.1.9.</t>
  </si>
  <si>
    <t>Ant galiuko yra volframo – platinos iki 0,8 mm dydžio žymeklis;</t>
  </si>
  <si>
    <t>54.1.10.</t>
  </si>
  <si>
    <t>Padengti hidrofiline danga;</t>
  </si>
  <si>
    <t>54.1.11.</t>
  </si>
  <si>
    <t>Atlaiko iki 300 psi slėgį;</t>
  </si>
  <si>
    <t>54.1.12.</t>
  </si>
  <si>
    <t>Mikrokateterio darbinis ilgis - ne mažiau kaip 135 cm;   spindžio dydis - 0,015-0,018";</t>
  </si>
  <si>
    <t>54.1.13.</t>
  </si>
  <si>
    <t>Mikrokateterio sienelė – iš poliamido, kurio kietumas tolygiai distaliau mažėja;</t>
  </si>
  <si>
    <t>55. DALIS</t>
  </si>
  <si>
    <t xml:space="preserve">PTVAA  VIELOS  NUKREIPĖJOS 0.014‘‘ PLATINOS IR NERŪDIJANČIO PLIENO LYDINIO LĖTINIAMS VISIŠKIEMS SUSIAURĖJIMAMS REKANALIZUOTI: </t>
  </si>
  <si>
    <t>55.</t>
  </si>
  <si>
    <t xml:space="preserve">PTVAA  vielos  nukreipėjos 0.014‘‘ platinos ir nerūdijančio plieno lydinio lėtiniams visiškiems susiaurėjimams rekanalizuoti: </t>
  </si>
  <si>
    <t>55.1.</t>
  </si>
  <si>
    <t>55.1.1.</t>
  </si>
  <si>
    <t>55.1.2.</t>
  </si>
  <si>
    <t>vielos šerdis vienalyčio lydinio (monolitinė) tolygiam ir kontroliuojamam sukimo judesiui perduoti: operatoriui pasukus vielą 360° tiek pat pasisuka ir arterijoje esantis galiukas;</t>
  </si>
  <si>
    <t>55.1.3.</t>
  </si>
  <si>
    <t>55.1.4.</t>
  </si>
  <si>
    <t>55.1.5.</t>
  </si>
  <si>
    <t>galimybė prijungti vielą pratęsiklį (iki 150 cm ilgio);</t>
  </si>
  <si>
    <t>55.1.6.</t>
  </si>
  <si>
    <t>55.1.7.</t>
  </si>
  <si>
    <t>Turi būti 1 mm J užlenkimo modelis;</t>
  </si>
  <si>
    <t>55.1.8.</t>
  </si>
  <si>
    <t>Turi būti nusmailinto ir sulydytų apvijų galiuko modelis;</t>
  </si>
  <si>
    <t>55.1.9.</t>
  </si>
  <si>
    <t>Turi būti polimerinės vielos modelis;</t>
  </si>
  <si>
    <t>55.1.10.</t>
  </si>
  <si>
    <t>Turi būti padidintos atramos bent 2 modeliai;</t>
  </si>
  <si>
    <t>55.1.11.</t>
  </si>
  <si>
    <t>Galiuko kietumas turi apimti šį intervalą: nuo 0,3 g iki 20,0 g;</t>
  </si>
  <si>
    <t>55.1.12.</t>
  </si>
  <si>
    <t>Galiukas 3 - 20 cm rentgenokontrastiškas;</t>
  </si>
  <si>
    <t>55.1.13.</t>
  </si>
  <si>
    <t>Galiuko storis - ne didesnis nei 0,009”;</t>
  </si>
  <si>
    <t>55.1.14.</t>
  </si>
  <si>
    <t>Ne mažiau 28 cm lankstus galas.</t>
  </si>
  <si>
    <t>56. DALIS</t>
  </si>
  <si>
    <t>PTKA NC BALIONAI KALCIFIKUOTOMS KRAUJAGYSLĖMS PLĖSTI IR POST-DILATACIJAI</t>
  </si>
  <si>
    <t>56.</t>
  </si>
  <si>
    <t>PTKA NC balionai kalcifikuotoms kraujagyslėms plėsti ir post-dilatacijai</t>
  </si>
  <si>
    <t>56.1.</t>
  </si>
  <si>
    <t>56.1.1.</t>
  </si>
  <si>
    <t>,,Non compliant“ (NC) tipo PTKA balionai.</t>
  </si>
  <si>
    <t>56.1.2.</t>
  </si>
  <si>
    <t xml:space="preserve"> Gero slydimo – spec. hidrofilinė danga. </t>
  </si>
  <si>
    <t>56.1.3.</t>
  </si>
  <si>
    <t>Nominalus slėgis ne mažiau 12 atm, RBP ne  mažiau 20 atm.</t>
  </si>
  <si>
    <t>56.1.4.</t>
  </si>
  <si>
    <t xml:space="preserve"> Balionėliai įvairių ilgių nuo 6 mm iki 27 mm ir įvairių diametrų </t>
  </si>
  <si>
    <t>56.1.5.</t>
  </si>
  <si>
    <t>nuo 2 iki 5 mm (diametro žingsnis 0,25 mm).</t>
  </si>
  <si>
    <t>56.1.6.</t>
  </si>
  <si>
    <t xml:space="preserve"> Baliono medžiaga atspari abrazijoms.</t>
  </si>
  <si>
    <t>56.1.7.</t>
  </si>
  <si>
    <t xml:space="preserve"> Balioninio kateterio išsitempimas turi būti tiksliai kontroliuojamas,</t>
  </si>
  <si>
    <t>56.1.8.</t>
  </si>
  <si>
    <t xml:space="preserve"> baliono diametro kitimas iki 5%. Pritaikyta 0,014’’ diametro vielai.</t>
  </si>
  <si>
    <t>57. DALIS</t>
  </si>
  <si>
    <t>PTKA KATETERIS NUKREIPĖJAS</t>
  </si>
  <si>
    <t>57.</t>
  </si>
  <si>
    <t>PTKA kateteris nukreipėjas</t>
  </si>
  <si>
    <t>57.1.</t>
  </si>
  <si>
    <t>57.1.1.</t>
  </si>
  <si>
    <t>Multisegmentinė konstrukcija, suteikianti gerą judesio kontrolę ir pozicijos stabilumą.</t>
  </si>
  <si>
    <t>57.1.2.</t>
  </si>
  <si>
    <t>Galiukas turi būti labai minkštas ir rentgenokontrastinis.</t>
  </si>
  <si>
    <t>57.1.3.</t>
  </si>
  <si>
    <t>JR; JL; JCL; JCR; AL; AR; MP, LCB, RCB, RDC; IMA, NOTO; HS, EBU, 3D; ERAD ir kitos kreivės.</t>
  </si>
  <si>
    <t>57.1.4.</t>
  </si>
  <si>
    <t>Didelio vidinio diametro: 5F ne mažiau 0,058”, 6F ne mažiau 0,071”, 7F ne mažiau 0,081”, 8F ne mažiau 0,090”.</t>
  </si>
  <si>
    <t>57.1.5.</t>
  </si>
  <si>
    <t>Ilgis pasirinktinai 47-55-90-100-118 cm.</t>
  </si>
  <si>
    <t>57.1.6.</t>
  </si>
  <si>
    <t>Esant poreikiui, visų kreivių kateteriai turi turėti šonines angas (side-holes) papildomai perfuzijai procedūros metu.</t>
  </si>
  <si>
    <t>58. DALIS</t>
  </si>
  <si>
    <t>INTRODIUSERIAI STRUKTŪRINĖS ŠIRDIES LIGOS IR AORTOS PROCEDŪROMS.</t>
  </si>
  <si>
    <t>58.</t>
  </si>
  <si>
    <t>Introdiuseriai struktūrinės širdies ligos ir aortos procedūroms.</t>
  </si>
  <si>
    <t>58.1.</t>
  </si>
  <si>
    <t>58.1.1.</t>
  </si>
  <si>
    <t xml:space="preserve">Sudaryti iš tuščiavidurio vamzdelio su šonine atšaka ir šerdies - dilatatoriaus, kuri turi stabilios fiksacijos vamzdelyje mechanizmą;  </t>
  </si>
  <si>
    <t>58.1.2.</t>
  </si>
  <si>
    <t xml:space="preserve">introdiuserių diametrai - 12F, 14F, 16F, 18F, 20F, 22F, 24F, 26F;  </t>
  </si>
  <si>
    <t>58.1.3.</t>
  </si>
  <si>
    <t xml:space="preserve">visų diametrų introdiuserių vamzdeliai yra dviejų ilgių - 28±2 cm ir 64±2 cm;  </t>
  </si>
  <si>
    <t>58.1.4.</t>
  </si>
  <si>
    <t xml:space="preserve">atsparūs persilenkimui; padengti hidrofiline danga;  </t>
  </si>
  <si>
    <t>58.1.5.</t>
  </si>
  <si>
    <t>šerdis - dilatatorius prie vamzdelio vidinio paviršiaus priglunda be tarpelio.</t>
  </si>
  <si>
    <t>59. DALIS</t>
  </si>
  <si>
    <t>SPECILIOS PASKIRTIES KATETERIAI TROMBŲ ASPIRACIJAI</t>
  </si>
  <si>
    <t>59.</t>
  </si>
  <si>
    <t>Specilios paskirties kateteriai trombų aspiracijai</t>
  </si>
  <si>
    <t>59.1.</t>
  </si>
  <si>
    <t>59.1.1.</t>
  </si>
  <si>
    <t>Darbui su 0,014“ viela, 6 ir 7 F diametro.</t>
  </si>
  <si>
    <t>59.1.2.</t>
  </si>
  <si>
    <t>Didelio vidinio diametro: 6F ne mažiau 0,043”; 7F ne mažiau 0,055”.</t>
  </si>
  <si>
    <t>59.1.3.</t>
  </si>
  <si>
    <t>Atsiurbimo tūris ne mažiau 50 ml/min.</t>
  </si>
  <si>
    <t>59.1.4.</t>
  </si>
  <si>
    <t>Papildoma styga kateterio standumui užtikrinti.</t>
  </si>
  <si>
    <t>59.1.5.</t>
  </si>
  <si>
    <t>Pakuoti kartu su atsiurbimo švirkštu ir trombų išplovimo filtru.</t>
  </si>
  <si>
    <t>60. DALIS</t>
  </si>
  <si>
    <t>KS ASISTUOJANTIS PRIETAISAS</t>
  </si>
  <si>
    <t>60.</t>
  </si>
  <si>
    <t>KS asistuojantis prietaisas</t>
  </si>
  <si>
    <t>60.1.</t>
  </si>
  <si>
    <t>60.1.1.</t>
  </si>
  <si>
    <t>Kateteris skirtas mechaniškai iki 24 valandų palaikyti ir pagerinti kairiojo širdies skilvelio cirkuliacinę funkciją, esant jos sutrikimui;</t>
  </si>
  <si>
    <t>60.1.2.</t>
  </si>
  <si>
    <t>Kateteris skirtas įvedimui į kairįjį skilvelį per šlaunies arteriją; esant širdies susitraukimų dažniui nuo 60 iki 120 k./min., veikiantis kateteris padidina širdies minutinį tūrį 1,0 - 1,5 l/min.;</t>
  </si>
  <si>
    <t>60.1.3.</t>
  </si>
  <si>
    <t>Kateteris veikia, pajungtas prie ligoninėje turimų intraaortinės balioninės kontrapulsacijos aparatų;</t>
  </si>
  <si>
    <t>60.1.4.</t>
  </si>
  <si>
    <t>Kateteris įvedamas į šlaunies arteriją per 18F ar didesnio storio introdiuserį;</t>
  </si>
  <si>
    <t>60.1.5.</t>
  </si>
  <si>
    <t>Komplektuojamas kartu su reikiamo dydžio introdiuseriu.</t>
  </si>
  <si>
    <t>61. DALIS</t>
  </si>
  <si>
    <t xml:space="preserve">SKIRTINGO STORIO GALAIS VAINIKINIŲ ARTERIJŲ STENTAI, PADENGTI -LIMUS KLASĖS VAISTU:         </t>
  </si>
  <si>
    <t>61.</t>
  </si>
  <si>
    <t xml:space="preserve">Skirtingo storio galais vainikinių arterijų stentai, padengti -limus klasės vaistu:         </t>
  </si>
  <si>
    <t>61.1.</t>
  </si>
  <si>
    <t>61.1.1.</t>
  </si>
  <si>
    <t xml:space="preserve">Stento proksimalinis ir distalinis galas skirtingo diametro: 2,75 ir 2,25mm; 3,00 ir 2,50mm; 3,50 ir 2,75mm; 3,50 ir 3,00mm ± 0,05mm;  </t>
  </si>
  <si>
    <t>61.1.2.</t>
  </si>
  <si>
    <t xml:space="preserve">Stentas padengtas biodegraduojančia 2 µm storio polimerine danga ir -limus klasės vaistu, kurio koncentracija - ne didesnė nei 1,25 µg/mm²;  </t>
  </si>
  <si>
    <t>61.1.3.</t>
  </si>
  <si>
    <t xml:space="preserve">Stentų ilgiai - 30, 40, 50 ir 60 mm;  </t>
  </si>
  <si>
    <t>61.1.4.</t>
  </si>
  <si>
    <t xml:space="preserve">Nominalus balionėlio slėgis - ne mažiau 9 atm, išbandytasis plyšimo slėgis (RBP - angl.) - ne mažesnis nei 14 atm;  </t>
  </si>
  <si>
    <t>61.1.5.</t>
  </si>
  <si>
    <t xml:space="preserve">Stento sienelės storis - nuo 65 µm, hibridinės celės konstrukcija (arba lygiavertė), kobalto-chromo ar lygiavertis lydinys;  </t>
  </si>
  <si>
    <t>61.1.6.</t>
  </si>
  <si>
    <t xml:space="preserve">Įvedimo sistemos naudojamas ilgis - ne mažesnis kaip 140 cm;  </t>
  </si>
  <si>
    <t>61.1.7.</t>
  </si>
  <si>
    <t xml:space="preserve">Sistema turi būti žemo profilio: proksimalinės dalies diametras - ne didesnis nei 2,13 F, distalinės - ne didesnis nei 2,7 F;  </t>
  </si>
  <si>
    <t>61.1.8.</t>
  </si>
  <si>
    <t xml:space="preserve">Naudojami su 0,014" vielomis;  </t>
  </si>
  <si>
    <t>61.1.9.</t>
  </si>
  <si>
    <t>Turi rentgeno kontrastinius platinos/iridžio ar lygiaverčius žymeklius.</t>
  </si>
  <si>
    <t>62. DALIS</t>
  </si>
  <si>
    <t>PERIKARDOCENTEZĖS RINKINYS</t>
  </si>
  <si>
    <t>62.</t>
  </si>
  <si>
    <t>Perikardocentezės rinkinys</t>
  </si>
  <si>
    <t>62.1.</t>
  </si>
  <si>
    <t>62.1.1.</t>
  </si>
  <si>
    <t xml:space="preserve">Drenažo kateterių dydžiai: 8.3 F ir 6 F  </t>
  </si>
  <si>
    <t>62.1.2.</t>
  </si>
  <si>
    <t xml:space="preserve">Į komplektą įeina: pigtail ar tiesus kateteris, dilatatorius, viela pravedėjas, adatos, kraniukas, 1400 ml drenažo maišas, skalpelis, švirkštai, tvarsliava  </t>
  </si>
  <si>
    <t>62.1.3.</t>
  </si>
  <si>
    <t>Adatų dydžiai: 18Gx3" (9 cm) ir 18Gx5,9" (15 cm)</t>
  </si>
  <si>
    <t>63. DALIS</t>
  </si>
  <si>
    <t>ANGIOGRAFINĖ PUNKCINĖ ADATA</t>
  </si>
  <si>
    <t>63.</t>
  </si>
  <si>
    <t>Angiografinė punkcinė adata</t>
  </si>
  <si>
    <t>63.1.</t>
  </si>
  <si>
    <t>63.1.1.</t>
  </si>
  <si>
    <t xml:space="preserve">2 dalių  </t>
  </si>
  <si>
    <t>63.1.2.</t>
  </si>
  <si>
    <t xml:space="preserve">Galimas vielos - pravediklio diametras: 0.021, 0.025, 0.035, 0.038, 0.045 colio  </t>
  </si>
  <si>
    <t>63.1.3.</t>
  </si>
  <si>
    <t xml:space="preserve">Ilgis nuo 70 mm iki 100 mm, diametras: 18G, 19G, 20G, 21G  </t>
  </si>
  <si>
    <t>63.1.4.</t>
  </si>
  <si>
    <t xml:space="preserve">Adatos stebulė pagaminta iš polikarbonato su spalviniu žymėjimu, speciali žyma suformuotas žymeklis - plokštuma pirštui atremti  </t>
  </si>
  <si>
    <t>63.1.5.</t>
  </si>
  <si>
    <t>Adatos kaniulė - grūdintas plienas</t>
  </si>
  <si>
    <t>64. DALIS</t>
  </si>
  <si>
    <t>VAKUUMINIAI ŠVIRKŠTAI SU UŽRAKTU ANGIOGRAFIJOS PROCEDŪROMS VACLOK</t>
  </si>
  <si>
    <t>64.</t>
  </si>
  <si>
    <t>Vakuuminiai švirkštai su užraktu angiografijos procedūroms Vaclok</t>
  </si>
  <si>
    <t>64.1.</t>
  </si>
  <si>
    <t>64.1.1.</t>
  </si>
  <si>
    <t xml:space="preserve">Sterilus, nepirogeniškas, trijų dalių švirkštas, tūris 60 ml  </t>
  </si>
  <si>
    <t>64.1.2.</t>
  </si>
  <si>
    <t xml:space="preserve">Švirkšto korpusas pagamintas iš polikarbonato, skaidrus, graduotas, Luer Lock jungtimi  </t>
  </si>
  <si>
    <t>64.1.3.</t>
  </si>
  <si>
    <t xml:space="preserve">Stūmoklis pagamintas iš akrilnitrilo-butadieno-stireno (ABS) monomerų, stūmoklio gale sintetinio kaučiuko – etilen-propilen-diene-metileno (EPDM) hermetiškumui  </t>
  </si>
  <si>
    <t>64.1.4.</t>
  </si>
  <si>
    <t>Švirkšto stūmoklį galima užrakinti 6 skirtingose vietose</t>
  </si>
  <si>
    <t>65. DALIS</t>
  </si>
  <si>
    <t xml:space="preserve">ŠVIRKŠTAI SU LUER - LOCK TIPO (UŽSUKAMA) JUNGTIMI:                                                                                                                                                           </t>
  </si>
  <si>
    <t>65.</t>
  </si>
  <si>
    <t xml:space="preserve">Švirkštai su Luer - Lock tipo (užsukama) jungtimi:                                                                                                                                                           </t>
  </si>
  <si>
    <t>65.1.</t>
  </si>
  <si>
    <t>65.1.1.</t>
  </si>
  <si>
    <t>vienkartiniai, 10 ml talpos, komplektuojami be adatos;</t>
  </si>
  <si>
    <t>65.1.2.</t>
  </si>
  <si>
    <t>sterilūs (simbolis ant pakuotės);</t>
  </si>
  <si>
    <t>65.1.3.</t>
  </si>
  <si>
    <t>hermetiškoje pakuotėje, supakuoti po vieną;</t>
  </si>
  <si>
    <t>65.1.4.</t>
  </si>
  <si>
    <t>netoksiški, neturintys latekso komponentų;</t>
  </si>
  <si>
    <t>65.1.5.</t>
  </si>
  <si>
    <t>švirkštą sudaro korpusas ir stūmoklis su guma;</t>
  </si>
  <si>
    <t>65.1.6.</t>
  </si>
  <si>
    <t>korpusas su Luer - Lock tipo arba lygiaverte jungtimi;</t>
  </si>
  <si>
    <t>65.1.7.</t>
  </si>
  <si>
    <t>korpusas skaidrus, su gerai matomomis padalomis: 10 ml talpos švirkštui - padalos kas 2 ml, ne mažiau 4 padalų;</t>
  </si>
  <si>
    <t>65.1.8.</t>
  </si>
  <si>
    <t>korpuso gale yra žiedas, apsaugantis nuo stūmoklio ištraukimo;</t>
  </si>
  <si>
    <t>65.1.9.</t>
  </si>
  <si>
    <t>stūmoklis sandarus, lengvai slenkantis, su guma gale;</t>
  </si>
  <si>
    <t>65.1.10.</t>
  </si>
  <si>
    <t>su numatyta pakuotės atidarymo vieta.</t>
  </si>
  <si>
    <t>66. DALIS</t>
  </si>
  <si>
    <t>TERMODILIUCINIS KATETERIS</t>
  </si>
  <si>
    <t>66.</t>
  </si>
  <si>
    <t>Termodiliucinis kateteris</t>
  </si>
  <si>
    <t>66.1.</t>
  </si>
  <si>
    <t>66.1.1.</t>
  </si>
  <si>
    <t xml:space="preserve">Kateterio ilgis nuo 90 cm iki 110 cm, 4-5 kanalų, 5-7,5 F dydžio.  </t>
  </si>
  <si>
    <t>66.1.2.</t>
  </si>
  <si>
    <t xml:space="preserve">Baliono tūris 0,75-1,50 cm³.  </t>
  </si>
  <si>
    <t>66.1.3.</t>
  </si>
  <si>
    <t xml:space="preserve">0.018 ir 0.025 vielai.  </t>
  </si>
  <si>
    <t>66.1.4.</t>
  </si>
  <si>
    <t>Su saugos pleištu ir/ar apsaugine rankove.</t>
  </si>
  <si>
    <t>67. DALIS</t>
  </si>
  <si>
    <t>PLAUČIŲ ARTERIJOS MONITORAVIMO KATETERIS</t>
  </si>
  <si>
    <t>67.</t>
  </si>
  <si>
    <t>Plaučių arterijos monitoravimo kateteris</t>
  </si>
  <si>
    <t>67.1.</t>
  </si>
  <si>
    <t>67.1.1.</t>
  </si>
  <si>
    <t xml:space="preserve">Kateterio ilgis nuo 90 cm iki 110 cm, 2-3 kanalų, 5-7 F dydžio.  </t>
  </si>
  <si>
    <t>67.1.2.</t>
  </si>
  <si>
    <t>67.1.3.</t>
  </si>
  <si>
    <t>0.018 ir 0.025 vielai.</t>
  </si>
  <si>
    <t>68. DALIS</t>
  </si>
  <si>
    <t>ULTRAGARSO DAVIKLIO APDANGALAS</t>
  </si>
  <si>
    <t>68.</t>
  </si>
  <si>
    <t>Ultragarso daviklio apdangalas</t>
  </si>
  <si>
    <t>68.1.</t>
  </si>
  <si>
    <t>68.1.1.</t>
  </si>
  <si>
    <t xml:space="preserve">Sterilus  </t>
  </si>
  <si>
    <t>68.1.2.</t>
  </si>
  <si>
    <t xml:space="preserve">Vienkartiniam naudojimui  </t>
  </si>
  <si>
    <t>68.1.3.</t>
  </si>
  <si>
    <t xml:space="preserve">Dydis 14 x 91,5 cm  </t>
  </si>
  <si>
    <t>68.1.4.</t>
  </si>
  <si>
    <t xml:space="preserve">Be latekso  </t>
  </si>
  <si>
    <t>68.1.5.</t>
  </si>
  <si>
    <t xml:space="preserve">Aktyvavimas steriliu skysčiu  </t>
  </si>
  <si>
    <t>68.1.6.</t>
  </si>
  <si>
    <t xml:space="preserve">Produktui nereikia naudoti ultragarsinio gelio:  </t>
  </si>
  <si>
    <t>68.1.7.</t>
  </si>
  <si>
    <t xml:space="preserve">Sumažina užteršimo riziką  </t>
  </si>
  <si>
    <t>68.1.8.</t>
  </si>
  <si>
    <t xml:space="preserve">Gali pagerinti FNA mėginių kokybę  </t>
  </si>
  <si>
    <t>68.1.9.</t>
  </si>
  <si>
    <t>Supaprastina darbo eigą</t>
  </si>
  <si>
    <t>69. DALIS</t>
  </si>
  <si>
    <t>MONITORAVIMO RINKINYS SU VIENKARTINIU DAVIKLIU INVAZINIO AKS MATAVIMUI</t>
  </si>
  <si>
    <t>69.</t>
  </si>
  <si>
    <t>Monitoravimo rinkinys su vienkartiniu davikliu invazinio AKS matavimui</t>
  </si>
  <si>
    <t>69.1.</t>
  </si>
  <si>
    <t>69.1.1.</t>
  </si>
  <si>
    <t xml:space="preserve">Skirta prijungti prie ligoninėje esančio GE arba Philips angiografinės sistemos gyvybinių funkcijų sekimo monitoriaus  </t>
  </si>
  <si>
    <t>69.1.2.</t>
  </si>
  <si>
    <t xml:space="preserve">sterilus, vienkartinis  </t>
  </si>
  <si>
    <t>69.1.3.</t>
  </si>
  <si>
    <t xml:space="preserve">Rinkinio sudėtis: infuzinė sistema 150 ± 10 cm, luer jungtimi; praplovimo sistema 3 ml/h, esant 300 mmHg slėgiui; vienkartinis daviklis; trijų krypčių kranelis; arterinė adata su vožtuvu 45 mm ilgio  </t>
  </si>
  <si>
    <t>69.1.4.</t>
  </si>
  <si>
    <t>Patikrinta Gabarith ™ testu</t>
  </si>
  <si>
    <t>70. DALIS</t>
  </si>
  <si>
    <t>ŽNYPLĖS MIOKARDO BIOPSIJAI</t>
  </si>
  <si>
    <t>70.</t>
  </si>
  <si>
    <t>Žnyplės miokardo biopsijai</t>
  </si>
  <si>
    <t>70.1.</t>
  </si>
  <si>
    <t>70.1.1.</t>
  </si>
  <si>
    <t>paaštrintos rankiniu būdu;</t>
  </si>
  <si>
    <t>70.1.2.</t>
  </si>
  <si>
    <t>darbinis ilgis 50-110 cm ribose;</t>
  </si>
  <si>
    <t>70.1.3.</t>
  </si>
  <si>
    <t>du modeliai – 5,4 Fr; 6,9 Fr ir 8,7 Fr;</t>
  </si>
  <si>
    <t>70.1.4.</t>
  </si>
  <si>
    <t xml:space="preserve">5,4 Fr modelis skirtas ne mažesniam, nei 2,2 mm3 bioptato tūriui; </t>
  </si>
  <si>
    <t>70.1.5.</t>
  </si>
  <si>
    <t xml:space="preserve">naudojamas 6 Fr ar maženis introdiuseris ir ne didesnio, </t>
  </si>
  <si>
    <t>70.1.6.</t>
  </si>
  <si>
    <t>nei 0,071'' vidinio skersmens nukreipiantis kateteris;</t>
  </si>
  <si>
    <t>70.1.7.</t>
  </si>
  <si>
    <t xml:space="preserve">6,9 Fr modelis skirtas ne mažesniam, </t>
  </si>
  <si>
    <t>70.1.8.</t>
  </si>
  <si>
    <t>nei 6,5 mm3 bioptato tūriui; naudojamas 7 Fr</t>
  </si>
  <si>
    <t>70.1.9.</t>
  </si>
  <si>
    <t xml:space="preserve"> ar maženis introdiuseris ir ne didesnio,</t>
  </si>
  <si>
    <t>70.1.10.</t>
  </si>
  <si>
    <t xml:space="preserve"> nei 0,091'' vidinio skersmens nukreipiantis kateteris; galimi modeliai,</t>
  </si>
  <si>
    <t>70.1.11.</t>
  </si>
  <si>
    <t xml:space="preserve"> padengti guaina; </t>
  </si>
  <si>
    <t>70.1.12.</t>
  </si>
  <si>
    <t>taip pat galimas modelis, su jundančiu galu („mobile jaw“);</t>
  </si>
  <si>
    <t>70.1.13.</t>
  </si>
  <si>
    <t xml:space="preserve">8,7 Fr modelis skirtas ne mažesniam, </t>
  </si>
  <si>
    <t>70.1.14.</t>
  </si>
  <si>
    <t xml:space="preserve">nei 7,7 mm3 bioptato tūriui; </t>
  </si>
  <si>
    <t>70.1.15.</t>
  </si>
  <si>
    <t>naudojamas 9 Fr ar maženis introdiuseris ir</t>
  </si>
  <si>
    <t>70.1.16.</t>
  </si>
  <si>
    <t xml:space="preserve"> ne didesnio, nei 0,115'' vidinio skersmens nukreipiantis kateteris; </t>
  </si>
  <si>
    <t>70.1.17.</t>
  </si>
  <si>
    <t>padengtas guaina; su jundančiu galu („mobile jaw“).</t>
  </si>
  <si>
    <t>71. DALIS</t>
  </si>
  <si>
    <t>HIDROFILINĖ SPECIALI 0,035“ VIELA ILGOMS PROCEDŪROMS VINGIUOTOSE ARTERIJOSE</t>
  </si>
  <si>
    <t>71.</t>
  </si>
  <si>
    <t>Hidrofilinė speciali 0,035“ viela ilgoms procedūroms vingiuotose arterijose</t>
  </si>
  <si>
    <t>71.1.</t>
  </si>
  <si>
    <t>71.1.1.</t>
  </si>
  <si>
    <t>Viela pagaminta vien tik iš plieno;</t>
  </si>
  <si>
    <t>71.1.2.</t>
  </si>
  <si>
    <t>Distalinio galo išorinė spiralė yra susukta iš dviejų vielų;</t>
  </si>
  <si>
    <t>71.1.3.</t>
  </si>
  <si>
    <t>Distalinio galo šerdis susukta iš 6 vielučių (Actone arba analogiška technologija);</t>
  </si>
  <si>
    <t>71.1.4.</t>
  </si>
  <si>
    <t>Per visa vielos ilgį yra vientisa monolitinė šerdis;</t>
  </si>
  <si>
    <t>71.1.5.</t>
  </si>
  <si>
    <t>Viela linksta 10 mm nuo galo esant ne didesnei jėgai, nei 0,2 Niutono;</t>
  </si>
  <si>
    <t>71.1.6.</t>
  </si>
  <si>
    <t>Distaliniai 15 cm dengti silikonu, o sekantys 65 cm dengti hidrofiline danga (Slip-coat ar analogiška). Likusi proksimalinė vielos dalis vėl padengta silikonu;</t>
  </si>
  <si>
    <t>71.1.7.</t>
  </si>
  <si>
    <t>Prieš įkišant į introdiuserį J modelio galiukas pilnai išsitiesina ištempiant vielos fragmentą tarp pirštų;</t>
  </si>
  <si>
    <t>71.1.8.</t>
  </si>
  <si>
    <t>Galima rinktis J arba mažiau užlenktų vielų modelius;</t>
  </si>
  <si>
    <t>71.1.9.</t>
  </si>
  <si>
    <t>J diametras turi būti nuo 1,5 mm iki 3,0 mm;</t>
  </si>
  <si>
    <t>71.1.10.</t>
  </si>
  <si>
    <t>Galima rinktis ilgius 150, 180, 200, 220, 260 ir 300 cm</t>
  </si>
  <si>
    <t>72. DALIS</t>
  </si>
  <si>
    <t>“MALE-MALE” JUNGTIS:</t>
  </si>
  <si>
    <t>72.</t>
  </si>
  <si>
    <t>“Male-male” jungtis:</t>
  </si>
  <si>
    <t>72.1.</t>
  </si>
  <si>
    <t>72.1.1.</t>
  </si>
  <si>
    <t>“Male-male” jungtis, su sriegiu.</t>
  </si>
  <si>
    <t>73. DALIS</t>
  </si>
  <si>
    <t>AUKŠTO SLĖGIMO ŠVIRKŠTAS AUTOMATINIAM INJEKTORIUI:</t>
  </si>
  <si>
    <t>73.</t>
  </si>
  <si>
    <t>Aukšto slėgimo švirkštas automatiniam injektoriui:</t>
  </si>
  <si>
    <t>73.1.</t>
  </si>
  <si>
    <t>73.1.1.</t>
  </si>
  <si>
    <t>Tinkantis automatiniams injektoriams  “Nemoto”  ir “Medrad 7 “</t>
  </si>
  <si>
    <t>73.1.2.</t>
  </si>
  <si>
    <t>Tūris- nuo 100  iki  150 ml;</t>
  </si>
  <si>
    <t>73.1.3.</t>
  </si>
  <si>
    <t xml:space="preserve">Komplekte turi būti J galo užpildymo vamzdeliu; </t>
  </si>
  <si>
    <t>74. DALIS</t>
  </si>
  <si>
    <t>KRAUJAGYSLIŲ UŽDARYMO PO KATETERIZACIJOS SISTEMA SU KOLAGENU:</t>
  </si>
  <si>
    <t>74.</t>
  </si>
  <si>
    <t>Kraujagyslių uždarymo po kateterizacijos sistema su kolagenu:</t>
  </si>
  <si>
    <t>74.1.</t>
  </si>
  <si>
    <t>74.1.1.</t>
  </si>
  <si>
    <t>Punkcijos angą uždarančios dalys pagamintos</t>
  </si>
  <si>
    <t>74.1.2.</t>
  </si>
  <si>
    <t xml:space="preserve"> iš visiškai besirezorbuojančių medžiagų: kolageno, PGA;</t>
  </si>
  <si>
    <t>74.1.3.</t>
  </si>
  <si>
    <t>Visi sistemos komponentai pilnai absorbuojasi per 60-90 dienų;</t>
  </si>
  <si>
    <t>74.1.4.</t>
  </si>
  <si>
    <t xml:space="preserve">Komplektuojama su: 70 cm styga su “J” formos galu </t>
  </si>
  <si>
    <t>74.1.5.</t>
  </si>
  <si>
    <t>(6F– 0,035 colio diametras, 8F – 0,038 colio diametras), su arteriotominiu nukreipėju, įvedimo kateteriu;</t>
  </si>
  <si>
    <t>74.1.6.</t>
  </si>
  <si>
    <t>V-Twist kolageno įvedimo technologija;</t>
  </si>
  <si>
    <t>74.1.7.</t>
  </si>
  <si>
    <t>Galima naudoti antegradinei ir retrogradinei arterijų punkcijai uždaryti;</t>
  </si>
  <si>
    <t>74.1.8.</t>
  </si>
  <si>
    <t>Tinka 0,035’, 0,038’ vielai;</t>
  </si>
  <si>
    <t>74.1.9.</t>
  </si>
  <si>
    <t xml:space="preserve">Dydis: 6F, 8F; </t>
  </si>
  <si>
    <t>75. DALIS</t>
  </si>
  <si>
    <t>INTRAAORTINĖS KONTRAPULSACIJOS BALIONAI, TINKAMI DATASCOPE APARATAMS:</t>
  </si>
  <si>
    <t>75.</t>
  </si>
  <si>
    <t>Intraaortinės kontrapulsacijos balionai, tinkami Datascope aparatams:</t>
  </si>
  <si>
    <t>75.1.</t>
  </si>
  <si>
    <t>75.1.1.</t>
  </si>
  <si>
    <t>Turi tikti Datascope aparatams; su aparato gamintojo patvirtinimu, kad siūloma produkcija bus saugiai ir efektyviai naudojama su  System  CS 100 ir CS 300 aparatais.</t>
  </si>
  <si>
    <t>75.1.2.</t>
  </si>
  <si>
    <t>balionėlius galima įvesti dviem būdais;  naudojant įvedikli arba nenaudojant įvediklio.</t>
  </si>
  <si>
    <t>75.1.3.</t>
  </si>
  <si>
    <t>susuktos balionėlio membranos diametras turi būti toks pats kaip ir kateterio.</t>
  </si>
  <si>
    <t>75.1.4.</t>
  </si>
  <si>
    <t>įvediklio vidinis diametras turi būti toks pats kaip ir balionėlio kateterio išorinis diametras</t>
  </si>
  <si>
    <t>75.1.5.</t>
  </si>
  <si>
    <t>leistinas įvesto baliono funkcionavimo laikas ne mažiau kaip 120 val.</t>
  </si>
  <si>
    <t>75.1.6.</t>
  </si>
  <si>
    <t>balionėliai komplektuojami su pilnu įvedimo rinkiniu: </t>
  </si>
  <si>
    <t>75.1.7.</t>
  </si>
  <si>
    <t xml:space="preserve"> a) angiografine adata  b) kreipikliu  c) kraujagyslės plėtikliu   d) kateterio prailgintuvu  e) įvedikliu su vožtuvu   c) išoriniu posthemostazės įrenginiu stabdančiu kraujavimą ištraukus kateterį</t>
  </si>
  <si>
    <t>75.1.8.</t>
  </si>
  <si>
    <t>Kateteris su fibrooptine technologija tinkantis kompanijos Datascope</t>
  </si>
  <si>
    <t>76. DALIS</t>
  </si>
  <si>
    <t>HELIO BALIONAS 2 LTR., TINKANTIS DATASCOPE APARATAMS</t>
  </si>
  <si>
    <t>76.</t>
  </si>
  <si>
    <t>Helio balionas 2 ltr., tinkantis Datascope aparatams</t>
  </si>
  <si>
    <t>76.1.</t>
  </si>
  <si>
    <t>76.1.1.</t>
  </si>
  <si>
    <t>77. DALIS</t>
  </si>
  <si>
    <t>INTRAAORTINĖS KONTRAPULSACIJOS BALIONAI, TINKAMI ARROWS APARATAMS:</t>
  </si>
  <si>
    <t>77.</t>
  </si>
  <si>
    <t>Intraaortinės kontrapulsacijos balionai, tinkami Arrows aparatams:</t>
  </si>
  <si>
    <t>77.1.</t>
  </si>
  <si>
    <t>77.1.1.</t>
  </si>
  <si>
    <t>Fibrooptinis daviklis</t>
  </si>
  <si>
    <t>77.1.2.</t>
  </si>
  <si>
    <t>Turi tikti turi tikti Arrows aparatams; su aparato gamintojo patvirtinimu,</t>
  </si>
  <si>
    <t>77.1.3.</t>
  </si>
  <si>
    <t xml:space="preserve"> kad siūloma produkcija bus saugiai ir efektyviai naudojama su Arrows aparatais.</t>
  </si>
  <si>
    <t>77.1.4.</t>
  </si>
  <si>
    <t>Galimi suaugusiųjų balionų dydžiai 25cc; 34cc, 40cc.</t>
  </si>
  <si>
    <t>77.1.5.</t>
  </si>
  <si>
    <t>IAB turi būti pateiktas su įvedimo (būtinas kiekvienas komponentas) rinkiniu:</t>
  </si>
  <si>
    <t>77.1.6.</t>
  </si>
  <si>
    <t>Angiografijos adata</t>
  </si>
  <si>
    <t>77.1.7.</t>
  </si>
  <si>
    <t>Kreipikliu</t>
  </si>
  <si>
    <t>77.1.8.</t>
  </si>
  <si>
    <t>Kraujagyslės plėtikliu</t>
  </si>
  <si>
    <t>77.1.9.</t>
  </si>
  <si>
    <t>Introdiuseriu</t>
  </si>
  <si>
    <t>77.1.10.</t>
  </si>
  <si>
    <t>Prailginimo linija sujungiančia IAB</t>
  </si>
  <si>
    <t>77.1.11.</t>
  </si>
  <si>
    <t xml:space="preserve"> su intraaortinės kontrapulsacijos aparatu</t>
  </si>
  <si>
    <t>78. DALIS</t>
  </si>
  <si>
    <t>HELIO BALIONAS 2 LTR., TINKANTIS ARROWS APARATAMS</t>
  </si>
  <si>
    <t>78.</t>
  </si>
  <si>
    <t>Helio balionas 2 ltr., tinkantis Arrows aparatams</t>
  </si>
  <si>
    <t>78.1.</t>
  </si>
  <si>
    <t>78.1.1.</t>
  </si>
  <si>
    <t>79. DALIS</t>
  </si>
  <si>
    <t>MANIFOLDAS (KOLEKTORIUS):</t>
  </si>
  <si>
    <t>79.</t>
  </si>
  <si>
    <t>Manifoldas (kolektorius):</t>
  </si>
  <si>
    <t>79.1.</t>
  </si>
  <si>
    <t>79.1.1.</t>
  </si>
  <si>
    <t>550 PSI.</t>
  </si>
  <si>
    <t>79.1.2.</t>
  </si>
  <si>
    <t>2- 3- 4 šoninių jungčių.</t>
  </si>
  <si>
    <t>79.1.3.</t>
  </si>
  <si>
    <t>Su rotatoriumi, „male“.</t>
  </si>
  <si>
    <t>79.1.4.</t>
  </si>
  <si>
    <t>Dešinės pusės.</t>
  </si>
  <si>
    <t>80. DALIS</t>
  </si>
  <si>
    <t>PTKA RINKINYS SU AUKŠTO SLĖGIO MANOMETRU</t>
  </si>
  <si>
    <t>80.</t>
  </si>
  <si>
    <t>PTKA rinkinys su aukšto slėgio manometru</t>
  </si>
  <si>
    <t>80.1.</t>
  </si>
  <si>
    <t>80.1.1.</t>
  </si>
  <si>
    <t>Indefliatorius su manometru, kurio slėgis ne mažiau 40 atm.,</t>
  </si>
  <si>
    <t>80.1.2.</t>
  </si>
  <si>
    <t>Vielos fiksatorius su suktuku,</t>
  </si>
  <si>
    <t>80.1.3.</t>
  </si>
  <si>
    <t>Y jungtukas su hemostatiniu vožtuvu, “Click” tipo</t>
  </si>
  <si>
    <t>80.1.4.</t>
  </si>
  <si>
    <t>PTKA vielos įvedimo adata.</t>
  </si>
  <si>
    <t>81. DALIS</t>
  </si>
  <si>
    <t>MANOMETRAS PTKA IR PTA</t>
  </si>
  <si>
    <t>81.</t>
  </si>
  <si>
    <t>Manometras PTKA ir PTA</t>
  </si>
  <si>
    <t>81.1.</t>
  </si>
  <si>
    <t>81.1.1.</t>
  </si>
  <si>
    <t xml:space="preserve">maksimalus slėgis – ne mažiau 30 atm. </t>
  </si>
  <si>
    <t>81.1.2.</t>
  </si>
  <si>
    <t>81.1.3.</t>
  </si>
  <si>
    <t>tūris ne mažiau 20 ml</t>
  </si>
  <si>
    <t>81.1.4.</t>
  </si>
  <si>
    <t>81.1.5.</t>
  </si>
  <si>
    <t>82. DALIS</t>
  </si>
  <si>
    <t xml:space="preserve">RINKINYS ANGIOPLASTIKAI: </t>
  </si>
  <si>
    <t>82.</t>
  </si>
  <si>
    <t xml:space="preserve">Rinkinys angioplastikai: </t>
  </si>
  <si>
    <t>82.1.</t>
  </si>
  <si>
    <t>82.1.1.</t>
  </si>
  <si>
    <t>Y jungukas- su spyruokliniu vožtuvu, sandarus. “Click” tipo</t>
  </si>
  <si>
    <t>82.1.2.</t>
  </si>
  <si>
    <t>PTCA vielų suktukas- išardomas.</t>
  </si>
  <si>
    <t>82.1.3.</t>
  </si>
  <si>
    <t>PTCA vielos įvedėjas.</t>
  </si>
  <si>
    <t>82.1.4.</t>
  </si>
  <si>
    <t>Komplektas pateikiamas vientisoje sterilioje pakuotėje</t>
  </si>
  <si>
    <t>83. DALIS</t>
  </si>
  <si>
    <t>KORONARINIS BALIONINIS  KATETERIS – NC XPERIENCE</t>
  </si>
  <si>
    <t>83.</t>
  </si>
  <si>
    <t>83.1.</t>
  </si>
  <si>
    <t>83.1.1.</t>
  </si>
  <si>
    <t>Greitojo keitimo kateteris (RX)</t>
  </si>
  <si>
    <t>83.1.2.</t>
  </si>
  <si>
    <t>Tipas: “non compliant”</t>
  </si>
  <si>
    <t>83.1.3.</t>
  </si>
  <si>
    <t>Suderinamas su 0,014" kreipiančiąja viela</t>
  </si>
  <si>
    <t>83.1.4.</t>
  </si>
  <si>
    <t>Suderinamumas su kreipiamuoju kateteriu: 5F visiems skersmenims, 6F “kissing-balloon” technikai.</t>
  </si>
  <si>
    <t>83.1.5.</t>
  </si>
  <si>
    <t>Distalinė kateterio dalis yra padengta patvaria hidrofiline danga (HYDRAX)</t>
  </si>
  <si>
    <t>83.1.6.</t>
  </si>
  <si>
    <t>Naudojamas kateterio ilgis 142 cm</t>
  </si>
  <si>
    <t>83.1.7.</t>
  </si>
  <si>
    <t>Baliono skersmuo: 2,00; 2,25; 2,50; 2,75; 3,00; 3,25; 3,50; 3,75; 4:00; 4,50; 5,00 mm.</t>
  </si>
  <si>
    <t>83.1.8.</t>
  </si>
  <si>
    <t>Baliono ilgis: 6; 8;10; 12; 15; 20; 25; 30 mm.</t>
  </si>
  <si>
    <t>83.1.9.</t>
  </si>
  <si>
    <t>Nominalus slėgis 12 atm</t>
  </si>
  <si>
    <t>83.1.10.</t>
  </si>
  <si>
    <t>RBP 20 atm (ø&lt;4,50 mm); 18 atm (ø≥4,50 mm) ABT 25 atm</t>
  </si>
  <si>
    <t>83.1.11.</t>
  </si>
  <si>
    <t>Galiuko profilis: 0,016"</t>
  </si>
  <si>
    <t>83.1.12.</t>
  </si>
  <si>
    <t>Baliono kirtimo profilis nuo 0,029" iki 0,037"</t>
  </si>
  <si>
    <t>83.1.13.</t>
  </si>
  <si>
    <t>2 metaliniai platinos iridžio radioaktyvūs žymekliai</t>
  </si>
  <si>
    <t>83.1.14.</t>
  </si>
  <si>
    <t>Atitiktis (“Compliance”): maks. 7 %</t>
  </si>
  <si>
    <t>83.1.15.</t>
  </si>
  <si>
    <t>Defliacijos laikas: vidutiniškai 3 s</t>
  </si>
  <si>
    <t>84. DALIS</t>
  </si>
  <si>
    <t xml:space="preserve">KATETERIAI INTRAVASKULINĖS LITOTRIPSIJOS (IVL) PRIETAISUI </t>
  </si>
  <si>
    <t>84.</t>
  </si>
  <si>
    <t>84.1.</t>
  </si>
  <si>
    <t>84.1.1.</t>
  </si>
  <si>
    <t xml:space="preserve">Taikomi kalcifikuotų kraujagyslių gydymui, </t>
  </si>
  <si>
    <t>84.1.2.</t>
  </si>
  <si>
    <t>naudojant kintamos pulsuojančios mechaninės energijos perdavimą iš žemo slėgio užpildyto baliono į kalcifikuotus segmentus skirtinguose kraujagyslės sienelės gyliuose,</t>
  </si>
  <si>
    <t>84.1.3.</t>
  </si>
  <si>
    <t xml:space="preserve"> sudarant mikro įtrūkimus.</t>
  </si>
  <si>
    <t>84.1.4.</t>
  </si>
  <si>
    <t>Galimybė rinktis iš kateterių skirtų koronarinėms,</t>
  </si>
  <si>
    <t>84.1.5.</t>
  </si>
  <si>
    <t xml:space="preserve"> periferinėms ar žemiau kelio esančioms kraujagyslėms.</t>
  </si>
  <si>
    <t>84.1.6.</t>
  </si>
  <si>
    <t xml:space="preserve">Koronarinio kateterio baliono diamentrai 2.50; 3.00; 3.50; 4.00 mm; ilgis 12 mm; </t>
  </si>
  <si>
    <t>84.1.7.</t>
  </si>
  <si>
    <t>skirta naudoti su 0.014“ viela pravedėju; kateterio ilgis 138 cm.</t>
  </si>
  <si>
    <t>84.1.8.</t>
  </si>
  <si>
    <t xml:space="preserve">Periferinio kateterio baliono diametrai 3.50; 4.0; 4.50; 5.00; 5.50; 6.00; 6.50; 7.00; 8.00 mm; </t>
  </si>
  <si>
    <t>84.1.9.</t>
  </si>
  <si>
    <t>ilgis 60 mm; kateterio ilgis 135 cm.</t>
  </si>
  <si>
    <t>84.1.10.</t>
  </si>
  <si>
    <t xml:space="preserve">Žemiau kelio skirto kateterio baliono diametrai 2.50; 3.00; 3.50; 4.00 mm; </t>
  </si>
  <si>
    <t>84.1.11.</t>
  </si>
  <si>
    <t>ilgis 40 mm; kateterio ilgis 135 cm.</t>
  </si>
  <si>
    <t>85. DALIS</t>
  </si>
  <si>
    <t xml:space="preserve"> MIKROKATETERIS CTO PROCEDŪRAI</t>
  </si>
  <si>
    <t>85.</t>
  </si>
  <si>
    <t xml:space="preserve"> Mikrokateteris CTO procedūrai</t>
  </si>
  <si>
    <t>85.1.</t>
  </si>
  <si>
    <t>85.1.1.</t>
  </si>
  <si>
    <t xml:space="preserve">Turi 5 sluoksnių veleną. </t>
  </si>
  <si>
    <t>85.1.2.</t>
  </si>
  <si>
    <t>Gaminamas naudojant dviejų krypčių dvigubo sluoksnio ritės technologiją.</t>
  </si>
  <si>
    <t>85.1.3.</t>
  </si>
  <si>
    <t xml:space="preserve"> Dviejų sluoksnių ritė leidžia įtempti lenkimo spindulį be susilenkimo. </t>
  </si>
  <si>
    <t>85.1.4.</t>
  </si>
  <si>
    <t>Vidinio sluoksnio pynė užtikrina išilginį stūmimo stiprumą, kartu tarnauja kaip atraminė konstrukcija, padedanti išlaikyti kreipiančiosios vielos spindžio vientisumą.</t>
  </si>
  <si>
    <t>85.1.5.</t>
  </si>
  <si>
    <t xml:space="preserve"> 1:1 sukimas pagal laikrodžio rodyklę Distaliniame gale 60 cm ilgio hidrofilinė danga.</t>
  </si>
  <si>
    <t>85.1.6.</t>
  </si>
  <si>
    <t xml:space="preserve"> Paauksuoti sriegiai ant distalinio galo užtikrina priekinio krašto sukimosi pažangą ir matomumą fluoroskopijos metu.</t>
  </si>
  <si>
    <t>85.1.7.</t>
  </si>
  <si>
    <t xml:space="preserve"> Darbiniai ilgiai: 135 cm ir 150 cm, pritaikytas su 0,014 viela, </t>
  </si>
  <si>
    <t>85.1.8.</t>
  </si>
  <si>
    <t xml:space="preserve">suderinamas su ≥ 5 Fr ≥ 1.42 mm / 0.056" I.D. kateteriu. </t>
  </si>
  <si>
    <t>85.1.9.</t>
  </si>
  <si>
    <t>Distalinis velenas 2,9 F, distalinis galiukas 2,1 Fr, 2 cm išorinė ritė</t>
  </si>
  <si>
    <t>86. DALIS</t>
  </si>
  <si>
    <t>KORONARINIŲ ARTERIJŲ DENGTAS STENTAS (STENTGRAFTAS):</t>
  </si>
  <si>
    <t>86.</t>
  </si>
  <si>
    <t>Koronarinių arterijų dengtas stentas (stentgraftas):</t>
  </si>
  <si>
    <t>86.1.</t>
  </si>
  <si>
    <t>86.1.1.</t>
  </si>
  <si>
    <t xml:space="preserve">Kobalto-chromo stentas, dengtas PTFE audiniu, darbui su 0,014“ viela, </t>
  </si>
  <si>
    <t>86.1.2.</t>
  </si>
  <si>
    <t xml:space="preserve">turi praeiti per 5F kateterį, diametrai nuo 2,5mm iki 4,0mm; </t>
  </si>
  <si>
    <t>86.1.3.</t>
  </si>
  <si>
    <t>ilgiai nuo 8 iki 24mm, plyšimo slėgis (RBP) ne mažiau 16atm</t>
  </si>
  <si>
    <t>87. DALIS</t>
  </si>
  <si>
    <t>REOLIZINĖS TROMBOLIZĖS SPECIALŪS IŠSIURBIMO KATETERIAI TINKANTIS ANGIOJET SISTEMAI:</t>
  </si>
  <si>
    <t>87.</t>
  </si>
  <si>
    <t>Reolizinės trombolizės specialūs išsiurbimo kateteriai tinkantis Angiojet sistemai:</t>
  </si>
  <si>
    <t>87.1.</t>
  </si>
  <si>
    <t>87.1.1.</t>
  </si>
  <si>
    <t>Naudojama širdies vainikinių arterijų, periferinių arterijų, venų, arterioveninių fistulių, plaučių arterijų ir aortos – vainikinių arterijų veninių jungčių įvairaus senumo trombų susmulkinimui ir išsiurbimui</t>
  </si>
  <si>
    <t>87.1.2.</t>
  </si>
  <si>
    <t>Sistema sudaro specialūs kateteriai atskiroms kraujagyslėms ir aparatas – konsolė</t>
  </si>
  <si>
    <t>87.1.3.</t>
  </si>
  <si>
    <t>Aparatas – konsolė monitoruoja ir kontroliuoja visa sistemą, trombai iš kraujagyslių per kateterį išsiurbami į surenkamąjį maišelį</t>
  </si>
  <si>
    <t>87.1.4.</t>
  </si>
  <si>
    <t>Mažiausias širdies vainikinių,periferinių ar venų, iš kurių išsiurbiamas trombas, diametras, - 2-3 mm</t>
  </si>
  <si>
    <t>87.1.5.</t>
  </si>
  <si>
    <t>Mažiausias plaučių arterijų diametras – 6 mm</t>
  </si>
  <si>
    <t>87.1.6.</t>
  </si>
  <si>
    <t>Kateterio ilgis nuo 50 cm iki 140 cm, storis nuo 4F iki 6F , priklausomai nuo tipo ir paskirties</t>
  </si>
  <si>
    <t>87.1.7.</t>
  </si>
  <si>
    <t>Kateteriai naudojami su 0,014‘‘ ar 0,035‘‘ storio vielomis</t>
  </si>
  <si>
    <t>87.1.8.</t>
  </si>
  <si>
    <t>Tinkami 6-8F nukreipiantiesiems kateteriams arba 4-6F introdiuseriams</t>
  </si>
  <si>
    <t>87.1.9.</t>
  </si>
  <si>
    <t>Izotoninio natrio chlorido tirpalo tėkmės greitis nuo 40 ml/min iki 60 ml/min</t>
  </si>
  <si>
    <t>87.1.10.</t>
  </si>
  <si>
    <t>Sumine veikimo trukmė nuo 480 s iki 600 s, veikimo trukmė, atsiradus kateteryje kraujui nuo 240 s iki 300 s.</t>
  </si>
  <si>
    <t>87.1.11.</t>
  </si>
  <si>
    <t>87.1.12.</t>
  </si>
  <si>
    <t>Kartu su kateteriais privaloma pateikti aparatą trombams siurbti panaudai.,Šiai pirkimo daliai bus pasirašoma panaudos sutartis</t>
  </si>
  <si>
    <t>87.1.13.</t>
  </si>
  <si>
    <t>Siūloma aparato modelis, gamintojas</t>
  </si>
  <si>
    <t>88. DALIS</t>
  </si>
  <si>
    <t>„PIGTAIL“ TIPO GRADUOTAS DIAGNOSTINIS  KATETERIS 5F DIAMETRO:</t>
  </si>
  <si>
    <t>88.</t>
  </si>
  <si>
    <t>„Pigtail“ tipo graduotas diagnostinis  kateteris 5F diametro:</t>
  </si>
  <si>
    <t>88.1.</t>
  </si>
  <si>
    <t>88.1.1.</t>
  </si>
  <si>
    <t xml:space="preserve">Graduotas kas 1 cm rentgenokontrastiniais markeriais  diagnostinis 5F kateteris. </t>
  </si>
  <si>
    <t>88.1.2.</t>
  </si>
  <si>
    <t>Graduotas segmentas 20 cm proksimaliniame gale.</t>
  </si>
  <si>
    <t>88.1.3.</t>
  </si>
  <si>
    <t xml:space="preserve"> Ilgis 70 cm ir 100 cm. </t>
  </si>
  <si>
    <t>88.1.4.</t>
  </si>
  <si>
    <t xml:space="preserve">Suderinamas su 0,035 colio diametro viela. </t>
  </si>
  <si>
    <t>88.1.5.</t>
  </si>
  <si>
    <t>Kateterio galiukas gali būti tiesus arba riestas.</t>
  </si>
  <si>
    <t>89. DALIS</t>
  </si>
  <si>
    <t>PTVA MIKROKATETERIAI LĖTINĖMS VISIŠKOMS OKLIUZIJOMS ATKIMŠTI ANTEGRADIŠKAI AR RETROGRADIŠKAI</t>
  </si>
  <si>
    <t>89.</t>
  </si>
  <si>
    <t>PTVA mikrokateteriai lėtinėms visiškoms okliuzijoms atkimšti antegradiškai ar retrogradiškai</t>
  </si>
  <si>
    <t>89.1.</t>
  </si>
  <si>
    <t>89.1.1.</t>
  </si>
  <si>
    <t>89.1.2.</t>
  </si>
  <si>
    <t>89.1.3.</t>
  </si>
  <si>
    <t>89.1.4.</t>
  </si>
  <si>
    <t>89.1.5.</t>
  </si>
  <si>
    <t>89.1.6.</t>
  </si>
  <si>
    <t>89.1.7.</t>
  </si>
  <si>
    <t>89.1.8.</t>
  </si>
  <si>
    <t>89.1.9.</t>
  </si>
  <si>
    <t>89.1.10.</t>
  </si>
  <si>
    <t>89.1.11.</t>
  </si>
  <si>
    <t>89.1.12.</t>
  </si>
  <si>
    <t>89.1.13.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</si>
  <si>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</si>
  <si>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</si>
  <si>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</si>
  <si>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</si>
  <si>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</si>
  <si>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</si>
  <si>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</si>
  <si>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</si>
  <si>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</si>
  <si>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</si>
  <si>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</si>
  <si>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</si>
  <si>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</si>
  <si>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</si>
  <si>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</si>
  <si>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</si>
  <si>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</si>
  <si>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</si>
  <si>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</si>
  <si>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</si>
  <si>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1702 2024-08-14 08:12:48</t>
  </si>
  <si>
    <t xml:space="preserve">Pagamintos iš platinos ir nerūdijančio plieno lydinio spiralių, kurios viena su kita šonais nesulydytos;                                                                                                        </t>
  </si>
  <si>
    <t>Gamintojas, modelis, prekės kodas (jei turi)</t>
  </si>
  <si>
    <t>SCW, 42.04.40004  arba kompletas 42.04.30036 + 42.03.10002.</t>
  </si>
  <si>
    <t>slėgis 30 atm;</t>
  </si>
  <si>
    <t>tūris 20 ml;</t>
  </si>
  <si>
    <t>SCW, 42.04.30036</t>
  </si>
  <si>
    <t xml:space="preserve">maksimalus slėgis –  30 atm. </t>
  </si>
  <si>
    <t>tūris 20 ml</t>
  </si>
  <si>
    <t>SCW,
42.03.10002</t>
  </si>
  <si>
    <t>Hemostasis valve sets, 12 psl angl kataloge</t>
  </si>
  <si>
    <t xml:space="preserve">Balloon inflation devices, 13 psl angl kataloge </t>
  </si>
  <si>
    <t>Atkiras bukletas</t>
  </si>
  <si>
    <t>SCW, kodai 42.01.10035
42.01.10251
42.01.10011
42.01.10245
42.01.10010</t>
  </si>
  <si>
    <t>PTFE coated guide wires, 7 psl angl kataloge</t>
  </si>
  <si>
    <t>Ar Baltic Medical Aachen, kodai EMPEROR-RX-C 10200
EMPEROR-RX-C 10225
EMPEROR-RX-C 10250
EMPEROR-RX-C 10275
EMPEROR-RX-C 10300
EMPEROR-RX-C 10325
EMPEROR-RX-C 10350
EMPEROR-RX-C 10400
EMPEROR-RX-C 13200
EMPEROR-RX-C 13225
EMPEROR-RX-C 13250
EMPEROR-RX-C 13275
EMPEROR-RX-C 13300
EMPEROR-RX-C 13325
EMPEROR-RX-C 13350
EMPEROR-RX-C 13400
EMPEROR-RX-C 15200
EMPEROR-RX-C 15225
EMPEROR-RX-C 15250
EMPEROR-RX-C 15275
EMPEROR-RX-C 15300
EMPEROR-RX-C 15325
EMPEROR-RX-C 15350
EMPEROR-RX-C 15400
EMPEROR-RX-C 20200
EMPEROR-RX-C 20225
EMPEROR-RX-C 20250
EMPEROR-RX-C 20275
EMPEROR-RX-C 20300
EMPEROR-RX-C 20325
EMPEROR-RX-C 20350
EMPEROR-RX-C 20400
EMPEROR-RX-C 25200
EMPEROR-RX-C 25225
EMPEROR-RX-C 25250
EMPEROR-RX-C 25275
EMPEROR-RX-C 25300
EMPEROR-RX-C 25325
EMPEROR-RX-C 25350
EMPEROR-RX-C 25400
EMPEROR-RX-C 30200
EMPEROR-RX-C 30225
EMPEROR-RX-C 30250
EMPEROR-RX-C 30275
EMPEROR-RX-C 30300
EMPEROR-RX-C 30325
EMPEROR-RX-C 30350
EMPEROR-RX-C 30400
EMPEROR-RX-C 40200
EMPEROR-RX-C 40250
EMPEROR-RX-C 40300
EMPEROR-RX-C 40350
EMPEROR-RX-C 40400
Kateteris "ELUTAX "3"-RX-C 10150"
Kateteris "ELUTAX “3”-RX-C 10200"
Kateteris "ELUTAX “3”-RX-C 10225"
Kateteris "ELUTAX “3”-RX-C 10250"
Kateteris "ELUTAX “3”-RX-C 10275"
Kateteris "ELUTAX “3”-RX-C 10300"
Kateteris "ELUTAX “3”-RX-C 10325"
Kateteris "ELUTAX “3”-RX-C 10350"
Kateteris "ELUTAX “3”-RX-C 10400"
Kateteris "ELUTAX “3”-RX-C 13150"
Kateteris "ELUTAX “3”-RX-C 13200"
Kateteris "ELUTAX “3”-RX-C 13225"
Kateteris "ELUTAX “3”-RX-C 13250"
Kateteris "ELUTAX “3”-RX-C 13275"
Kateteris "ELUTAX “3”-RX-C 13300"
Kateteris "ELUTAX “3”-RX-C 13325"
Kateteris "ELUTAX “3”-RX-C 13350"
Kateteris "ELUTAX “3”-RX-C 13400"
Kateteris "ELUTAX “3”-RX-C 15150"
Kateteris "ELUTAX “3”-RX-C 15200"
Kateteris "ELUTAX “3”-RX-C 15225"
Kateteris "ELUTAX “3”-RX-C 15250"
Kateteris "ELUTAX “3”-RX-C 15275"
Kateteris "ELUTAX “3”-RX-C 15300"
Kateteris "ELUTAX “3”-RX-C 15325"
Kateteris "ELUTAX “3”-RX-C 15350"
Kateteris "ELUTAX “3”-RX-C 15400"
Kateteris "ELUTAX “3”-RX-C 20150"
Kateteris "ELUTAX “3”-RX-C 20200"
Kateteris "ELUTAX “3”-RX-C 20225"
Kateteris "ELUTAX “3”-RX-C 20250"
Kateteris "ELUTAX “3”-RX-C 20275"
Kateteris "ELUTAX “3”-RX-C 20300"
Kateteris "ELUTAX “3”-RX-C 20325"
Kateteris "ELUTAX “3”-RX-C 20350"
Kateteris "ELUTAX “3”-RX-C 20400"
Kateteris "ELUTAX “3”-RX-C 25150"
Kateteris "ELUTAX “3”-RX-C 25200"
Kateteris "ELUTAX “3”-RX-C 25225"
Kateteris "ELUTAX “3”-RX-C 25250"
Kateteris "ELUTAX “3”-RX-C 25275"
Kateteris "ELUTAX “3”-RX-C 25300"
Kateteris "ELUTAX “3”-RX-C 25325"
Kateteris "ELUTAX “3”-RX-C 25350"
Kateteris "ELUTAX “3”-RX-C 25400"
Kateteris "ELUTAX “3”-RX-C 30150"
Kateteris "ELUTAX “3”-RX-C 30200"
Kateteris "ELUTAX “3”-RX-C 30225"
Kateteris "ELUTAX “3”-RX-C 30250"
Kateteris "ELUTAX “3”-RX-C 30275"
Kateteris "ELUTAX “3”-RX-C 30300"
Kateteris "ELUTAX “3”-RX-C 30325"
Kateteris "ELUTAX “3”-RX-C 30350"
Kateteris "ELUTAX “3”-RX-C 30400"
Kateteris "ELUTAX “3”-RX-C 40200"
Kateteris "ELUTAX “3”-RX-C 40250"
Kateteris "ELUTAX “3”-RX-C 40300"
Kateteris "ELUTAX “3”-RX-C 40350"
Kateteris "ELUTAX “3”-RX-C 40400"</t>
  </si>
  <si>
    <t>Atskiras bukletas</t>
  </si>
  <si>
    <t>Sion Blue, Asahi Intecc, Japonija. AHW14R104J, AHW14R104S, AHW14R017J, AHW14R304J, AHW14R017S, AHW14R317J, AHW14R317S, AHW14R001J, AHW14R001S, AHW14R301S, APW14R010S, APW14R010J, APW14R010P, APW14R310J, APW14R310S, APW14R310P</t>
  </si>
  <si>
    <t>Asahi. Sasuke. Kodai SA145-33N</t>
  </si>
  <si>
    <t>Asahi gamintojas. Corsair, Caravel, CSR135-26P, SA145-33N, 
CSR150-26P
CSR135-21S
CSR150-21S
CRV135-19P
CRV150-19P</t>
  </si>
  <si>
    <t>Atskrias bukletas</t>
  </si>
  <si>
    <t>Asahi CTO wires, gamintojas Asahi, AG141002
AG141002J
AG141302
AG143090
AG1479001
AG149001
AG14M045
AG14M050
AG14M060
AG14M070
AGH143090
AGH143091
AGP140000J
AGP140001
AGP140001J
AGP140002
AGP140300
AGP140301
AGP140302
AHW10S302S
AHW14R001J
AHW14R001S
AHW14R004J
AHW14R004S
AHW14R013P
AHW14R017J
AHW14R017S
AHW14R301S
AHW14R304J
AHW14R313P
AHW14R317J
AHW14R317S
AHW14S003J
AHW14S003S
AHW14S303J
AHW14S303S
AP14R025P
AP14R325P
APW14R005S
APW14R009S
APW14R010J
APW14R010P
APW14R010S
APW14R305S
APW14R309S
APW14R310J
APW14R310P
APW14R310S
SA0035N18S
SA0035N30S
AP14R025P
AP14R325P
AH14R019P
AH14R020P
AH14R021P</t>
  </si>
  <si>
    <t>SCW, Syringes, 10 ml, red, kodas 42.15.30001</t>
  </si>
  <si>
    <t>26 psl kataloge</t>
  </si>
  <si>
    <t>AB Medica. Kodai CAR18110</t>
  </si>
  <si>
    <t>Asahi gamintojas. Corsair, Caravel, CSR135-26P, SA145-33N,
CSR150-26P
CSR135-21S
CSR150-21S
CRV135-19P
CRV150-19P</t>
  </si>
  <si>
    <t>Angiopro gamintojas, Simvalve balionas, kodai SVF1440 SVF1640
SVF1840
SVF2040
SVF2240
SVF2440
SVF2640
SVF2840
SVF3040</t>
  </si>
  <si>
    <t>8 psl kataloge</t>
  </si>
  <si>
    <t>SCW,  Guide wire hydrophlic coated 0.035", 260 cm, angled, kodas 42.01.10181</t>
  </si>
  <si>
    <t>Gore, DrySeal DSF1633, DSF1833, DSF2033, DSF2233, DSF2433.</t>
  </si>
  <si>
    <t>IHT gamintojas, Hunter prekė, kodai 0053800, 0053850.</t>
  </si>
  <si>
    <t>Symedrix, Innowi wires, kodai TA-035-270-20,
TA-035-270-35,
TSX-035-270-20,
TSX-035-270-35,
TDS-035-270-25,
TEZ-035-270-30,
TEZ-035-270-40,
AA-035-260-20,
AA-035-260-30A,
AU-035-220-C,
AU-035-260-C,
PI-035-150-03.</t>
  </si>
  <si>
    <t>Asahi. Silverway. Kodai SA0035N18S
SA0035N30S
SJ3035N30S
SJ3035N26S
42.01.10181
SA0035N18J
SA0035N30J
SJ3035N30J
SJ3035N26J</t>
  </si>
  <si>
    <t>FOR-0927</t>
  </si>
  <si>
    <t>Vilnius</t>
  </si>
  <si>
    <t>UAB "Formedics"</t>
  </si>
  <si>
    <t>Senosios Pilaitės kl. 1, LT06229 Vilnius</t>
  </si>
  <si>
    <t>LT100001278310</t>
  </si>
  <si>
    <t>AB SEB bankas, 70440, LT37 7044 0600 0167 0742</t>
  </si>
  <si>
    <t>Ema Dalikaitė-Savickė</t>
  </si>
  <si>
    <t>ema@formedics.lt, +37060147239</t>
  </si>
  <si>
    <t>Direktorius Eimantas Baltušis</t>
  </si>
  <si>
    <t>Klinikinių tyrimų ir produktų specialistas Viktoras Sidaravičius, viktoras@formedics.lt, +37067480222</t>
  </si>
  <si>
    <t>Valdybos nariai: Darijus Jasas, Viktoras Sidaravičius ir Eimantas Baltušis</t>
  </si>
  <si>
    <t>Biosensors Rice, PWR
NCB-20008
NCB-20010
NCB-20012
NCB-20015
NCB-20020
NCB-20025
NCB-22508
NCB-22510
NCB-22512
NCB-22515
NCB-22520
NCB-22525
NCB-25008
NCB-25010
NCB-25012
NCB-25015
NCB-25020
NCB-25025
NCB-27508
NCB-27510
NCB-27512
NCB-27515
NCB-27520
NCB-27525
NCB-30008
NCB-30010
NCB-30012
NCB-30015
NCB-30020
NCB-30025
NCB-32508
NCB-32510
NCB-32512
NCB-32515
NCB-32520
NCB-32525
NCB-35008
NCB-35010
NCB-35012
NCB-35015
NCB-35020
NCB-35025
NCB-37508
NCB-37510
NCB-37512
NCB-37515
NCB-37520
NCB-37525
NCB-40008
NCB-40010
NCB-40012
NCB-40015
NCB-40020
NCB-40025
NCB-45008
NCB-45010
NCB-45012
PWR-1510
PWR-1515
PWR-1520
PWR-1525
PWR-1530
PWR-2010
PWR-2015
PWR-2020
PWR-2025
PWR-2030
PWR-2510
PWR-2515
PWR-2520
PWR-2525
PWR-2530
PWR-3010
PWR-3015
PWR-3020
PWR-3025
PWR-3030
PWR-3510
PWR-3515
PWR-3520
PWR-3525
PWR-3530
PWR-4010
PWR-4015
PWR-4020
PWR-4025
PWR-4030</t>
  </si>
  <si>
    <t>Teisininkė</t>
  </si>
  <si>
    <t>netaikoma</t>
  </si>
  <si>
    <t>Deklaracijos. 7 ir 8 priedas. UAB Formedics</t>
  </si>
  <si>
    <t>Ne</t>
  </si>
  <si>
    <t>Įgaliojimas Dalikaitei-Savickei FOR-2024-08-12</t>
  </si>
  <si>
    <t>Katalogai</t>
  </si>
  <si>
    <t>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</si>
</sst>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792"/>
  <sheetViews>
    <sheetView tabSelected="1" topLeftCell="A1615" zoomScale="70" zoomScaleNormal="70" workbookViewId="0">
      <selection activeCell="G1220" sqref="G12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9" width="25" style="12"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0">
        <v>45562</v>
      </c>
    </row>
    <row r="9" spans="1:6" x14ac:dyDescent="0.25">
      <c r="A9" s="4" t="s">
        <v>5</v>
      </c>
      <c r="B9" s="14" t="s">
        <v>1877</v>
      </c>
    </row>
    <row r="10" spans="1:6" x14ac:dyDescent="0.25">
      <c r="A10" s="4" t="s">
        <v>6</v>
      </c>
      <c r="B10" s="14" t="s">
        <v>1878</v>
      </c>
    </row>
    <row r="12" spans="1:6" ht="15.75" x14ac:dyDescent="0.25">
      <c r="A12" s="31" t="s">
        <v>7</v>
      </c>
      <c r="B12" s="32"/>
      <c r="C12" s="33" t="s">
        <v>1879</v>
      </c>
      <c r="D12" s="34"/>
      <c r="E12" s="34"/>
      <c r="F12" s="35"/>
    </row>
    <row r="13" spans="1:6" ht="15.95" customHeight="1" x14ac:dyDescent="0.25">
      <c r="A13" s="36" t="s">
        <v>8</v>
      </c>
      <c r="B13" s="37"/>
      <c r="C13" s="33">
        <v>124980311</v>
      </c>
      <c r="D13" s="34"/>
      <c r="E13" s="34"/>
      <c r="F13" s="35"/>
    </row>
    <row r="14" spans="1:6" ht="15.95" customHeight="1" x14ac:dyDescent="0.25">
      <c r="A14" s="36" t="s">
        <v>9</v>
      </c>
      <c r="B14" s="37"/>
      <c r="C14" s="33" t="s">
        <v>1880</v>
      </c>
      <c r="D14" s="34"/>
      <c r="E14" s="34"/>
      <c r="F14" s="35"/>
    </row>
    <row r="15" spans="1:6" ht="15.95" customHeight="1" x14ac:dyDescent="0.25">
      <c r="A15" s="31" t="s">
        <v>10</v>
      </c>
      <c r="B15" s="32"/>
      <c r="C15" s="33" t="s">
        <v>1881</v>
      </c>
      <c r="D15" s="34"/>
      <c r="E15" s="34"/>
      <c r="F15" s="35"/>
    </row>
    <row r="16" spans="1:6" ht="63" customHeight="1" x14ac:dyDescent="0.25">
      <c r="A16" s="38" t="s">
        <v>11</v>
      </c>
      <c r="B16" s="37"/>
      <c r="C16" s="33" t="s">
        <v>1882</v>
      </c>
      <c r="D16" s="34"/>
      <c r="E16" s="34"/>
      <c r="F16" s="35"/>
    </row>
    <row r="17" spans="1:7" ht="15.95" customHeight="1" x14ac:dyDescent="0.25">
      <c r="A17" s="31" t="s">
        <v>12</v>
      </c>
      <c r="B17" s="32"/>
      <c r="C17" s="33" t="s">
        <v>1883</v>
      </c>
      <c r="D17" s="34"/>
      <c r="E17" s="34"/>
      <c r="F17" s="35"/>
    </row>
    <row r="18" spans="1:7" ht="15.95" customHeight="1" x14ac:dyDescent="0.25">
      <c r="A18" s="31" t="s">
        <v>13</v>
      </c>
      <c r="B18" s="32"/>
      <c r="C18" s="33" t="s">
        <v>1884</v>
      </c>
      <c r="D18" s="34"/>
      <c r="E18" s="34"/>
      <c r="F18" s="35"/>
    </row>
    <row r="19" spans="1:7" ht="48" customHeight="1" x14ac:dyDescent="0.25">
      <c r="A19" s="31" t="s">
        <v>14</v>
      </c>
      <c r="B19" s="32"/>
      <c r="C19" s="33" t="s">
        <v>1885</v>
      </c>
      <c r="D19" s="34"/>
      <c r="E19" s="34"/>
      <c r="F19" s="35"/>
    </row>
    <row r="20" spans="1:7" ht="54.95" customHeight="1" x14ac:dyDescent="0.25">
      <c r="A20" s="31" t="s">
        <v>15</v>
      </c>
      <c r="B20" s="32"/>
      <c r="C20" s="33" t="s">
        <v>1886</v>
      </c>
      <c r="D20" s="34"/>
      <c r="E20" s="34"/>
      <c r="F20" s="35"/>
    </row>
    <row r="21" spans="1:7" ht="71.099999999999994" customHeight="1" x14ac:dyDescent="0.25">
      <c r="A21" s="41" t="s">
        <v>16</v>
      </c>
      <c r="B21" s="42"/>
      <c r="C21" s="43" t="s">
        <v>1887</v>
      </c>
      <c r="D21" s="44"/>
      <c r="E21" s="44"/>
      <c r="F21" s="44"/>
      <c r="G21" s="15" t="str">
        <f>IF((SUMPRODUCT(--(C21=""))&gt;0), "Privaloma užpildyti, kai taikomi pašalinimo pagrindai", "")</f>
        <v/>
      </c>
    </row>
    <row r="22" spans="1:7" ht="18" customHeight="1" x14ac:dyDescent="0.25">
      <c r="A22" s="5"/>
      <c r="B22" s="5"/>
      <c r="C22" s="6"/>
      <c r="D22" s="6"/>
      <c r="E22" s="6"/>
      <c r="F22" s="6"/>
    </row>
    <row r="23" spans="1:7" x14ac:dyDescent="0.25">
      <c r="A23" s="45"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40" t="s">
        <v>22</v>
      </c>
      <c r="B28" s="39"/>
      <c r="C28" s="39"/>
      <c r="D28" s="39"/>
      <c r="E28" s="39"/>
      <c r="F28" s="39"/>
    </row>
    <row r="29" spans="1:7" x14ac:dyDescent="0.25">
      <c r="A29" s="39" t="s">
        <v>23</v>
      </c>
      <c r="B29" s="39"/>
      <c r="C29" s="39"/>
      <c r="D29" s="39"/>
      <c r="E29" s="39"/>
      <c r="F29" s="39"/>
    </row>
    <row r="30" spans="1:7" x14ac:dyDescent="0.25">
      <c r="A30" s="15" t="s">
        <v>24</v>
      </c>
      <c r="D30" s="16"/>
    </row>
    <row r="31" spans="1:7" x14ac:dyDescent="0.25">
      <c r="A31" s="15" t="s">
        <v>25</v>
      </c>
    </row>
    <row r="32" spans="1:7" x14ac:dyDescent="0.25">
      <c r="A32" s="13" t="s">
        <v>26</v>
      </c>
      <c r="B32" s="13" t="s">
        <v>27</v>
      </c>
    </row>
    <row r="34" spans="1:9" x14ac:dyDescent="0.25">
      <c r="A34" s="13" t="s">
        <v>28</v>
      </c>
    </row>
    <row r="35" spans="1:9" ht="90" x14ac:dyDescent="0.25">
      <c r="A35" s="17" t="s">
        <v>29</v>
      </c>
      <c r="B35" s="17" t="s">
        <v>30</v>
      </c>
      <c r="C35" s="17" t="s">
        <v>31</v>
      </c>
      <c r="D35" s="17" t="s">
        <v>32</v>
      </c>
      <c r="E35" s="17" t="s">
        <v>33</v>
      </c>
      <c r="F35" s="17" t="s">
        <v>34</v>
      </c>
      <c r="G35" s="17" t="s">
        <v>35</v>
      </c>
      <c r="H35" s="17" t="s">
        <v>36</v>
      </c>
      <c r="I35" s="26" t="s">
        <v>37</v>
      </c>
    </row>
    <row r="36" spans="1:9" x14ac:dyDescent="0.25">
      <c r="A36" s="17" t="s">
        <v>38</v>
      </c>
      <c r="B36" s="17" t="s">
        <v>39</v>
      </c>
      <c r="C36" s="18"/>
      <c r="D36" s="18"/>
      <c r="E36" s="18"/>
      <c r="F36" s="18"/>
      <c r="G36" s="18"/>
      <c r="H36" s="18"/>
      <c r="I36" s="28"/>
    </row>
    <row r="37" spans="1:9" ht="150" x14ac:dyDescent="0.25">
      <c r="A37" s="18" t="s">
        <v>40</v>
      </c>
      <c r="B37" s="18" t="s">
        <v>39</v>
      </c>
      <c r="C37" s="18">
        <v>180</v>
      </c>
      <c r="D37" s="18" t="s">
        <v>41</v>
      </c>
      <c r="E37" s="19">
        <v>513</v>
      </c>
      <c r="F37" s="18">
        <f>IF(ISBLANK(E37),"", PRODUCT(C37,E37))</f>
        <v>92340</v>
      </c>
      <c r="G37" s="29" t="s">
        <v>1870</v>
      </c>
      <c r="H37" s="18"/>
      <c r="I37" s="28"/>
    </row>
    <row r="38" spans="1:9" x14ac:dyDescent="0.25">
      <c r="A38" s="18" t="s">
        <v>42</v>
      </c>
      <c r="B38" s="18" t="s">
        <v>43</v>
      </c>
      <c r="C38" s="18"/>
      <c r="D38" s="18"/>
      <c r="E38" s="18"/>
      <c r="F38" s="18"/>
      <c r="G38" s="18"/>
      <c r="H38" s="20" t="s">
        <v>43</v>
      </c>
      <c r="I38" s="29" t="s">
        <v>1860</v>
      </c>
    </row>
    <row r="39" spans="1:9" x14ac:dyDescent="0.25">
      <c r="A39" s="18" t="s">
        <v>44</v>
      </c>
      <c r="B39" s="18" t="s">
        <v>45</v>
      </c>
      <c r="C39" s="18"/>
      <c r="D39" s="18"/>
      <c r="E39" s="18"/>
      <c r="F39" s="18"/>
      <c r="G39" s="18"/>
      <c r="H39" s="20" t="s">
        <v>45</v>
      </c>
      <c r="I39" s="29" t="s">
        <v>1860</v>
      </c>
    </row>
    <row r="40" spans="1:9" x14ac:dyDescent="0.25">
      <c r="A40" s="18" t="s">
        <v>46</v>
      </c>
      <c r="B40" s="18" t="s">
        <v>47</v>
      </c>
      <c r="C40" s="18"/>
      <c r="D40" s="18"/>
      <c r="E40" s="18"/>
      <c r="F40" s="18"/>
      <c r="G40" s="18"/>
      <c r="H40" s="20" t="s">
        <v>47</v>
      </c>
      <c r="I40" s="29" t="s">
        <v>1860</v>
      </c>
    </row>
    <row r="41" spans="1:9" ht="30" x14ac:dyDescent="0.25">
      <c r="A41" s="18" t="s">
        <v>48</v>
      </c>
      <c r="B41" s="28" t="s">
        <v>49</v>
      </c>
      <c r="C41" s="18"/>
      <c r="D41" s="18"/>
      <c r="E41" s="18"/>
      <c r="F41" s="18"/>
      <c r="G41" s="18"/>
      <c r="H41" s="20" t="s">
        <v>49</v>
      </c>
      <c r="I41" s="29" t="s">
        <v>1860</v>
      </c>
    </row>
    <row r="42" spans="1:9" x14ac:dyDescent="0.25">
      <c r="A42" s="18" t="s">
        <v>50</v>
      </c>
      <c r="B42" s="18" t="s">
        <v>51</v>
      </c>
      <c r="C42" s="18"/>
      <c r="D42" s="18"/>
      <c r="E42" s="18"/>
      <c r="F42" s="18"/>
      <c r="G42" s="18"/>
      <c r="H42" s="20" t="s">
        <v>51</v>
      </c>
      <c r="I42" s="29" t="s">
        <v>1860</v>
      </c>
    </row>
    <row r="43" spans="1:9" x14ac:dyDescent="0.25">
      <c r="A43" s="18" t="s">
        <v>52</v>
      </c>
      <c r="B43" s="18" t="s">
        <v>53</v>
      </c>
      <c r="C43" s="18"/>
      <c r="D43" s="18"/>
      <c r="E43" s="18"/>
      <c r="F43" s="18"/>
      <c r="G43" s="18"/>
      <c r="H43" s="20" t="s">
        <v>53</v>
      </c>
      <c r="I43" s="29" t="s">
        <v>1860</v>
      </c>
    </row>
    <row r="44" spans="1:9" x14ac:dyDescent="0.25">
      <c r="A44" s="18" t="s">
        <v>54</v>
      </c>
      <c r="B44" s="18" t="s">
        <v>55</v>
      </c>
      <c r="C44" s="18"/>
      <c r="D44" s="18"/>
      <c r="E44" s="18"/>
      <c r="F44" s="18"/>
      <c r="G44" s="18"/>
      <c r="H44" s="20" t="s">
        <v>55</v>
      </c>
      <c r="I44" s="29" t="s">
        <v>1860</v>
      </c>
    </row>
    <row r="45" spans="1:9" x14ac:dyDescent="0.25">
      <c r="E45" s="17" t="s">
        <v>56</v>
      </c>
      <c r="F45" s="17">
        <f>IF((COUNT(C37:C44)&lt;&gt;COUNT(F37:F44)),"", ROUND(SUM(F37:F44),2))</f>
        <v>92340</v>
      </c>
      <c r="G45" s="15" t="str">
        <f>IF((COUNT(C37:C44)&lt;&gt;COUNT(F37:F44)),"Neužpildytos visų objektų kainos", "")</f>
        <v/>
      </c>
    </row>
    <row r="46" spans="1:9" x14ac:dyDescent="0.25">
      <c r="C46" s="17" t="s">
        <v>57</v>
      </c>
      <c r="D46" s="20">
        <v>5</v>
      </c>
      <c r="E46" s="17" t="s">
        <v>58</v>
      </c>
      <c r="F46" s="17">
        <f>IF(OR(F45="",D46=""),"", ROUND(PRODUCT(D46,F45)/100,2))</f>
        <v>4617</v>
      </c>
      <c r="G46" s="15" t="str">
        <f>IF(D46="", "Nurodykite taikomą PVM dydį", "")</f>
        <v/>
      </c>
    </row>
    <row r="47" spans="1:9" x14ac:dyDescent="0.25">
      <c r="E47" s="17" t="s">
        <v>59</v>
      </c>
      <c r="F47" s="17">
        <f>IF(ISBLANK(F46), "", ROUND(SUM(F45:F46),2))</f>
        <v>96957</v>
      </c>
    </row>
    <row r="51" spans="1:9" x14ac:dyDescent="0.25">
      <c r="A51" s="13" t="s">
        <v>60</v>
      </c>
      <c r="B51" s="13" t="s">
        <v>61</v>
      </c>
    </row>
    <row r="53" spans="1:9" x14ac:dyDescent="0.25">
      <c r="A53" s="13" t="s">
        <v>28</v>
      </c>
    </row>
    <row r="54" spans="1:9" ht="90" x14ac:dyDescent="0.25">
      <c r="A54" s="17" t="s">
        <v>29</v>
      </c>
      <c r="B54" s="17" t="s">
        <v>30</v>
      </c>
      <c r="C54" s="17" t="s">
        <v>31</v>
      </c>
      <c r="D54" s="17" t="s">
        <v>32</v>
      </c>
      <c r="E54" s="17" t="s">
        <v>33</v>
      </c>
      <c r="F54" s="17" t="s">
        <v>34</v>
      </c>
      <c r="G54" s="17" t="s">
        <v>35</v>
      </c>
      <c r="H54" s="17" t="s">
        <v>36</v>
      </c>
      <c r="I54" s="27" t="s">
        <v>37</v>
      </c>
    </row>
    <row r="55" spans="1:9" x14ac:dyDescent="0.25">
      <c r="A55" s="17" t="s">
        <v>62</v>
      </c>
      <c r="B55" s="17" t="s">
        <v>63</v>
      </c>
      <c r="C55" s="18"/>
      <c r="D55" s="18"/>
      <c r="E55" s="18"/>
      <c r="F55" s="18"/>
      <c r="G55" s="18"/>
      <c r="H55" s="18"/>
      <c r="I55" s="28"/>
    </row>
    <row r="56" spans="1:9" x14ac:dyDescent="0.25">
      <c r="A56" s="18" t="s">
        <v>64</v>
      </c>
      <c r="B56" s="18" t="s">
        <v>63</v>
      </c>
      <c r="C56" s="18">
        <v>3000</v>
      </c>
      <c r="D56" s="18" t="s">
        <v>65</v>
      </c>
      <c r="E56" s="19"/>
      <c r="F56" s="18" t="str">
        <f>IF(ISBLANK(E56),"", PRODUCT(C56,E56))</f>
        <v/>
      </c>
      <c r="G56" s="20"/>
      <c r="H56" s="18"/>
      <c r="I56" s="28"/>
    </row>
    <row r="57" spans="1:9" x14ac:dyDescent="0.25">
      <c r="A57" s="18" t="s">
        <v>66</v>
      </c>
      <c r="B57" s="18" t="s">
        <v>67</v>
      </c>
      <c r="C57" s="18"/>
      <c r="D57" s="18"/>
      <c r="E57" s="18"/>
      <c r="F57" s="18"/>
      <c r="G57" s="18"/>
      <c r="H57" s="20"/>
      <c r="I57" s="29"/>
    </row>
    <row r="58" spans="1:9" x14ac:dyDescent="0.25">
      <c r="A58" s="18" t="s">
        <v>68</v>
      </c>
      <c r="B58" s="18" t="s">
        <v>69</v>
      </c>
      <c r="C58" s="18"/>
      <c r="D58" s="18"/>
      <c r="E58" s="18"/>
      <c r="F58" s="18"/>
      <c r="G58" s="18"/>
      <c r="H58" s="20"/>
      <c r="I58" s="29"/>
    </row>
    <row r="59" spans="1:9" x14ac:dyDescent="0.25">
      <c r="A59" s="18" t="s">
        <v>70</v>
      </c>
      <c r="B59" s="18" t="s">
        <v>71</v>
      </c>
      <c r="C59" s="18"/>
      <c r="D59" s="18"/>
      <c r="E59" s="18"/>
      <c r="F59" s="18"/>
      <c r="G59" s="18"/>
      <c r="H59" s="20"/>
      <c r="I59" s="29"/>
    </row>
    <row r="60" spans="1:9" x14ac:dyDescent="0.25">
      <c r="A60" s="18" t="s">
        <v>72</v>
      </c>
      <c r="B60" s="18" t="s">
        <v>73</v>
      </c>
      <c r="C60" s="18"/>
      <c r="D60" s="18"/>
      <c r="E60" s="18"/>
      <c r="F60" s="18"/>
      <c r="G60" s="18"/>
      <c r="H60" s="20"/>
      <c r="I60" s="29"/>
    </row>
    <row r="61" spans="1:9" x14ac:dyDescent="0.25">
      <c r="A61" s="18" t="s">
        <v>74</v>
      </c>
      <c r="B61" s="18" t="s">
        <v>75</v>
      </c>
      <c r="C61" s="18"/>
      <c r="D61" s="18"/>
      <c r="E61" s="18"/>
      <c r="F61" s="18"/>
      <c r="G61" s="18"/>
      <c r="H61" s="20"/>
      <c r="I61" s="29"/>
    </row>
    <row r="62" spans="1:9" x14ac:dyDescent="0.25">
      <c r="E62" s="17" t="s">
        <v>56</v>
      </c>
      <c r="F62" s="17" t="str">
        <f>IF((COUNT(C56:C61)&lt;&gt;COUNT(F56:F61)),"", ROUND(SUM(F56:F61),2))</f>
        <v/>
      </c>
      <c r="G62" s="15" t="str">
        <f>IF((COUNT(C56:C61)&lt;&gt;COUNT(F56:F61)),"Neužpildytos visų objektų kainos", "")</f>
        <v>Neužpildytos visų objektų kainos</v>
      </c>
    </row>
    <row r="63" spans="1:9" x14ac:dyDescent="0.25">
      <c r="C63" s="17" t="s">
        <v>57</v>
      </c>
      <c r="D63" s="20"/>
      <c r="E63" s="17" t="s">
        <v>58</v>
      </c>
      <c r="F63" s="17" t="str">
        <f>IF(OR(F62="",D63=""),"", ROUND(PRODUCT(D63,F62)/100,2))</f>
        <v/>
      </c>
      <c r="G63" s="15" t="str">
        <f>IF(D63="", "Nurodykite taikomą PVM dydį", "")</f>
        <v>Nurodykite taikomą PVM dydį</v>
      </c>
    </row>
    <row r="64" spans="1:9" x14ac:dyDescent="0.25">
      <c r="E64" s="17" t="s">
        <v>59</v>
      </c>
      <c r="F64" s="17">
        <f>IF(ISBLANK(F63), "", ROUND(SUM(F62:F63),2))</f>
        <v>0</v>
      </c>
    </row>
    <row r="68" spans="1:9" x14ac:dyDescent="0.25">
      <c r="A68" s="13" t="s">
        <v>76</v>
      </c>
      <c r="B68" s="13" t="s">
        <v>77</v>
      </c>
    </row>
    <row r="70" spans="1:9" x14ac:dyDescent="0.25">
      <c r="A70" s="13" t="s">
        <v>28</v>
      </c>
    </row>
    <row r="71" spans="1:9" ht="90" x14ac:dyDescent="0.25">
      <c r="A71" s="17" t="s">
        <v>29</v>
      </c>
      <c r="B71" s="17" t="s">
        <v>30</v>
      </c>
      <c r="C71" s="17" t="s">
        <v>31</v>
      </c>
      <c r="D71" s="17" t="s">
        <v>32</v>
      </c>
      <c r="E71" s="17" t="s">
        <v>33</v>
      </c>
      <c r="F71" s="17" t="s">
        <v>34</v>
      </c>
      <c r="G71" s="17" t="s">
        <v>35</v>
      </c>
      <c r="H71" s="17" t="s">
        <v>36</v>
      </c>
      <c r="I71" s="27" t="s">
        <v>37</v>
      </c>
    </row>
    <row r="72" spans="1:9" x14ac:dyDescent="0.25">
      <c r="A72" s="17" t="s">
        <v>78</v>
      </c>
      <c r="B72" s="17" t="s">
        <v>79</v>
      </c>
      <c r="C72" s="18"/>
      <c r="D72" s="18"/>
      <c r="E72" s="18"/>
      <c r="F72" s="18"/>
      <c r="G72" s="18"/>
      <c r="H72" s="18"/>
      <c r="I72" s="28"/>
    </row>
    <row r="73" spans="1:9" x14ac:dyDescent="0.25">
      <c r="A73" s="18" t="s">
        <v>80</v>
      </c>
      <c r="B73" s="18" t="s">
        <v>79</v>
      </c>
      <c r="C73" s="18">
        <v>30</v>
      </c>
      <c r="D73" s="18" t="s">
        <v>65</v>
      </c>
      <c r="E73" s="19"/>
      <c r="F73" s="18" t="str">
        <f>IF(ISBLANK(E73),"", PRODUCT(C73,E73))</f>
        <v/>
      </c>
      <c r="G73" s="20"/>
      <c r="H73" s="18"/>
      <c r="I73" s="28"/>
    </row>
    <row r="74" spans="1:9" x14ac:dyDescent="0.25">
      <c r="A74" s="18" t="s">
        <v>81</v>
      </c>
      <c r="B74" s="18" t="s">
        <v>82</v>
      </c>
      <c r="C74" s="18"/>
      <c r="D74" s="18"/>
      <c r="E74" s="18"/>
      <c r="F74" s="18"/>
      <c r="G74" s="18"/>
      <c r="H74" s="20"/>
      <c r="I74" s="29"/>
    </row>
    <row r="75" spans="1:9" x14ac:dyDescent="0.25">
      <c r="A75" s="18" t="s">
        <v>83</v>
      </c>
      <c r="B75" s="18" t="s">
        <v>84</v>
      </c>
      <c r="C75" s="18"/>
      <c r="D75" s="18"/>
      <c r="E75" s="18"/>
      <c r="F75" s="18"/>
      <c r="G75" s="18"/>
      <c r="H75" s="20"/>
      <c r="I75" s="29"/>
    </row>
    <row r="76" spans="1:9" x14ac:dyDescent="0.25">
      <c r="A76" s="18" t="s">
        <v>85</v>
      </c>
      <c r="B76" s="18" t="s">
        <v>86</v>
      </c>
      <c r="C76" s="18"/>
      <c r="D76" s="18"/>
      <c r="E76" s="18"/>
      <c r="F76" s="18"/>
      <c r="G76" s="18"/>
      <c r="H76" s="20"/>
      <c r="I76" s="29"/>
    </row>
    <row r="77" spans="1:9" x14ac:dyDescent="0.25">
      <c r="A77" s="18" t="s">
        <v>87</v>
      </c>
      <c r="B77" s="18" t="s">
        <v>88</v>
      </c>
      <c r="C77" s="18"/>
      <c r="D77" s="18"/>
      <c r="E77" s="18"/>
      <c r="F77" s="18"/>
      <c r="G77" s="18"/>
      <c r="H77" s="20"/>
      <c r="I77" s="29"/>
    </row>
    <row r="78" spans="1:9" x14ac:dyDescent="0.25">
      <c r="A78" s="18" t="s">
        <v>89</v>
      </c>
      <c r="B78" s="18" t="s">
        <v>90</v>
      </c>
      <c r="C78" s="18"/>
      <c r="D78" s="18"/>
      <c r="E78" s="18"/>
      <c r="F78" s="18"/>
      <c r="G78" s="18"/>
      <c r="H78" s="20"/>
      <c r="I78" s="29"/>
    </row>
    <row r="79" spans="1:9" x14ac:dyDescent="0.25">
      <c r="A79" s="18" t="s">
        <v>91</v>
      </c>
      <c r="B79" s="18" t="s">
        <v>92</v>
      </c>
      <c r="C79" s="18"/>
      <c r="D79" s="18"/>
      <c r="E79" s="18"/>
      <c r="F79" s="18"/>
      <c r="G79" s="18"/>
      <c r="H79" s="20"/>
      <c r="I79" s="29"/>
    </row>
    <row r="80" spans="1:9" x14ac:dyDescent="0.25">
      <c r="E80" s="17" t="s">
        <v>56</v>
      </c>
      <c r="F80" s="17" t="str">
        <f>IF((COUNT(C73:C79)&lt;&gt;COUNT(F73:F79)),"", ROUND(SUM(F73:F79),2))</f>
        <v/>
      </c>
      <c r="G80" s="15" t="str">
        <f>IF((COUNT(C73:C79)&lt;&gt;COUNT(F73:F79)),"Neužpildytos visų objektų kainos", "")</f>
        <v>Neužpildytos visų objektų kainos</v>
      </c>
    </row>
    <row r="81" spans="1:9" x14ac:dyDescent="0.25">
      <c r="C81" s="17" t="s">
        <v>57</v>
      </c>
      <c r="D81" s="20"/>
      <c r="E81" s="17" t="s">
        <v>58</v>
      </c>
      <c r="F81" s="17" t="str">
        <f>IF(OR(F80="",D81=""),"", ROUND(PRODUCT(D81,F80)/100,2))</f>
        <v/>
      </c>
      <c r="G81" s="15" t="str">
        <f>IF(D81="", "Nurodykite taikomą PVM dydį", "")</f>
        <v>Nurodykite taikomą PVM dydį</v>
      </c>
    </row>
    <row r="82" spans="1:9" x14ac:dyDescent="0.25">
      <c r="E82" s="17" t="s">
        <v>59</v>
      </c>
      <c r="F82" s="17">
        <f>IF(ISBLANK(F81), "", ROUND(SUM(F80:F81),2))</f>
        <v>0</v>
      </c>
    </row>
    <row r="86" spans="1:9" x14ac:dyDescent="0.25">
      <c r="A86" s="13" t="s">
        <v>93</v>
      </c>
      <c r="B86" s="13" t="s">
        <v>94</v>
      </c>
    </row>
    <row r="88" spans="1:9" x14ac:dyDescent="0.25">
      <c r="A88" s="13" t="s">
        <v>28</v>
      </c>
    </row>
    <row r="89" spans="1:9" ht="90" x14ac:dyDescent="0.25">
      <c r="A89" s="17" t="s">
        <v>29</v>
      </c>
      <c r="B89" s="17" t="s">
        <v>30</v>
      </c>
      <c r="C89" s="17" t="s">
        <v>31</v>
      </c>
      <c r="D89" s="17" t="s">
        <v>32</v>
      </c>
      <c r="E89" s="17" t="s">
        <v>33</v>
      </c>
      <c r="F89" s="17" t="s">
        <v>34</v>
      </c>
      <c r="G89" s="17" t="s">
        <v>35</v>
      </c>
      <c r="H89" s="17" t="s">
        <v>36</v>
      </c>
      <c r="I89" s="27" t="s">
        <v>37</v>
      </c>
    </row>
    <row r="90" spans="1:9" x14ac:dyDescent="0.25">
      <c r="A90" s="17" t="s">
        <v>95</v>
      </c>
      <c r="B90" s="17" t="s">
        <v>96</v>
      </c>
      <c r="C90" s="18"/>
      <c r="D90" s="18"/>
      <c r="E90" s="18"/>
      <c r="F90" s="18"/>
      <c r="G90" s="18"/>
      <c r="H90" s="18"/>
      <c r="I90" s="28"/>
    </row>
    <row r="91" spans="1:9" x14ac:dyDescent="0.25">
      <c r="A91" s="18" t="s">
        <v>97</v>
      </c>
      <c r="B91" s="18" t="s">
        <v>96</v>
      </c>
      <c r="C91" s="18">
        <v>60</v>
      </c>
      <c r="D91" s="18" t="s">
        <v>65</v>
      </c>
      <c r="E91" s="19"/>
      <c r="F91" s="18" t="str">
        <f>IF(ISBLANK(E91),"", PRODUCT(C91,E91))</f>
        <v/>
      </c>
      <c r="G91" s="20"/>
      <c r="H91" s="18"/>
      <c r="I91" s="28"/>
    </row>
    <row r="92" spans="1:9" x14ac:dyDescent="0.25">
      <c r="A92" s="18" t="s">
        <v>98</v>
      </c>
      <c r="B92" s="18" t="s">
        <v>99</v>
      </c>
      <c r="C92" s="18"/>
      <c r="D92" s="18"/>
      <c r="E92" s="18"/>
      <c r="F92" s="18"/>
      <c r="G92" s="18"/>
      <c r="H92" s="20"/>
      <c r="I92" s="29"/>
    </row>
    <row r="93" spans="1:9" x14ac:dyDescent="0.25">
      <c r="A93" s="18" t="s">
        <v>100</v>
      </c>
      <c r="B93" s="18" t="s">
        <v>101</v>
      </c>
      <c r="C93" s="18"/>
      <c r="D93" s="18"/>
      <c r="E93" s="18"/>
      <c r="F93" s="18"/>
      <c r="G93" s="18"/>
      <c r="H93" s="20"/>
      <c r="I93" s="29"/>
    </row>
    <row r="94" spans="1:9" x14ac:dyDescent="0.25">
      <c r="A94" s="18" t="s">
        <v>102</v>
      </c>
      <c r="B94" s="18" t="s">
        <v>103</v>
      </c>
      <c r="C94" s="18"/>
      <c r="D94" s="18"/>
      <c r="E94" s="18"/>
      <c r="F94" s="18"/>
      <c r="G94" s="18"/>
      <c r="H94" s="20"/>
      <c r="I94" s="29"/>
    </row>
    <row r="95" spans="1:9" x14ac:dyDescent="0.25">
      <c r="A95" s="18" t="s">
        <v>104</v>
      </c>
      <c r="B95" s="18" t="s">
        <v>105</v>
      </c>
      <c r="C95" s="18"/>
      <c r="D95" s="18"/>
      <c r="E95" s="18"/>
      <c r="F95" s="18"/>
      <c r="G95" s="18"/>
      <c r="H95" s="20"/>
      <c r="I95" s="29"/>
    </row>
    <row r="96" spans="1:9" x14ac:dyDescent="0.25">
      <c r="A96" s="18" t="s">
        <v>106</v>
      </c>
      <c r="B96" s="18" t="s">
        <v>107</v>
      </c>
      <c r="C96" s="18"/>
      <c r="D96" s="18"/>
      <c r="E96" s="18"/>
      <c r="F96" s="18"/>
      <c r="G96" s="18"/>
      <c r="H96" s="20"/>
      <c r="I96" s="29"/>
    </row>
    <row r="97" spans="1:9" x14ac:dyDescent="0.25">
      <c r="A97" s="18" t="s">
        <v>108</v>
      </c>
      <c r="B97" s="18" t="s">
        <v>109</v>
      </c>
      <c r="C97" s="18"/>
      <c r="D97" s="18"/>
      <c r="E97" s="18"/>
      <c r="F97" s="18"/>
      <c r="G97" s="18"/>
      <c r="H97" s="20"/>
      <c r="I97" s="29"/>
    </row>
    <row r="98" spans="1:9" x14ac:dyDescent="0.25">
      <c r="A98" s="18" t="s">
        <v>110</v>
      </c>
      <c r="B98" s="18" t="s">
        <v>111</v>
      </c>
      <c r="C98" s="18"/>
      <c r="D98" s="18"/>
      <c r="E98" s="18"/>
      <c r="F98" s="18"/>
      <c r="G98" s="18"/>
      <c r="H98" s="20"/>
      <c r="I98" s="29"/>
    </row>
    <row r="99" spans="1:9" x14ac:dyDescent="0.25">
      <c r="A99" s="18" t="s">
        <v>112</v>
      </c>
      <c r="B99" s="18" t="s">
        <v>113</v>
      </c>
      <c r="C99" s="18"/>
      <c r="D99" s="18"/>
      <c r="E99" s="18"/>
      <c r="F99" s="18"/>
      <c r="G99" s="18"/>
      <c r="H99" s="20"/>
      <c r="I99" s="29"/>
    </row>
    <row r="100" spans="1:9" x14ac:dyDescent="0.25">
      <c r="E100" s="17" t="s">
        <v>56</v>
      </c>
      <c r="F100" s="17" t="str">
        <f>IF((COUNT(C91:C99)&lt;&gt;COUNT(F91:F99)),"", ROUND(SUM(F91:F99),2))</f>
        <v/>
      </c>
      <c r="G100" s="15" t="str">
        <f>IF((COUNT(C91:C99)&lt;&gt;COUNT(F91:F99)),"Neužpildytos visų objektų kainos", "")</f>
        <v>Neužpildytos visų objektų kainos</v>
      </c>
    </row>
    <row r="101" spans="1:9" x14ac:dyDescent="0.25">
      <c r="C101" s="17" t="s">
        <v>57</v>
      </c>
      <c r="D101" s="20"/>
      <c r="E101" s="17" t="s">
        <v>58</v>
      </c>
      <c r="F101" s="17" t="str">
        <f>IF(OR(F100="",D101=""),"", ROUND(PRODUCT(D101,F100)/100,2))</f>
        <v/>
      </c>
      <c r="G101" s="15" t="str">
        <f>IF(D101="", "Nurodykite taikomą PVM dydį", "")</f>
        <v>Nurodykite taikomą PVM dydį</v>
      </c>
    </row>
    <row r="102" spans="1:9" x14ac:dyDescent="0.25">
      <c r="E102" s="17" t="s">
        <v>59</v>
      </c>
      <c r="F102" s="17">
        <f>IF(ISBLANK(F101), "", ROUND(SUM(F100:F101),2))</f>
        <v>0</v>
      </c>
    </row>
    <row r="106" spans="1:9" x14ac:dyDescent="0.25">
      <c r="A106" s="13" t="s">
        <v>114</v>
      </c>
      <c r="B106" s="13" t="s">
        <v>115</v>
      </c>
    </row>
    <row r="108" spans="1:9" x14ac:dyDescent="0.25">
      <c r="A108" s="13" t="s">
        <v>28</v>
      </c>
    </row>
    <row r="109" spans="1:9" ht="90" x14ac:dyDescent="0.25">
      <c r="A109" s="17" t="s">
        <v>29</v>
      </c>
      <c r="B109" s="17" t="s">
        <v>30</v>
      </c>
      <c r="C109" s="17" t="s">
        <v>31</v>
      </c>
      <c r="D109" s="17" t="s">
        <v>32</v>
      </c>
      <c r="E109" s="17" t="s">
        <v>33</v>
      </c>
      <c r="F109" s="17" t="s">
        <v>34</v>
      </c>
      <c r="G109" s="17" t="s">
        <v>35</v>
      </c>
      <c r="H109" s="17" t="s">
        <v>36</v>
      </c>
      <c r="I109" s="27" t="s">
        <v>37</v>
      </c>
    </row>
    <row r="110" spans="1:9" ht="30" x14ac:dyDescent="0.25">
      <c r="A110" s="17" t="s">
        <v>116</v>
      </c>
      <c r="B110" s="27" t="s">
        <v>117</v>
      </c>
      <c r="C110" s="18"/>
      <c r="D110" s="18"/>
      <c r="E110" s="18"/>
      <c r="F110" s="18"/>
      <c r="G110" s="18"/>
      <c r="H110" s="18"/>
      <c r="I110" s="28"/>
    </row>
    <row r="111" spans="1:9" x14ac:dyDescent="0.25">
      <c r="A111" s="18" t="s">
        <v>118</v>
      </c>
      <c r="B111" s="18" t="s">
        <v>117</v>
      </c>
      <c r="C111" s="18">
        <v>15</v>
      </c>
      <c r="D111" s="18" t="s">
        <v>65</v>
      </c>
      <c r="E111" s="19"/>
      <c r="F111" s="18" t="str">
        <f>IF(ISBLANK(E111),"", PRODUCT(C111,E111))</f>
        <v/>
      </c>
      <c r="G111" s="20"/>
      <c r="H111" s="18"/>
      <c r="I111" s="28"/>
    </row>
    <row r="112" spans="1:9" x14ac:dyDescent="0.25">
      <c r="A112" s="18" t="s">
        <v>119</v>
      </c>
      <c r="B112" s="18" t="s">
        <v>120</v>
      </c>
      <c r="C112" s="18"/>
      <c r="D112" s="18"/>
      <c r="E112" s="18"/>
      <c r="F112" s="18"/>
      <c r="G112" s="18"/>
      <c r="H112" s="20"/>
      <c r="I112" s="29"/>
    </row>
    <row r="113" spans="1:9" x14ac:dyDescent="0.25">
      <c r="A113" s="18" t="s">
        <v>121</v>
      </c>
      <c r="B113" s="18" t="s">
        <v>122</v>
      </c>
      <c r="C113" s="18"/>
      <c r="D113" s="18"/>
      <c r="E113" s="18"/>
      <c r="F113" s="18"/>
      <c r="G113" s="18"/>
      <c r="H113" s="20"/>
      <c r="I113" s="29"/>
    </row>
    <row r="114" spans="1:9" x14ac:dyDescent="0.25">
      <c r="A114" s="18" t="s">
        <v>123</v>
      </c>
      <c r="B114" s="18" t="s">
        <v>124</v>
      </c>
      <c r="C114" s="18"/>
      <c r="D114" s="18"/>
      <c r="E114" s="18"/>
      <c r="F114" s="18"/>
      <c r="G114" s="18"/>
      <c r="H114" s="20"/>
      <c r="I114" s="29"/>
    </row>
    <row r="115" spans="1:9" x14ac:dyDescent="0.25">
      <c r="A115" s="18" t="s">
        <v>125</v>
      </c>
      <c r="B115" s="18" t="s">
        <v>126</v>
      </c>
      <c r="C115" s="18"/>
      <c r="D115" s="18"/>
      <c r="E115" s="18"/>
      <c r="F115" s="18"/>
      <c r="G115" s="18"/>
      <c r="H115" s="20"/>
      <c r="I115" s="29"/>
    </row>
    <row r="116" spans="1:9" x14ac:dyDescent="0.25">
      <c r="E116" s="17" t="s">
        <v>56</v>
      </c>
      <c r="F116" s="17" t="str">
        <f>IF((COUNT(C111:C115)&lt;&gt;COUNT(F111:F115)),"", ROUND(SUM(F111:F115),2))</f>
        <v/>
      </c>
      <c r="G116" s="15" t="str">
        <f>IF((COUNT(C111:C115)&lt;&gt;COUNT(F111:F115)),"Neužpildytos visų objektų kainos", "")</f>
        <v>Neužpildytos visų objektų kainos</v>
      </c>
    </row>
    <row r="117" spans="1:9" x14ac:dyDescent="0.25">
      <c r="C117" s="17" t="s">
        <v>57</v>
      </c>
      <c r="D117" s="20"/>
      <c r="E117" s="17" t="s">
        <v>58</v>
      </c>
      <c r="F117" s="17" t="str">
        <f>IF(OR(F116="",D117=""),"", ROUND(PRODUCT(D117,F116)/100,2))</f>
        <v/>
      </c>
      <c r="G117" s="15" t="str">
        <f>IF(D117="", "Nurodykite taikomą PVM dydį", "")</f>
        <v>Nurodykite taikomą PVM dydį</v>
      </c>
    </row>
    <row r="118" spans="1:9" x14ac:dyDescent="0.25">
      <c r="E118" s="17" t="s">
        <v>59</v>
      </c>
      <c r="F118" s="17">
        <f>IF(ISBLANK(F117), "", ROUND(SUM(F116:F117),2))</f>
        <v>0</v>
      </c>
    </row>
    <row r="122" spans="1:9" x14ac:dyDescent="0.25">
      <c r="A122" s="13" t="s">
        <v>127</v>
      </c>
      <c r="B122" s="13" t="s">
        <v>128</v>
      </c>
    </row>
    <row r="124" spans="1:9" x14ac:dyDescent="0.25">
      <c r="A124" s="13" t="s">
        <v>28</v>
      </c>
    </row>
    <row r="125" spans="1:9" ht="90" x14ac:dyDescent="0.25">
      <c r="A125" s="17" t="s">
        <v>29</v>
      </c>
      <c r="B125" s="17" t="s">
        <v>30</v>
      </c>
      <c r="C125" s="17" t="s">
        <v>31</v>
      </c>
      <c r="D125" s="17" t="s">
        <v>32</v>
      </c>
      <c r="E125" s="17" t="s">
        <v>33</v>
      </c>
      <c r="F125" s="17" t="s">
        <v>34</v>
      </c>
      <c r="G125" s="17" t="s">
        <v>35</v>
      </c>
      <c r="H125" s="17" t="s">
        <v>36</v>
      </c>
      <c r="I125" s="27" t="s">
        <v>37</v>
      </c>
    </row>
    <row r="126" spans="1:9" x14ac:dyDescent="0.25">
      <c r="A126" s="17" t="s">
        <v>129</v>
      </c>
      <c r="B126" s="17" t="s">
        <v>130</v>
      </c>
      <c r="C126" s="18"/>
      <c r="D126" s="18"/>
      <c r="E126" s="18"/>
      <c r="F126" s="18"/>
      <c r="G126" s="18"/>
      <c r="H126" s="18"/>
      <c r="I126" s="28"/>
    </row>
    <row r="127" spans="1:9" x14ac:dyDescent="0.25">
      <c r="A127" s="18" t="s">
        <v>131</v>
      </c>
      <c r="B127" s="18" t="s">
        <v>132</v>
      </c>
      <c r="C127" s="18">
        <v>150</v>
      </c>
      <c r="D127" s="18" t="s">
        <v>41</v>
      </c>
      <c r="E127" s="19"/>
      <c r="F127" s="18" t="str">
        <f>IF(ISBLANK(E127),"", PRODUCT(C127,E127))</f>
        <v/>
      </c>
      <c r="G127" s="20"/>
      <c r="H127" s="18"/>
      <c r="I127" s="28"/>
    </row>
    <row r="128" spans="1:9" x14ac:dyDescent="0.25">
      <c r="A128" s="18" t="s">
        <v>133</v>
      </c>
      <c r="B128" s="18" t="s">
        <v>134</v>
      </c>
      <c r="C128" s="18"/>
      <c r="D128" s="18"/>
      <c r="E128" s="18"/>
      <c r="F128" s="18"/>
      <c r="G128" s="18"/>
      <c r="H128" s="20"/>
      <c r="I128" s="29"/>
    </row>
    <row r="129" spans="1:9" x14ac:dyDescent="0.25">
      <c r="A129" s="18" t="s">
        <v>135</v>
      </c>
      <c r="B129" s="18" t="s">
        <v>136</v>
      </c>
      <c r="C129" s="18"/>
      <c r="D129" s="18"/>
      <c r="E129" s="18"/>
      <c r="F129" s="18"/>
      <c r="G129" s="18"/>
      <c r="H129" s="20"/>
      <c r="I129" s="29"/>
    </row>
    <row r="130" spans="1:9" x14ac:dyDescent="0.25">
      <c r="A130" s="18" t="s">
        <v>137</v>
      </c>
      <c r="B130" s="18" t="s">
        <v>138</v>
      </c>
      <c r="C130" s="18"/>
      <c r="D130" s="18"/>
      <c r="E130" s="18"/>
      <c r="F130" s="18"/>
      <c r="G130" s="18"/>
      <c r="H130" s="20"/>
      <c r="I130" s="29"/>
    </row>
    <row r="131" spans="1:9" x14ac:dyDescent="0.25">
      <c r="A131" s="18" t="s">
        <v>139</v>
      </c>
      <c r="B131" s="18" t="s">
        <v>140</v>
      </c>
      <c r="C131" s="18"/>
      <c r="D131" s="18"/>
      <c r="E131" s="18"/>
      <c r="F131" s="18"/>
      <c r="G131" s="18"/>
      <c r="H131" s="20"/>
      <c r="I131" s="29"/>
    </row>
    <row r="132" spans="1:9" x14ac:dyDescent="0.25">
      <c r="E132" s="17" t="s">
        <v>56</v>
      </c>
      <c r="F132" s="17" t="str">
        <f>IF((COUNT(C127:C131)&lt;&gt;COUNT(F127:F131)),"", ROUND(SUM(F127:F131),2))</f>
        <v/>
      </c>
      <c r="G132" s="15" t="str">
        <f>IF((COUNT(C127:C131)&lt;&gt;COUNT(F127:F131)),"Neužpildytos visų objektų kainos", "")</f>
        <v>Neužpildytos visų objektų kainos</v>
      </c>
    </row>
    <row r="133" spans="1:9" x14ac:dyDescent="0.25">
      <c r="C133" s="17" t="s">
        <v>57</v>
      </c>
      <c r="D133" s="20"/>
      <c r="E133" s="17" t="s">
        <v>58</v>
      </c>
      <c r="F133" s="17" t="str">
        <f>IF(OR(F132="",D133=""),"", ROUND(PRODUCT(D133,F132)/100,2))</f>
        <v/>
      </c>
      <c r="G133" s="15" t="str">
        <f>IF(D133="", "Nurodykite taikomą PVM dydį", "")</f>
        <v>Nurodykite taikomą PVM dydį</v>
      </c>
    </row>
    <row r="134" spans="1:9" x14ac:dyDescent="0.25">
      <c r="E134" s="17" t="s">
        <v>59</v>
      </c>
      <c r="F134" s="17">
        <f>IF(ISBLANK(F133), "", ROUND(SUM(F132:F133),2))</f>
        <v>0</v>
      </c>
    </row>
    <row r="138" spans="1:9" x14ac:dyDescent="0.25">
      <c r="A138" s="13" t="s">
        <v>141</v>
      </c>
      <c r="B138" s="13" t="s">
        <v>142</v>
      </c>
    </row>
    <row r="140" spans="1:9" x14ac:dyDescent="0.25">
      <c r="A140" s="13" t="s">
        <v>28</v>
      </c>
    </row>
    <row r="141" spans="1:9" ht="90" x14ac:dyDescent="0.25">
      <c r="A141" s="17" t="s">
        <v>29</v>
      </c>
      <c r="B141" s="17" t="s">
        <v>30</v>
      </c>
      <c r="C141" s="17" t="s">
        <v>31</v>
      </c>
      <c r="D141" s="17" t="s">
        <v>32</v>
      </c>
      <c r="E141" s="17" t="s">
        <v>33</v>
      </c>
      <c r="F141" s="17" t="s">
        <v>34</v>
      </c>
      <c r="G141" s="17" t="s">
        <v>35</v>
      </c>
      <c r="H141" s="17" t="s">
        <v>36</v>
      </c>
      <c r="I141" s="27" t="s">
        <v>37</v>
      </c>
    </row>
    <row r="142" spans="1:9" ht="30" x14ac:dyDescent="0.25">
      <c r="A142" s="17" t="s">
        <v>143</v>
      </c>
      <c r="B142" s="27" t="s">
        <v>144</v>
      </c>
      <c r="C142" s="18"/>
      <c r="D142" s="18"/>
      <c r="E142" s="18"/>
      <c r="F142" s="18"/>
      <c r="G142" s="18"/>
      <c r="H142" s="18"/>
      <c r="I142" s="28"/>
    </row>
    <row r="143" spans="1:9" ht="30" x14ac:dyDescent="0.25">
      <c r="A143" s="18" t="s">
        <v>145</v>
      </c>
      <c r="B143" s="28" t="s">
        <v>144</v>
      </c>
      <c r="C143" s="18">
        <v>750</v>
      </c>
      <c r="D143" s="18" t="s">
        <v>41</v>
      </c>
      <c r="E143" s="19">
        <v>17.77</v>
      </c>
      <c r="F143" s="18">
        <f>IF(ISBLANK(E143),"", PRODUCT(C143,E143))</f>
        <v>13327.5</v>
      </c>
      <c r="G143" s="20" t="s">
        <v>1872</v>
      </c>
      <c r="H143" s="18"/>
      <c r="I143" s="28"/>
    </row>
    <row r="144" spans="1:9" x14ac:dyDescent="0.25">
      <c r="A144" s="18" t="s">
        <v>146</v>
      </c>
      <c r="B144" s="18" t="s">
        <v>147</v>
      </c>
      <c r="C144" s="18"/>
      <c r="D144" s="18"/>
      <c r="E144" s="18"/>
      <c r="F144" s="18"/>
      <c r="G144" s="18"/>
      <c r="H144" s="20" t="s">
        <v>147</v>
      </c>
      <c r="I144" s="29" t="s">
        <v>1871</v>
      </c>
    </row>
    <row r="145" spans="1:9" x14ac:dyDescent="0.25">
      <c r="A145" s="18" t="s">
        <v>148</v>
      </c>
      <c r="B145" s="18" t="s">
        <v>149</v>
      </c>
      <c r="C145" s="18"/>
      <c r="D145" s="18"/>
      <c r="E145" s="18"/>
      <c r="F145" s="18"/>
      <c r="G145" s="18"/>
      <c r="H145" s="20" t="s">
        <v>149</v>
      </c>
      <c r="I145" s="29" t="s">
        <v>1871</v>
      </c>
    </row>
    <row r="146" spans="1:9" x14ac:dyDescent="0.25">
      <c r="A146" s="18" t="s">
        <v>150</v>
      </c>
      <c r="B146" s="18" t="s">
        <v>151</v>
      </c>
      <c r="C146" s="18"/>
      <c r="D146" s="18"/>
      <c r="E146" s="18"/>
      <c r="F146" s="18"/>
      <c r="G146" s="18"/>
      <c r="H146" s="20" t="s">
        <v>151</v>
      </c>
      <c r="I146" s="29" t="s">
        <v>1871</v>
      </c>
    </row>
    <row r="147" spans="1:9" x14ac:dyDescent="0.25">
      <c r="A147" s="18" t="s">
        <v>152</v>
      </c>
      <c r="B147" s="18" t="s">
        <v>153</v>
      </c>
      <c r="C147" s="18"/>
      <c r="D147" s="18"/>
      <c r="E147" s="18"/>
      <c r="F147" s="18"/>
      <c r="G147" s="18"/>
      <c r="H147" s="20" t="s">
        <v>153</v>
      </c>
      <c r="I147" s="29" t="s">
        <v>1871</v>
      </c>
    </row>
    <row r="148" spans="1:9" x14ac:dyDescent="0.25">
      <c r="A148" s="18" t="s">
        <v>154</v>
      </c>
      <c r="B148" s="18" t="s">
        <v>155</v>
      </c>
      <c r="C148" s="18"/>
      <c r="D148" s="18"/>
      <c r="E148" s="18"/>
      <c r="F148" s="18"/>
      <c r="G148" s="18"/>
      <c r="H148" s="20" t="s">
        <v>155</v>
      </c>
      <c r="I148" s="29" t="s">
        <v>1871</v>
      </c>
    </row>
    <row r="149" spans="1:9" x14ac:dyDescent="0.25">
      <c r="A149" s="18" t="s">
        <v>156</v>
      </c>
      <c r="B149" s="18" t="s">
        <v>157</v>
      </c>
      <c r="C149" s="18"/>
      <c r="D149" s="18"/>
      <c r="E149" s="18"/>
      <c r="F149" s="18"/>
      <c r="G149" s="18"/>
      <c r="H149" s="20" t="s">
        <v>157</v>
      </c>
      <c r="I149" s="29" t="s">
        <v>1871</v>
      </c>
    </row>
    <row r="150" spans="1:9" x14ac:dyDescent="0.25">
      <c r="A150" s="18" t="s">
        <v>158</v>
      </c>
      <c r="B150" s="18" t="s">
        <v>159</v>
      </c>
      <c r="C150" s="18"/>
      <c r="D150" s="18"/>
      <c r="E150" s="18"/>
      <c r="F150" s="18"/>
      <c r="G150" s="18"/>
      <c r="H150" s="20" t="s">
        <v>159</v>
      </c>
      <c r="I150" s="29" t="s">
        <v>1871</v>
      </c>
    </row>
    <row r="151" spans="1:9" x14ac:dyDescent="0.25">
      <c r="A151" s="18" t="s">
        <v>160</v>
      </c>
      <c r="B151" s="18" t="s">
        <v>161</v>
      </c>
      <c r="C151" s="18"/>
      <c r="D151" s="18"/>
      <c r="E151" s="18"/>
      <c r="F151" s="18"/>
      <c r="G151" s="18"/>
      <c r="H151" s="20" t="s">
        <v>161</v>
      </c>
      <c r="I151" s="29" t="s">
        <v>1871</v>
      </c>
    </row>
    <row r="152" spans="1:9" x14ac:dyDescent="0.25">
      <c r="A152" s="18" t="s">
        <v>162</v>
      </c>
      <c r="B152" s="18" t="s">
        <v>163</v>
      </c>
      <c r="C152" s="18"/>
      <c r="D152" s="18"/>
      <c r="E152" s="18"/>
      <c r="F152" s="18"/>
      <c r="G152" s="18"/>
      <c r="H152" s="20" t="s">
        <v>163</v>
      </c>
      <c r="I152" s="29" t="s">
        <v>1871</v>
      </c>
    </row>
    <row r="153" spans="1:9" x14ac:dyDescent="0.25">
      <c r="E153" s="17" t="s">
        <v>56</v>
      </c>
      <c r="F153" s="17">
        <f>IF((COUNT(C143:C152)&lt;&gt;COUNT(F143:F152)),"", ROUND(SUM(F143:F152),2))</f>
        <v>13327.5</v>
      </c>
      <c r="G153" s="15" t="str">
        <f>IF((COUNT(C143:C152)&lt;&gt;COUNT(F143:F152)),"Neužpildytos visų objektų kainos", "")</f>
        <v/>
      </c>
    </row>
    <row r="154" spans="1:9" x14ac:dyDescent="0.25">
      <c r="C154" s="17" t="s">
        <v>57</v>
      </c>
      <c r="D154" s="20">
        <v>5</v>
      </c>
      <c r="E154" s="17" t="s">
        <v>58</v>
      </c>
      <c r="F154" s="17">
        <f>IF(OR(F153="",D154=""),"", ROUND(PRODUCT(D154,F153)/100,2))</f>
        <v>666.38</v>
      </c>
      <c r="G154" s="15" t="str">
        <f>IF(D154="", "Nurodykite taikomą PVM dydį", "")</f>
        <v/>
      </c>
    </row>
    <row r="155" spans="1:9" x14ac:dyDescent="0.25">
      <c r="E155" s="17" t="s">
        <v>59</v>
      </c>
      <c r="F155" s="17">
        <f>IF(ISBLANK(F154), "", ROUND(SUM(F153:F154),2))</f>
        <v>13993.88</v>
      </c>
    </row>
    <row r="159" spans="1:9" x14ac:dyDescent="0.25">
      <c r="A159" s="13" t="s">
        <v>164</v>
      </c>
      <c r="B159" s="13" t="s">
        <v>165</v>
      </c>
    </row>
    <row r="161" spans="1:9" x14ac:dyDescent="0.25">
      <c r="A161" s="13" t="s">
        <v>28</v>
      </c>
    </row>
    <row r="162" spans="1:9" ht="90" x14ac:dyDescent="0.25">
      <c r="A162" s="17" t="s">
        <v>29</v>
      </c>
      <c r="B162" s="17" t="s">
        <v>30</v>
      </c>
      <c r="C162" s="17" t="s">
        <v>31</v>
      </c>
      <c r="D162" s="17" t="s">
        <v>32</v>
      </c>
      <c r="E162" s="17" t="s">
        <v>33</v>
      </c>
      <c r="F162" s="17" t="s">
        <v>34</v>
      </c>
      <c r="G162" s="17" t="s">
        <v>35</v>
      </c>
      <c r="H162" s="17" t="s">
        <v>36</v>
      </c>
      <c r="I162" s="27" t="s">
        <v>37</v>
      </c>
    </row>
    <row r="163" spans="1:9" x14ac:dyDescent="0.25">
      <c r="A163" s="17" t="s">
        <v>166</v>
      </c>
      <c r="B163" s="17" t="s">
        <v>167</v>
      </c>
      <c r="C163" s="18"/>
      <c r="D163" s="18"/>
      <c r="E163" s="18"/>
      <c r="F163" s="18"/>
      <c r="G163" s="18"/>
      <c r="H163" s="18"/>
      <c r="I163" s="28"/>
    </row>
    <row r="164" spans="1:9" x14ac:dyDescent="0.25">
      <c r="A164" s="18" t="s">
        <v>168</v>
      </c>
      <c r="B164" s="18" t="s">
        <v>167</v>
      </c>
      <c r="C164" s="18">
        <v>1200</v>
      </c>
      <c r="D164" s="18" t="s">
        <v>41</v>
      </c>
      <c r="E164" s="19"/>
      <c r="F164" s="18" t="str">
        <f>IF(ISBLANK(E164),"", PRODUCT(C164,E164))</f>
        <v/>
      </c>
      <c r="G164" s="20"/>
      <c r="H164" s="18"/>
      <c r="I164" s="28"/>
    </row>
    <row r="165" spans="1:9" x14ac:dyDescent="0.25">
      <c r="A165" s="18" t="s">
        <v>169</v>
      </c>
      <c r="B165" s="18" t="s">
        <v>170</v>
      </c>
      <c r="C165" s="18"/>
      <c r="D165" s="18"/>
      <c r="E165" s="18"/>
      <c r="F165" s="18"/>
      <c r="G165" s="18"/>
      <c r="H165" s="20"/>
      <c r="I165" s="29"/>
    </row>
    <row r="166" spans="1:9" x14ac:dyDescent="0.25">
      <c r="A166" s="18" t="s">
        <v>171</v>
      </c>
      <c r="B166" s="18" t="s">
        <v>172</v>
      </c>
      <c r="C166" s="18"/>
      <c r="D166" s="18"/>
      <c r="E166" s="18"/>
      <c r="F166" s="18"/>
      <c r="G166" s="18"/>
      <c r="H166" s="20"/>
      <c r="I166" s="29"/>
    </row>
    <row r="167" spans="1:9" x14ac:dyDescent="0.25">
      <c r="A167" s="18" t="s">
        <v>173</v>
      </c>
      <c r="B167" s="18" t="s">
        <v>153</v>
      </c>
      <c r="C167" s="18"/>
      <c r="D167" s="18"/>
      <c r="E167" s="18"/>
      <c r="F167" s="18"/>
      <c r="G167" s="18"/>
      <c r="H167" s="20"/>
      <c r="I167" s="29"/>
    </row>
    <row r="168" spans="1:9" ht="30" x14ac:dyDescent="0.25">
      <c r="A168" s="18" t="s">
        <v>174</v>
      </c>
      <c r="B168" s="28" t="s">
        <v>175</v>
      </c>
      <c r="C168" s="18"/>
      <c r="D168" s="18"/>
      <c r="E168" s="18"/>
      <c r="F168" s="18"/>
      <c r="G168" s="18"/>
      <c r="H168" s="20"/>
      <c r="I168" s="29"/>
    </row>
    <row r="169" spans="1:9" x14ac:dyDescent="0.25">
      <c r="A169" s="18" t="s">
        <v>176</v>
      </c>
      <c r="B169" s="18" t="s">
        <v>159</v>
      </c>
      <c r="C169" s="18"/>
      <c r="D169" s="18"/>
      <c r="E169" s="18"/>
      <c r="F169" s="18"/>
      <c r="G169" s="18"/>
      <c r="H169" s="20"/>
      <c r="I169" s="29"/>
    </row>
    <row r="170" spans="1:9" x14ac:dyDescent="0.25">
      <c r="A170" s="18" t="s">
        <v>177</v>
      </c>
      <c r="B170" s="18" t="s">
        <v>178</v>
      </c>
      <c r="C170" s="18"/>
      <c r="D170" s="18"/>
      <c r="E170" s="18"/>
      <c r="F170" s="18"/>
      <c r="G170" s="18"/>
      <c r="H170" s="20"/>
      <c r="I170" s="29"/>
    </row>
    <row r="171" spans="1:9" x14ac:dyDescent="0.25">
      <c r="A171" s="18" t="s">
        <v>179</v>
      </c>
      <c r="B171" s="18" t="s">
        <v>163</v>
      </c>
      <c r="C171" s="18"/>
      <c r="D171" s="18"/>
      <c r="E171" s="18"/>
      <c r="F171" s="18"/>
      <c r="G171" s="18"/>
      <c r="H171" s="20"/>
      <c r="I171" s="29"/>
    </row>
    <row r="172" spans="1:9" x14ac:dyDescent="0.25">
      <c r="A172" s="18" t="s">
        <v>180</v>
      </c>
      <c r="B172" s="18" t="s">
        <v>181</v>
      </c>
      <c r="C172" s="18"/>
      <c r="D172" s="18"/>
      <c r="E172" s="18"/>
      <c r="F172" s="18"/>
      <c r="G172" s="18"/>
      <c r="H172" s="20"/>
      <c r="I172" s="29"/>
    </row>
    <row r="173" spans="1:9" x14ac:dyDescent="0.25">
      <c r="E173" s="17" t="s">
        <v>56</v>
      </c>
      <c r="F173" s="17" t="str">
        <f>IF((COUNT(C164:C172)&lt;&gt;COUNT(F164:F172)),"", ROUND(SUM(F164:F172),2))</f>
        <v/>
      </c>
      <c r="G173" s="15" t="str">
        <f>IF((COUNT(C164:C172)&lt;&gt;COUNT(F164:F172)),"Neužpildytos visų objektų kainos", "")</f>
        <v>Neužpildytos visų objektų kainos</v>
      </c>
    </row>
    <row r="174" spans="1:9" x14ac:dyDescent="0.25">
      <c r="C174" s="17" t="s">
        <v>57</v>
      </c>
      <c r="D174" s="20"/>
      <c r="E174" s="17" t="s">
        <v>58</v>
      </c>
      <c r="F174" s="17" t="str">
        <f>IF(OR(F173="",D174=""),"", ROUND(PRODUCT(D174,F173)/100,2))</f>
        <v/>
      </c>
      <c r="G174" s="15" t="str">
        <f>IF(D174="", "Nurodykite taikomą PVM dydį", "")</f>
        <v>Nurodykite taikomą PVM dydį</v>
      </c>
    </row>
    <row r="175" spans="1:9" x14ac:dyDescent="0.25">
      <c r="E175" s="17" t="s">
        <v>59</v>
      </c>
      <c r="F175" s="17">
        <f>IF(ISBLANK(F174), "", ROUND(SUM(F173:F174),2))</f>
        <v>0</v>
      </c>
    </row>
    <row r="179" spans="1:9" x14ac:dyDescent="0.25">
      <c r="A179" s="13" t="s">
        <v>182</v>
      </c>
      <c r="B179" s="13" t="s">
        <v>165</v>
      </c>
    </row>
    <row r="181" spans="1:9" x14ac:dyDescent="0.25">
      <c r="A181" s="13" t="s">
        <v>28</v>
      </c>
    </row>
    <row r="182" spans="1:9" ht="90" x14ac:dyDescent="0.25">
      <c r="A182" s="17" t="s">
        <v>29</v>
      </c>
      <c r="B182" s="17" t="s">
        <v>30</v>
      </c>
      <c r="C182" s="17" t="s">
        <v>31</v>
      </c>
      <c r="D182" s="17" t="s">
        <v>32</v>
      </c>
      <c r="E182" s="17" t="s">
        <v>33</v>
      </c>
      <c r="F182" s="17" t="s">
        <v>34</v>
      </c>
      <c r="G182" s="17" t="s">
        <v>35</v>
      </c>
      <c r="H182" s="17" t="s">
        <v>36</v>
      </c>
      <c r="I182" s="27" t="s">
        <v>37</v>
      </c>
    </row>
    <row r="183" spans="1:9" x14ac:dyDescent="0.25">
      <c r="A183" s="17" t="s">
        <v>183</v>
      </c>
      <c r="B183" s="17" t="s">
        <v>167</v>
      </c>
      <c r="C183" s="18"/>
      <c r="D183" s="18"/>
      <c r="E183" s="18"/>
      <c r="F183" s="18"/>
      <c r="G183" s="18"/>
      <c r="H183" s="18"/>
      <c r="I183" s="28"/>
    </row>
    <row r="184" spans="1:9" x14ac:dyDescent="0.25">
      <c r="A184" s="18" t="s">
        <v>184</v>
      </c>
      <c r="B184" s="18" t="s">
        <v>167</v>
      </c>
      <c r="C184" s="18">
        <v>1500</v>
      </c>
      <c r="D184" s="18" t="s">
        <v>41</v>
      </c>
      <c r="E184" s="19"/>
      <c r="F184" s="18" t="str">
        <f>IF(ISBLANK(E184),"", PRODUCT(C184,E184))</f>
        <v/>
      </c>
      <c r="G184" s="20"/>
      <c r="H184" s="18"/>
      <c r="I184" s="28"/>
    </row>
    <row r="185" spans="1:9" x14ac:dyDescent="0.25">
      <c r="A185" s="18" t="s">
        <v>185</v>
      </c>
      <c r="B185" s="18" t="s">
        <v>186</v>
      </c>
      <c r="C185" s="18"/>
      <c r="D185" s="18"/>
      <c r="E185" s="18"/>
      <c r="F185" s="18"/>
      <c r="G185" s="18"/>
      <c r="H185" s="20"/>
      <c r="I185" s="29"/>
    </row>
    <row r="186" spans="1:9" x14ac:dyDescent="0.25">
      <c r="A186" s="18" t="s">
        <v>187</v>
      </c>
      <c r="B186" s="18" t="s">
        <v>188</v>
      </c>
      <c r="C186" s="18"/>
      <c r="D186" s="18"/>
      <c r="E186" s="18"/>
      <c r="F186" s="18"/>
      <c r="G186" s="18"/>
      <c r="H186" s="20"/>
      <c r="I186" s="29"/>
    </row>
    <row r="187" spans="1:9" x14ac:dyDescent="0.25">
      <c r="A187" s="18" t="s">
        <v>189</v>
      </c>
      <c r="B187" s="18" t="s">
        <v>172</v>
      </c>
      <c r="C187" s="18"/>
      <c r="D187" s="18"/>
      <c r="E187" s="18"/>
      <c r="F187" s="18"/>
      <c r="G187" s="18"/>
      <c r="H187" s="20"/>
      <c r="I187" s="29"/>
    </row>
    <row r="188" spans="1:9" x14ac:dyDescent="0.25">
      <c r="A188" s="18" t="s">
        <v>190</v>
      </c>
      <c r="B188" s="18" t="s">
        <v>153</v>
      </c>
      <c r="C188" s="18"/>
      <c r="D188" s="18"/>
      <c r="E188" s="18"/>
      <c r="F188" s="18"/>
      <c r="G188" s="18"/>
      <c r="H188" s="20"/>
      <c r="I188" s="29"/>
    </row>
    <row r="189" spans="1:9" ht="30" x14ac:dyDescent="0.25">
      <c r="A189" s="18" t="s">
        <v>191</v>
      </c>
      <c r="B189" s="28" t="s">
        <v>175</v>
      </c>
      <c r="C189" s="18"/>
      <c r="D189" s="18"/>
      <c r="E189" s="18"/>
      <c r="F189" s="18"/>
      <c r="G189" s="18"/>
      <c r="H189" s="20"/>
      <c r="I189" s="29"/>
    </row>
    <row r="190" spans="1:9" x14ac:dyDescent="0.25">
      <c r="A190" s="18" t="s">
        <v>192</v>
      </c>
      <c r="B190" s="18" t="s">
        <v>159</v>
      </c>
      <c r="C190" s="18"/>
      <c r="D190" s="18"/>
      <c r="E190" s="18"/>
      <c r="F190" s="18"/>
      <c r="G190" s="18"/>
      <c r="H190" s="20"/>
      <c r="I190" s="29"/>
    </row>
    <row r="191" spans="1:9" ht="30" x14ac:dyDescent="0.25">
      <c r="A191" s="18" t="s">
        <v>193</v>
      </c>
      <c r="B191" s="28" t="s">
        <v>194</v>
      </c>
      <c r="C191" s="18"/>
      <c r="D191" s="18"/>
      <c r="E191" s="18"/>
      <c r="F191" s="18"/>
      <c r="G191" s="18"/>
      <c r="H191" s="20"/>
      <c r="I191" s="29"/>
    </row>
    <row r="192" spans="1:9" x14ac:dyDescent="0.25">
      <c r="A192" s="18" t="s">
        <v>195</v>
      </c>
      <c r="B192" s="18" t="s">
        <v>196</v>
      </c>
      <c r="C192" s="18"/>
      <c r="D192" s="18"/>
      <c r="E192" s="18"/>
      <c r="F192" s="18"/>
      <c r="G192" s="18"/>
      <c r="H192" s="20"/>
      <c r="I192" s="29"/>
    </row>
    <row r="193" spans="1:9" x14ac:dyDescent="0.25">
      <c r="A193" s="18" t="s">
        <v>197</v>
      </c>
      <c r="B193" s="18" t="s">
        <v>198</v>
      </c>
      <c r="C193" s="18"/>
      <c r="D193" s="18"/>
      <c r="E193" s="18"/>
      <c r="F193" s="18"/>
      <c r="G193" s="18"/>
      <c r="H193" s="20"/>
      <c r="I193" s="29"/>
    </row>
    <row r="194" spans="1:9" x14ac:dyDescent="0.25">
      <c r="E194" s="17" t="s">
        <v>56</v>
      </c>
      <c r="F194" s="17" t="str">
        <f>IF((COUNT(C184:C193)&lt;&gt;COUNT(F184:F193)),"", ROUND(SUM(F184:F193),2))</f>
        <v/>
      </c>
      <c r="G194" s="15" t="str">
        <f>IF((COUNT(C184:C193)&lt;&gt;COUNT(F184:F193)),"Neužpildytos visų objektų kainos", "")</f>
        <v>Neužpildytos visų objektų kainos</v>
      </c>
    </row>
    <row r="195" spans="1:9" x14ac:dyDescent="0.25">
      <c r="C195" s="17" t="s">
        <v>57</v>
      </c>
      <c r="D195" s="20"/>
      <c r="E195" s="17" t="s">
        <v>58</v>
      </c>
      <c r="F195" s="17" t="str">
        <f>IF(OR(F194="",D195=""),"", ROUND(PRODUCT(D195,F194)/100,2))</f>
        <v/>
      </c>
      <c r="G195" s="15" t="str">
        <f>IF(D195="", "Nurodykite taikomą PVM dydį", "")</f>
        <v>Nurodykite taikomą PVM dydį</v>
      </c>
    </row>
    <row r="196" spans="1:9" x14ac:dyDescent="0.25">
      <c r="E196" s="17" t="s">
        <v>59</v>
      </c>
      <c r="F196" s="17">
        <f>IF(ISBLANK(F195), "", ROUND(SUM(F194:F195),2))</f>
        <v>0</v>
      </c>
    </row>
    <row r="200" spans="1:9" x14ac:dyDescent="0.25">
      <c r="A200" s="13" t="s">
        <v>199</v>
      </c>
      <c r="B200" s="13" t="s">
        <v>200</v>
      </c>
    </row>
    <row r="202" spans="1:9" x14ac:dyDescent="0.25">
      <c r="A202" s="13" t="s">
        <v>28</v>
      </c>
    </row>
    <row r="203" spans="1:9" ht="90" x14ac:dyDescent="0.25">
      <c r="A203" s="17" t="s">
        <v>29</v>
      </c>
      <c r="B203" s="17" t="s">
        <v>30</v>
      </c>
      <c r="C203" s="17" t="s">
        <v>31</v>
      </c>
      <c r="D203" s="17" t="s">
        <v>32</v>
      </c>
      <c r="E203" s="17" t="s">
        <v>33</v>
      </c>
      <c r="F203" s="17" t="s">
        <v>34</v>
      </c>
      <c r="G203" s="17" t="s">
        <v>35</v>
      </c>
      <c r="H203" s="17" t="s">
        <v>36</v>
      </c>
      <c r="I203" s="27" t="s">
        <v>37</v>
      </c>
    </row>
    <row r="204" spans="1:9" x14ac:dyDescent="0.25">
      <c r="A204" s="17" t="s">
        <v>201</v>
      </c>
      <c r="B204" s="17" t="s">
        <v>202</v>
      </c>
      <c r="C204" s="18"/>
      <c r="D204" s="18"/>
      <c r="E204" s="18"/>
      <c r="F204" s="18"/>
      <c r="G204" s="18"/>
      <c r="H204" s="18"/>
      <c r="I204" s="28"/>
    </row>
    <row r="205" spans="1:9" x14ac:dyDescent="0.25">
      <c r="A205" s="18" t="s">
        <v>203</v>
      </c>
      <c r="B205" s="18" t="s">
        <v>202</v>
      </c>
      <c r="C205" s="18">
        <v>150</v>
      </c>
      <c r="D205" s="18" t="s">
        <v>41</v>
      </c>
      <c r="E205" s="19"/>
      <c r="F205" s="18" t="str">
        <f>IF(ISBLANK(E205),"", PRODUCT(C205,E205))</f>
        <v/>
      </c>
      <c r="G205" s="20"/>
      <c r="H205" s="18"/>
      <c r="I205" s="28"/>
    </row>
    <row r="206" spans="1:9" x14ac:dyDescent="0.25">
      <c r="A206" s="18" t="s">
        <v>204</v>
      </c>
      <c r="B206" s="18" t="s">
        <v>205</v>
      </c>
      <c r="C206" s="18"/>
      <c r="D206" s="18"/>
      <c r="E206" s="18"/>
      <c r="F206" s="18"/>
      <c r="G206" s="18"/>
      <c r="H206" s="20"/>
      <c r="I206" s="29"/>
    </row>
    <row r="207" spans="1:9" x14ac:dyDescent="0.25">
      <c r="A207" s="18" t="s">
        <v>206</v>
      </c>
      <c r="B207" s="18" t="s">
        <v>207</v>
      </c>
      <c r="C207" s="18"/>
      <c r="D207" s="18"/>
      <c r="E207" s="18"/>
      <c r="F207" s="18"/>
      <c r="G207" s="18"/>
      <c r="H207" s="20"/>
      <c r="I207" s="29"/>
    </row>
    <row r="208" spans="1:9" x14ac:dyDescent="0.25">
      <c r="A208" s="18" t="s">
        <v>208</v>
      </c>
      <c r="B208" s="18" t="s">
        <v>209</v>
      </c>
      <c r="C208" s="18"/>
      <c r="D208" s="18"/>
      <c r="E208" s="18"/>
      <c r="F208" s="18"/>
      <c r="G208" s="18"/>
      <c r="H208" s="20"/>
      <c r="I208" s="29"/>
    </row>
    <row r="209" spans="1:9" x14ac:dyDescent="0.25">
      <c r="A209" s="18" t="s">
        <v>210</v>
      </c>
      <c r="B209" s="18" t="s">
        <v>211</v>
      </c>
      <c r="C209" s="18"/>
      <c r="D209" s="18"/>
      <c r="E209" s="18"/>
      <c r="F209" s="18"/>
      <c r="G209" s="18"/>
      <c r="H209" s="20"/>
      <c r="I209" s="29"/>
    </row>
    <row r="210" spans="1:9" x14ac:dyDescent="0.25">
      <c r="A210" s="18" t="s">
        <v>212</v>
      </c>
      <c r="B210" s="18" t="s">
        <v>213</v>
      </c>
      <c r="C210" s="18"/>
      <c r="D210" s="18"/>
      <c r="E210" s="18"/>
      <c r="F210" s="18"/>
      <c r="G210" s="18"/>
      <c r="H210" s="20"/>
      <c r="I210" s="29"/>
    </row>
    <row r="211" spans="1:9" x14ac:dyDescent="0.25">
      <c r="A211" s="18" t="s">
        <v>214</v>
      </c>
      <c r="B211" s="18" t="s">
        <v>215</v>
      </c>
      <c r="C211" s="18"/>
      <c r="D211" s="18"/>
      <c r="E211" s="18"/>
      <c r="F211" s="18"/>
      <c r="G211" s="18"/>
      <c r="H211" s="20"/>
      <c r="I211" s="29"/>
    </row>
    <row r="212" spans="1:9" x14ac:dyDescent="0.25">
      <c r="A212" s="18" t="s">
        <v>216</v>
      </c>
      <c r="B212" s="18" t="s">
        <v>217</v>
      </c>
      <c r="C212" s="18"/>
      <c r="D212" s="18"/>
      <c r="E212" s="18"/>
      <c r="F212" s="18"/>
      <c r="G212" s="18"/>
      <c r="H212" s="20"/>
      <c r="I212" s="29"/>
    </row>
    <row r="213" spans="1:9" ht="45" x14ac:dyDescent="0.25">
      <c r="A213" s="18" t="s">
        <v>218</v>
      </c>
      <c r="B213" s="28" t="s">
        <v>219</v>
      </c>
      <c r="C213" s="18"/>
      <c r="D213" s="18"/>
      <c r="E213" s="18"/>
      <c r="F213" s="18"/>
      <c r="G213" s="18"/>
      <c r="H213" s="20"/>
      <c r="I213" s="29"/>
    </row>
    <row r="214" spans="1:9" x14ac:dyDescent="0.25">
      <c r="A214" s="18" t="s">
        <v>220</v>
      </c>
      <c r="B214" s="18" t="s">
        <v>221</v>
      </c>
      <c r="C214" s="18"/>
      <c r="D214" s="18"/>
      <c r="E214" s="18"/>
      <c r="F214" s="18"/>
      <c r="G214" s="18"/>
      <c r="H214" s="20"/>
      <c r="I214" s="29"/>
    </row>
    <row r="215" spans="1:9" x14ac:dyDescent="0.25">
      <c r="E215" s="17" t="s">
        <v>56</v>
      </c>
      <c r="F215" s="17" t="str">
        <f>IF((COUNT(C205:C214)&lt;&gt;COUNT(F205:F214)),"", ROUND(SUM(F205:F214),2))</f>
        <v/>
      </c>
      <c r="G215" s="15" t="str">
        <f>IF((COUNT(C205:C214)&lt;&gt;COUNT(F205:F214)),"Neužpildytos visų objektų kainos", "")</f>
        <v>Neužpildytos visų objektų kainos</v>
      </c>
    </row>
    <row r="216" spans="1:9" x14ac:dyDescent="0.25">
      <c r="C216" s="17" t="s">
        <v>57</v>
      </c>
      <c r="D216" s="20"/>
      <c r="E216" s="17" t="s">
        <v>58</v>
      </c>
      <c r="F216" s="17" t="str">
        <f>IF(OR(F215="",D216=""),"", ROUND(PRODUCT(D216,F215)/100,2))</f>
        <v/>
      </c>
      <c r="G216" s="15" t="str">
        <f>IF(D216="", "Nurodykite taikomą PVM dydį", "")</f>
        <v>Nurodykite taikomą PVM dydį</v>
      </c>
    </row>
    <row r="217" spans="1:9" x14ac:dyDescent="0.25">
      <c r="E217" s="17" t="s">
        <v>59</v>
      </c>
      <c r="F217" s="17">
        <f>IF(ISBLANK(F216), "", ROUND(SUM(F215:F216),2))</f>
        <v>0</v>
      </c>
    </row>
    <row r="221" spans="1:9" x14ac:dyDescent="0.25">
      <c r="A221" s="13" t="s">
        <v>222</v>
      </c>
      <c r="B221" s="13" t="s">
        <v>223</v>
      </c>
    </row>
    <row r="223" spans="1:9" x14ac:dyDescent="0.25">
      <c r="A223" s="13" t="s">
        <v>28</v>
      </c>
    </row>
    <row r="224" spans="1:9" ht="90" x14ac:dyDescent="0.25">
      <c r="A224" s="17" t="s">
        <v>29</v>
      </c>
      <c r="B224" s="17" t="s">
        <v>30</v>
      </c>
      <c r="C224" s="17" t="s">
        <v>31</v>
      </c>
      <c r="D224" s="17" t="s">
        <v>32</v>
      </c>
      <c r="E224" s="17" t="s">
        <v>33</v>
      </c>
      <c r="F224" s="17" t="s">
        <v>34</v>
      </c>
      <c r="G224" s="17" t="s">
        <v>35</v>
      </c>
      <c r="H224" s="17" t="s">
        <v>36</v>
      </c>
      <c r="I224" s="27" t="s">
        <v>37</v>
      </c>
    </row>
    <row r="225" spans="1:9" x14ac:dyDescent="0.25">
      <c r="A225" s="17" t="s">
        <v>224</v>
      </c>
      <c r="B225" s="17" t="s">
        <v>225</v>
      </c>
      <c r="C225" s="18"/>
      <c r="D225" s="18"/>
      <c r="E225" s="18"/>
      <c r="F225" s="18"/>
      <c r="G225" s="18"/>
      <c r="H225" s="18"/>
      <c r="I225" s="28"/>
    </row>
    <row r="226" spans="1:9" x14ac:dyDescent="0.25">
      <c r="A226" s="18" t="s">
        <v>226</v>
      </c>
      <c r="B226" s="18" t="s">
        <v>225</v>
      </c>
      <c r="C226" s="18">
        <v>90</v>
      </c>
      <c r="D226" s="18" t="s">
        <v>41</v>
      </c>
      <c r="E226" s="19"/>
      <c r="F226" s="18" t="str">
        <f>IF(ISBLANK(E226),"", PRODUCT(C226,E226))</f>
        <v/>
      </c>
      <c r="G226" s="20"/>
      <c r="H226" s="18"/>
      <c r="I226" s="28"/>
    </row>
    <row r="227" spans="1:9" x14ac:dyDescent="0.25">
      <c r="A227" s="18" t="s">
        <v>227</v>
      </c>
      <c r="B227" s="18" t="s">
        <v>228</v>
      </c>
      <c r="C227" s="18"/>
      <c r="D227" s="18"/>
      <c r="E227" s="18"/>
      <c r="F227" s="18"/>
      <c r="G227" s="18"/>
      <c r="H227" s="20"/>
      <c r="I227" s="29"/>
    </row>
    <row r="228" spans="1:9" x14ac:dyDescent="0.25">
      <c r="A228" s="18" t="s">
        <v>229</v>
      </c>
      <c r="B228" s="18" t="s">
        <v>230</v>
      </c>
      <c r="C228" s="18"/>
      <c r="D228" s="18"/>
      <c r="E228" s="18"/>
      <c r="F228" s="18"/>
      <c r="G228" s="18"/>
      <c r="H228" s="20"/>
      <c r="I228" s="29"/>
    </row>
    <row r="229" spans="1:9" x14ac:dyDescent="0.25">
      <c r="A229" s="18" t="s">
        <v>231</v>
      </c>
      <c r="B229" s="18" t="s">
        <v>232</v>
      </c>
      <c r="C229" s="18"/>
      <c r="D229" s="18"/>
      <c r="E229" s="18"/>
      <c r="F229" s="18"/>
      <c r="G229" s="18"/>
      <c r="H229" s="20"/>
      <c r="I229" s="29"/>
    </row>
    <row r="230" spans="1:9" x14ac:dyDescent="0.25">
      <c r="A230" s="18" t="s">
        <v>233</v>
      </c>
      <c r="B230" s="18" t="s">
        <v>234</v>
      </c>
      <c r="C230" s="18"/>
      <c r="D230" s="18"/>
      <c r="E230" s="18"/>
      <c r="F230" s="18"/>
      <c r="G230" s="18"/>
      <c r="H230" s="20"/>
      <c r="I230" s="29"/>
    </row>
    <row r="231" spans="1:9" x14ac:dyDescent="0.25">
      <c r="A231" s="18" t="s">
        <v>235</v>
      </c>
      <c r="B231" s="18" t="s">
        <v>236</v>
      </c>
      <c r="C231" s="18"/>
      <c r="D231" s="18"/>
      <c r="E231" s="18"/>
      <c r="F231" s="18"/>
      <c r="G231" s="18"/>
      <c r="H231" s="20"/>
      <c r="I231" s="29"/>
    </row>
    <row r="232" spans="1:9" x14ac:dyDescent="0.25">
      <c r="E232" s="17" t="s">
        <v>56</v>
      </c>
      <c r="F232" s="17" t="str">
        <f>IF((COUNT(C226:C231)&lt;&gt;COUNT(F226:F231)),"", ROUND(SUM(F226:F231),2))</f>
        <v/>
      </c>
      <c r="G232" s="15" t="str">
        <f>IF((COUNT(C226:C231)&lt;&gt;COUNT(F226:F231)),"Neužpildytos visų objektų kainos", "")</f>
        <v>Neužpildytos visų objektų kainos</v>
      </c>
    </row>
    <row r="233" spans="1:9" x14ac:dyDescent="0.25">
      <c r="C233" s="17" t="s">
        <v>57</v>
      </c>
      <c r="D233" s="20"/>
      <c r="E233" s="17" t="s">
        <v>58</v>
      </c>
      <c r="F233" s="17" t="str">
        <f>IF(OR(F232="",D233=""),"", ROUND(PRODUCT(D233,F232)/100,2))</f>
        <v/>
      </c>
      <c r="G233" s="15" t="str">
        <f>IF(D233="", "Nurodykite taikomą PVM dydį", "")</f>
        <v>Nurodykite taikomą PVM dydį</v>
      </c>
    </row>
    <row r="234" spans="1:9" x14ac:dyDescent="0.25">
      <c r="E234" s="17" t="s">
        <v>59</v>
      </c>
      <c r="F234" s="17">
        <f>IF(ISBLANK(F233), "", ROUND(SUM(F232:F233),2))</f>
        <v>0</v>
      </c>
    </row>
    <row r="238" spans="1:9" x14ac:dyDescent="0.25">
      <c r="A238" s="13" t="s">
        <v>237</v>
      </c>
      <c r="B238" s="13" t="s">
        <v>238</v>
      </c>
    </row>
    <row r="240" spans="1:9" x14ac:dyDescent="0.25">
      <c r="A240" s="13" t="s">
        <v>28</v>
      </c>
    </row>
    <row r="241" spans="1:9" ht="90" x14ac:dyDescent="0.25">
      <c r="A241" s="17" t="s">
        <v>29</v>
      </c>
      <c r="B241" s="17" t="s">
        <v>30</v>
      </c>
      <c r="C241" s="17" t="s">
        <v>31</v>
      </c>
      <c r="D241" s="17" t="s">
        <v>32</v>
      </c>
      <c r="E241" s="17" t="s">
        <v>33</v>
      </c>
      <c r="F241" s="17" t="s">
        <v>34</v>
      </c>
      <c r="G241" s="17" t="s">
        <v>35</v>
      </c>
      <c r="H241" s="17" t="s">
        <v>36</v>
      </c>
      <c r="I241" s="27" t="s">
        <v>37</v>
      </c>
    </row>
    <row r="242" spans="1:9" x14ac:dyDescent="0.25">
      <c r="A242" s="17" t="s">
        <v>239</v>
      </c>
      <c r="B242" s="17" t="s">
        <v>240</v>
      </c>
      <c r="C242" s="18"/>
      <c r="D242" s="18"/>
      <c r="E242" s="18"/>
      <c r="F242" s="18"/>
      <c r="G242" s="18"/>
      <c r="H242" s="18"/>
      <c r="I242" s="28"/>
    </row>
    <row r="243" spans="1:9" x14ac:dyDescent="0.25">
      <c r="A243" s="18" t="s">
        <v>241</v>
      </c>
      <c r="B243" s="18" t="s">
        <v>240</v>
      </c>
      <c r="C243" s="18">
        <v>75</v>
      </c>
      <c r="D243" s="18" t="s">
        <v>41</v>
      </c>
      <c r="E243" s="19">
        <v>548</v>
      </c>
      <c r="F243" s="18">
        <f>IF(ISBLANK(E243),"", PRODUCT(C243,E243))</f>
        <v>41100</v>
      </c>
      <c r="G243" s="20" t="s">
        <v>1873</v>
      </c>
      <c r="H243" s="18"/>
      <c r="I243" s="28"/>
    </row>
    <row r="244" spans="1:9" x14ac:dyDescent="0.25">
      <c r="A244" s="18" t="s">
        <v>242</v>
      </c>
      <c r="B244" s="18" t="s">
        <v>243</v>
      </c>
      <c r="C244" s="18"/>
      <c r="D244" s="18"/>
      <c r="E244" s="18"/>
      <c r="F244" s="18"/>
      <c r="G244" s="18"/>
      <c r="H244" s="20" t="s">
        <v>243</v>
      </c>
      <c r="I244" s="29" t="s">
        <v>1860</v>
      </c>
    </row>
    <row r="245" spans="1:9" x14ac:dyDescent="0.25">
      <c r="A245" s="18" t="s">
        <v>244</v>
      </c>
      <c r="B245" s="18" t="s">
        <v>245</v>
      </c>
      <c r="C245" s="18"/>
      <c r="D245" s="18"/>
      <c r="E245" s="18"/>
      <c r="F245" s="18"/>
      <c r="G245" s="18"/>
      <c r="H245" s="20" t="s">
        <v>245</v>
      </c>
      <c r="I245" s="29" t="s">
        <v>1860</v>
      </c>
    </row>
    <row r="246" spans="1:9" x14ac:dyDescent="0.25">
      <c r="A246" s="18" t="s">
        <v>246</v>
      </c>
      <c r="B246" s="18" t="s">
        <v>247</v>
      </c>
      <c r="C246" s="18"/>
      <c r="D246" s="18"/>
      <c r="E246" s="18"/>
      <c r="F246" s="18"/>
      <c r="G246" s="18"/>
      <c r="H246" s="20" t="s">
        <v>247</v>
      </c>
      <c r="I246" s="29" t="s">
        <v>1860</v>
      </c>
    </row>
    <row r="247" spans="1:9" x14ac:dyDescent="0.25">
      <c r="A247" s="18" t="s">
        <v>248</v>
      </c>
      <c r="B247" s="18" t="s">
        <v>249</v>
      </c>
      <c r="C247" s="18"/>
      <c r="D247" s="18"/>
      <c r="E247" s="18"/>
      <c r="F247" s="18"/>
      <c r="G247" s="18"/>
      <c r="H247" s="20" t="s">
        <v>249</v>
      </c>
      <c r="I247" s="29" t="s">
        <v>1860</v>
      </c>
    </row>
    <row r="248" spans="1:9" x14ac:dyDescent="0.25">
      <c r="A248" s="18" t="s">
        <v>250</v>
      </c>
      <c r="B248" s="18" t="s">
        <v>251</v>
      </c>
      <c r="C248" s="18"/>
      <c r="D248" s="18"/>
      <c r="E248" s="18"/>
      <c r="F248" s="18"/>
      <c r="G248" s="18"/>
      <c r="H248" s="20" t="s">
        <v>251</v>
      </c>
      <c r="I248" s="29" t="s">
        <v>1860</v>
      </c>
    </row>
    <row r="249" spans="1:9" ht="30" x14ac:dyDescent="0.25">
      <c r="A249" s="18" t="s">
        <v>252</v>
      </c>
      <c r="B249" s="28" t="s">
        <v>253</v>
      </c>
      <c r="C249" s="18"/>
      <c r="D249" s="18"/>
      <c r="E249" s="18"/>
      <c r="F249" s="18"/>
      <c r="G249" s="18"/>
      <c r="H249" s="20" t="s">
        <v>253</v>
      </c>
      <c r="I249" s="29" t="s">
        <v>1860</v>
      </c>
    </row>
    <row r="250" spans="1:9" x14ac:dyDescent="0.25">
      <c r="A250" s="18" t="s">
        <v>254</v>
      </c>
      <c r="B250" s="18" t="s">
        <v>255</v>
      </c>
      <c r="C250" s="18"/>
      <c r="D250" s="18"/>
      <c r="E250" s="18"/>
      <c r="F250" s="18"/>
      <c r="G250" s="18"/>
      <c r="H250" s="20" t="s">
        <v>255</v>
      </c>
      <c r="I250" s="29" t="s">
        <v>1860</v>
      </c>
    </row>
    <row r="251" spans="1:9" x14ac:dyDescent="0.25">
      <c r="E251" s="17" t="s">
        <v>56</v>
      </c>
      <c r="F251" s="17">
        <f>IF((COUNT(C243:C250)&lt;&gt;COUNT(F243:F250)),"", ROUND(SUM(F243:F250),2))</f>
        <v>41100</v>
      </c>
      <c r="G251" s="15" t="str">
        <f>IF((COUNT(C243:C250)&lt;&gt;COUNT(F243:F250)),"Neužpildytos visų objektų kainos", "")</f>
        <v/>
      </c>
    </row>
    <row r="252" spans="1:9" x14ac:dyDescent="0.25">
      <c r="C252" s="17" t="s">
        <v>57</v>
      </c>
      <c r="D252" s="20">
        <v>5</v>
      </c>
      <c r="E252" s="17" t="s">
        <v>58</v>
      </c>
      <c r="F252" s="17">
        <f>IF(OR(F251="",D252=""),"", ROUND(PRODUCT(D252,F251)/100,2))</f>
        <v>2055</v>
      </c>
      <c r="G252" s="15" t="str">
        <f>IF(D252="", "Nurodykite taikomą PVM dydį", "")</f>
        <v/>
      </c>
    </row>
    <row r="253" spans="1:9" x14ac:dyDescent="0.25">
      <c r="E253" s="17" t="s">
        <v>59</v>
      </c>
      <c r="F253" s="17">
        <f>IF(ISBLANK(F252), "", ROUND(SUM(F251:F252),2))</f>
        <v>43155</v>
      </c>
    </row>
    <row r="257" spans="1:9" x14ac:dyDescent="0.25">
      <c r="A257" s="13" t="s">
        <v>256</v>
      </c>
      <c r="B257" s="13" t="s">
        <v>257</v>
      </c>
    </row>
    <row r="259" spans="1:9" x14ac:dyDescent="0.25">
      <c r="A259" s="13" t="s">
        <v>28</v>
      </c>
    </row>
    <row r="260" spans="1:9" ht="90" x14ac:dyDescent="0.25">
      <c r="A260" s="17" t="s">
        <v>29</v>
      </c>
      <c r="B260" s="17" t="s">
        <v>30</v>
      </c>
      <c r="C260" s="17" t="s">
        <v>31</v>
      </c>
      <c r="D260" s="17" t="s">
        <v>32</v>
      </c>
      <c r="E260" s="17" t="s">
        <v>33</v>
      </c>
      <c r="F260" s="17" t="s">
        <v>34</v>
      </c>
      <c r="G260" s="17" t="s">
        <v>35</v>
      </c>
      <c r="H260" s="17" t="s">
        <v>36</v>
      </c>
      <c r="I260" s="27" t="s">
        <v>37</v>
      </c>
    </row>
    <row r="261" spans="1:9" x14ac:dyDescent="0.25">
      <c r="A261" s="17" t="s">
        <v>258</v>
      </c>
      <c r="B261" s="17" t="s">
        <v>259</v>
      </c>
      <c r="C261" s="18"/>
      <c r="D261" s="18"/>
      <c r="E261" s="18"/>
      <c r="F261" s="18"/>
      <c r="G261" s="18"/>
      <c r="H261" s="18"/>
      <c r="I261" s="28"/>
    </row>
    <row r="262" spans="1:9" x14ac:dyDescent="0.25">
      <c r="A262" s="18" t="s">
        <v>260</v>
      </c>
      <c r="B262" s="18" t="s">
        <v>259</v>
      </c>
      <c r="C262" s="18">
        <v>1500</v>
      </c>
      <c r="D262" s="18" t="s">
        <v>41</v>
      </c>
      <c r="E262" s="19"/>
      <c r="F262" s="18" t="str">
        <f>IF(ISBLANK(E262),"", PRODUCT(C262,E262))</f>
        <v/>
      </c>
      <c r="G262" s="20"/>
      <c r="H262" s="18"/>
      <c r="I262" s="28"/>
    </row>
    <row r="263" spans="1:9" ht="30" x14ac:dyDescent="0.25">
      <c r="A263" s="18" t="s">
        <v>261</v>
      </c>
      <c r="B263" s="28" t="s">
        <v>262</v>
      </c>
      <c r="C263" s="18"/>
      <c r="D263" s="18"/>
      <c r="E263" s="18"/>
      <c r="F263" s="18"/>
      <c r="G263" s="18"/>
      <c r="H263" s="20"/>
      <c r="I263" s="29"/>
    </row>
    <row r="264" spans="1:9" x14ac:dyDescent="0.25">
      <c r="A264" s="18" t="s">
        <v>263</v>
      </c>
      <c r="B264" s="18" t="s">
        <v>264</v>
      </c>
      <c r="C264" s="18"/>
      <c r="D264" s="18"/>
      <c r="E264" s="18"/>
      <c r="F264" s="18"/>
      <c r="G264" s="18"/>
      <c r="H264" s="20"/>
      <c r="I264" s="29"/>
    </row>
    <row r="265" spans="1:9" ht="30" x14ac:dyDescent="0.25">
      <c r="A265" s="18" t="s">
        <v>265</v>
      </c>
      <c r="B265" s="28" t="s">
        <v>266</v>
      </c>
      <c r="C265" s="18"/>
      <c r="D265" s="18"/>
      <c r="E265" s="18"/>
      <c r="F265" s="18"/>
      <c r="G265" s="18"/>
      <c r="H265" s="20"/>
      <c r="I265" s="29"/>
    </row>
    <row r="266" spans="1:9" x14ac:dyDescent="0.25">
      <c r="A266" s="18" t="s">
        <v>267</v>
      </c>
      <c r="B266" s="18" t="s">
        <v>268</v>
      </c>
      <c r="C266" s="18"/>
      <c r="D266" s="18"/>
      <c r="E266" s="18"/>
      <c r="F266" s="18"/>
      <c r="G266" s="18"/>
      <c r="H266" s="20"/>
      <c r="I266" s="29"/>
    </row>
    <row r="267" spans="1:9" x14ac:dyDescent="0.25">
      <c r="A267" s="18" t="s">
        <v>269</v>
      </c>
      <c r="B267" s="18" t="s">
        <v>270</v>
      </c>
      <c r="C267" s="18"/>
      <c r="D267" s="18"/>
      <c r="E267" s="18"/>
      <c r="F267" s="18"/>
      <c r="G267" s="18"/>
      <c r="H267" s="20"/>
      <c r="I267" s="29"/>
    </row>
    <row r="268" spans="1:9" x14ac:dyDescent="0.25">
      <c r="A268" s="18" t="s">
        <v>271</v>
      </c>
      <c r="B268" s="18" t="s">
        <v>272</v>
      </c>
      <c r="C268" s="18"/>
      <c r="D268" s="18"/>
      <c r="E268" s="18"/>
      <c r="F268" s="18"/>
      <c r="G268" s="18"/>
      <c r="H268" s="20"/>
      <c r="I268" s="29"/>
    </row>
    <row r="269" spans="1:9" ht="45" x14ac:dyDescent="0.25">
      <c r="A269" s="18" t="s">
        <v>273</v>
      </c>
      <c r="B269" s="28" t="s">
        <v>274</v>
      </c>
      <c r="C269" s="18"/>
      <c r="D269" s="18"/>
      <c r="E269" s="18"/>
      <c r="F269" s="18"/>
      <c r="G269" s="18"/>
      <c r="H269" s="20"/>
      <c r="I269" s="29"/>
    </row>
    <row r="270" spans="1:9" x14ac:dyDescent="0.25">
      <c r="E270" s="17" t="s">
        <v>56</v>
      </c>
      <c r="F270" s="17" t="str">
        <f>IF((COUNT(C262:C269)&lt;&gt;COUNT(F262:F269)),"", ROUND(SUM(F262:F269),2))</f>
        <v/>
      </c>
      <c r="G270" s="15" t="str">
        <f>IF((COUNT(C262:C269)&lt;&gt;COUNT(F262:F269)),"Neužpildytos visų objektų kainos", "")</f>
        <v>Neužpildytos visų objektų kainos</v>
      </c>
    </row>
    <row r="271" spans="1:9" x14ac:dyDescent="0.25">
      <c r="C271" s="17" t="s">
        <v>57</v>
      </c>
      <c r="D271" s="20"/>
      <c r="E271" s="17" t="s">
        <v>58</v>
      </c>
      <c r="F271" s="17" t="str">
        <f>IF(OR(F270="",D271=""),"", ROUND(PRODUCT(D271,F270)/100,2))</f>
        <v/>
      </c>
      <c r="G271" s="15" t="str">
        <f>IF(D271="", "Nurodykite taikomą PVM dydį", "")</f>
        <v>Nurodykite taikomą PVM dydį</v>
      </c>
    </row>
    <row r="272" spans="1:9" x14ac:dyDescent="0.25">
      <c r="E272" s="17" t="s">
        <v>59</v>
      </c>
      <c r="F272" s="17">
        <f>IF(ISBLANK(F271), "", ROUND(SUM(F270:F271),2))</f>
        <v>0</v>
      </c>
    </row>
    <row r="276" spans="1:9" x14ac:dyDescent="0.25">
      <c r="A276" s="13" t="s">
        <v>275</v>
      </c>
      <c r="B276" s="13" t="s">
        <v>276</v>
      </c>
    </row>
    <row r="278" spans="1:9" x14ac:dyDescent="0.25">
      <c r="A278" s="13" t="s">
        <v>28</v>
      </c>
    </row>
    <row r="279" spans="1:9" ht="90" x14ac:dyDescent="0.25">
      <c r="A279" s="17" t="s">
        <v>29</v>
      </c>
      <c r="B279" s="17" t="s">
        <v>30</v>
      </c>
      <c r="C279" s="17" t="s">
        <v>31</v>
      </c>
      <c r="D279" s="17" t="s">
        <v>32</v>
      </c>
      <c r="E279" s="17" t="s">
        <v>33</v>
      </c>
      <c r="F279" s="17" t="s">
        <v>34</v>
      </c>
      <c r="G279" s="17" t="s">
        <v>35</v>
      </c>
      <c r="H279" s="17" t="s">
        <v>36</v>
      </c>
      <c r="I279" s="27" t="s">
        <v>37</v>
      </c>
    </row>
    <row r="280" spans="1:9" x14ac:dyDescent="0.25">
      <c r="A280" s="17" t="s">
        <v>277</v>
      </c>
      <c r="B280" s="17" t="s">
        <v>278</v>
      </c>
      <c r="C280" s="18"/>
      <c r="D280" s="18"/>
      <c r="E280" s="18"/>
      <c r="F280" s="18"/>
      <c r="G280" s="18"/>
      <c r="H280" s="18"/>
      <c r="I280" s="28"/>
    </row>
    <row r="281" spans="1:9" x14ac:dyDescent="0.25">
      <c r="A281" s="18" t="s">
        <v>279</v>
      </c>
      <c r="B281" s="18" t="s">
        <v>278</v>
      </c>
      <c r="C281" s="18">
        <v>600</v>
      </c>
      <c r="D281" s="18" t="s">
        <v>41</v>
      </c>
      <c r="E281" s="19"/>
      <c r="F281" s="18" t="str">
        <f>IF(ISBLANK(E281),"", PRODUCT(C281,E281))</f>
        <v/>
      </c>
      <c r="G281" s="20"/>
      <c r="H281" s="18"/>
      <c r="I281" s="28"/>
    </row>
    <row r="282" spans="1:9" ht="45" x14ac:dyDescent="0.25">
      <c r="A282" s="18" t="s">
        <v>280</v>
      </c>
      <c r="B282" s="28" t="s">
        <v>281</v>
      </c>
      <c r="C282" s="18"/>
      <c r="D282" s="18"/>
      <c r="E282" s="18"/>
      <c r="F282" s="18"/>
      <c r="G282" s="18"/>
      <c r="H282" s="20"/>
      <c r="I282" s="29"/>
    </row>
    <row r="283" spans="1:9" ht="30" x14ac:dyDescent="0.25">
      <c r="A283" s="18" t="s">
        <v>282</v>
      </c>
      <c r="B283" s="28" t="s">
        <v>283</v>
      </c>
      <c r="C283" s="18"/>
      <c r="D283" s="18"/>
      <c r="E283" s="18"/>
      <c r="F283" s="18"/>
      <c r="G283" s="18"/>
      <c r="H283" s="20"/>
      <c r="I283" s="29"/>
    </row>
    <row r="284" spans="1:9" x14ac:dyDescent="0.25">
      <c r="A284" s="18" t="s">
        <v>284</v>
      </c>
      <c r="B284" s="18" t="s">
        <v>285</v>
      </c>
      <c r="C284" s="18"/>
      <c r="D284" s="18"/>
      <c r="E284" s="18"/>
      <c r="F284" s="18"/>
      <c r="G284" s="18"/>
      <c r="H284" s="20"/>
      <c r="I284" s="29"/>
    </row>
    <row r="285" spans="1:9" ht="30" x14ac:dyDescent="0.25">
      <c r="A285" s="18" t="s">
        <v>286</v>
      </c>
      <c r="B285" s="28" t="s">
        <v>287</v>
      </c>
      <c r="C285" s="18"/>
      <c r="D285" s="18"/>
      <c r="E285" s="18"/>
      <c r="F285" s="18"/>
      <c r="G285" s="18"/>
      <c r="H285" s="20"/>
      <c r="I285" s="29"/>
    </row>
    <row r="286" spans="1:9" x14ac:dyDescent="0.25">
      <c r="A286" s="18" t="s">
        <v>288</v>
      </c>
      <c r="B286" s="18" t="s">
        <v>289</v>
      </c>
      <c r="C286" s="18"/>
      <c r="D286" s="18"/>
      <c r="E286" s="18"/>
      <c r="F286" s="18"/>
      <c r="G286" s="18"/>
      <c r="H286" s="20"/>
      <c r="I286" s="29"/>
    </row>
    <row r="287" spans="1:9" x14ac:dyDescent="0.25">
      <c r="A287" s="18" t="s">
        <v>290</v>
      </c>
      <c r="B287" s="18" t="s">
        <v>291</v>
      </c>
      <c r="C287" s="18"/>
      <c r="D287" s="18"/>
      <c r="E287" s="18"/>
      <c r="F287" s="18"/>
      <c r="G287" s="18"/>
      <c r="H287" s="20"/>
      <c r="I287" s="29"/>
    </row>
    <row r="288" spans="1:9" ht="30" x14ac:dyDescent="0.25">
      <c r="A288" s="18" t="s">
        <v>292</v>
      </c>
      <c r="B288" s="28" t="s">
        <v>293</v>
      </c>
      <c r="C288" s="18"/>
      <c r="D288" s="18"/>
      <c r="E288" s="18"/>
      <c r="F288" s="18"/>
      <c r="G288" s="18"/>
      <c r="H288" s="20"/>
      <c r="I288" s="29"/>
    </row>
    <row r="289" spans="1:9" x14ac:dyDescent="0.25">
      <c r="A289" s="18" t="s">
        <v>294</v>
      </c>
      <c r="B289" s="18" t="s">
        <v>295</v>
      </c>
      <c r="C289" s="18"/>
      <c r="D289" s="18"/>
      <c r="E289" s="18"/>
      <c r="F289" s="18"/>
      <c r="G289" s="18"/>
      <c r="H289" s="20"/>
      <c r="I289" s="29"/>
    </row>
    <row r="290" spans="1:9" ht="30" x14ac:dyDescent="0.25">
      <c r="A290" s="18" t="s">
        <v>296</v>
      </c>
      <c r="B290" s="28" t="s">
        <v>297</v>
      </c>
      <c r="C290" s="18"/>
      <c r="D290" s="18"/>
      <c r="E290" s="18"/>
      <c r="F290" s="18"/>
      <c r="G290" s="18"/>
      <c r="H290" s="20"/>
      <c r="I290" s="29"/>
    </row>
    <row r="291" spans="1:9" x14ac:dyDescent="0.25">
      <c r="A291" s="18" t="s">
        <v>298</v>
      </c>
      <c r="B291" s="18" t="s">
        <v>299</v>
      </c>
      <c r="C291" s="18"/>
      <c r="D291" s="18"/>
      <c r="E291" s="18"/>
      <c r="F291" s="18"/>
      <c r="G291" s="18"/>
      <c r="H291" s="20"/>
      <c r="I291" s="29"/>
    </row>
    <row r="292" spans="1:9" x14ac:dyDescent="0.25">
      <c r="A292" s="18" t="s">
        <v>300</v>
      </c>
      <c r="B292" s="18" t="s">
        <v>301</v>
      </c>
      <c r="C292" s="18"/>
      <c r="D292" s="18"/>
      <c r="E292" s="18"/>
      <c r="F292" s="18"/>
      <c r="G292" s="18"/>
      <c r="H292" s="20"/>
      <c r="I292" s="29"/>
    </row>
    <row r="293" spans="1:9" x14ac:dyDescent="0.25">
      <c r="A293" s="18" t="s">
        <v>302</v>
      </c>
      <c r="B293" s="18" t="s">
        <v>303</v>
      </c>
      <c r="C293" s="18"/>
      <c r="D293" s="18"/>
      <c r="E293" s="18"/>
      <c r="F293" s="18"/>
      <c r="G293" s="18"/>
      <c r="H293" s="20"/>
      <c r="I293" s="29"/>
    </row>
    <row r="294" spans="1:9" x14ac:dyDescent="0.25">
      <c r="E294" s="17" t="s">
        <v>56</v>
      </c>
      <c r="F294" s="17" t="str">
        <f>IF((COUNT(C281:C293)&lt;&gt;COUNT(F281:F293)),"", ROUND(SUM(F281:F293),2))</f>
        <v/>
      </c>
      <c r="G294" s="15" t="str">
        <f>IF((COUNT(C281:C293)&lt;&gt;COUNT(F281:F293)),"Neužpildytos visų objektų kainos", "")</f>
        <v>Neužpildytos visų objektų kainos</v>
      </c>
    </row>
    <row r="295" spans="1:9" x14ac:dyDescent="0.25">
      <c r="C295" s="17" t="s">
        <v>57</v>
      </c>
      <c r="D295" s="20"/>
      <c r="E295" s="17" t="s">
        <v>58</v>
      </c>
      <c r="F295" s="17" t="str">
        <f>IF(OR(F294="",D295=""),"", ROUND(PRODUCT(D295,F294)/100,2))</f>
        <v/>
      </c>
      <c r="G295" s="15" t="str">
        <f>IF(D295="", "Nurodykite taikomą PVM dydį", "")</f>
        <v>Nurodykite taikomą PVM dydį</v>
      </c>
    </row>
    <row r="296" spans="1:9" x14ac:dyDescent="0.25">
      <c r="E296" s="17" t="s">
        <v>59</v>
      </c>
      <c r="F296" s="17">
        <f>IF(ISBLANK(F295), "", ROUND(SUM(F294:F295),2))</f>
        <v>0</v>
      </c>
    </row>
    <row r="300" spans="1:9" x14ac:dyDescent="0.25">
      <c r="A300" s="13" t="s">
        <v>304</v>
      </c>
      <c r="B300" s="13" t="s">
        <v>305</v>
      </c>
    </row>
    <row r="302" spans="1:9" x14ac:dyDescent="0.25">
      <c r="A302" s="13" t="s">
        <v>28</v>
      </c>
    </row>
    <row r="303" spans="1:9" ht="90" x14ac:dyDescent="0.25">
      <c r="A303" s="17" t="s">
        <v>29</v>
      </c>
      <c r="B303" s="17" t="s">
        <v>30</v>
      </c>
      <c r="C303" s="17" t="s">
        <v>31</v>
      </c>
      <c r="D303" s="17" t="s">
        <v>32</v>
      </c>
      <c r="E303" s="17" t="s">
        <v>33</v>
      </c>
      <c r="F303" s="17" t="s">
        <v>34</v>
      </c>
      <c r="G303" s="17" t="s">
        <v>35</v>
      </c>
      <c r="H303" s="17" t="s">
        <v>36</v>
      </c>
      <c r="I303" s="27" t="s">
        <v>37</v>
      </c>
    </row>
    <row r="304" spans="1:9" x14ac:dyDescent="0.25">
      <c r="A304" s="17" t="s">
        <v>306</v>
      </c>
      <c r="B304" s="17" t="s">
        <v>307</v>
      </c>
      <c r="C304" s="18"/>
      <c r="D304" s="18"/>
      <c r="E304" s="18"/>
      <c r="F304" s="18"/>
      <c r="G304" s="18"/>
      <c r="H304" s="18"/>
      <c r="I304" s="28"/>
    </row>
    <row r="305" spans="1:9" x14ac:dyDescent="0.25">
      <c r="A305" s="18" t="s">
        <v>308</v>
      </c>
      <c r="B305" s="18" t="s">
        <v>307</v>
      </c>
      <c r="C305" s="18">
        <v>22500</v>
      </c>
      <c r="D305" s="18" t="s">
        <v>41</v>
      </c>
      <c r="E305" s="19"/>
      <c r="F305" s="18" t="str">
        <f>IF(ISBLANK(E305),"", PRODUCT(C305,E305))</f>
        <v/>
      </c>
      <c r="G305" s="20"/>
      <c r="H305" s="18"/>
      <c r="I305" s="28"/>
    </row>
    <row r="306" spans="1:9" ht="30" x14ac:dyDescent="0.25">
      <c r="A306" s="18" t="s">
        <v>309</v>
      </c>
      <c r="B306" s="28" t="s">
        <v>310</v>
      </c>
      <c r="C306" s="18"/>
      <c r="D306" s="18"/>
      <c r="E306" s="18"/>
      <c r="F306" s="18"/>
      <c r="G306" s="18"/>
      <c r="H306" s="20"/>
      <c r="I306" s="29"/>
    </row>
    <row r="307" spans="1:9" x14ac:dyDescent="0.25">
      <c r="A307" s="18" t="s">
        <v>311</v>
      </c>
      <c r="B307" s="18" t="s">
        <v>312</v>
      </c>
      <c r="C307" s="18"/>
      <c r="D307" s="18"/>
      <c r="E307" s="18"/>
      <c r="F307" s="18"/>
      <c r="G307" s="18"/>
      <c r="H307" s="20"/>
      <c r="I307" s="29"/>
    </row>
    <row r="308" spans="1:9" x14ac:dyDescent="0.25">
      <c r="A308" s="18" t="s">
        <v>313</v>
      </c>
      <c r="B308" s="18" t="s">
        <v>314</v>
      </c>
      <c r="C308" s="18"/>
      <c r="D308" s="18"/>
      <c r="E308" s="18"/>
      <c r="F308" s="18"/>
      <c r="G308" s="18"/>
      <c r="H308" s="20"/>
      <c r="I308" s="29"/>
    </row>
    <row r="309" spans="1:9" x14ac:dyDescent="0.25">
      <c r="A309" s="18" t="s">
        <v>315</v>
      </c>
      <c r="B309" s="18" t="s">
        <v>312</v>
      </c>
      <c r="C309" s="18"/>
      <c r="D309" s="18"/>
      <c r="E309" s="18"/>
      <c r="F309" s="18"/>
      <c r="G309" s="18"/>
      <c r="H309" s="20"/>
      <c r="I309" s="29"/>
    </row>
    <row r="310" spans="1:9" x14ac:dyDescent="0.25">
      <c r="A310" s="18" t="s">
        <v>316</v>
      </c>
      <c r="B310" s="18" t="s">
        <v>317</v>
      </c>
      <c r="C310" s="18"/>
      <c r="D310" s="18"/>
      <c r="E310" s="18"/>
      <c r="F310" s="18"/>
      <c r="G310" s="18"/>
      <c r="H310" s="20"/>
      <c r="I310" s="29"/>
    </row>
    <row r="311" spans="1:9" x14ac:dyDescent="0.25">
      <c r="A311" s="18" t="s">
        <v>318</v>
      </c>
      <c r="B311" s="18" t="s">
        <v>319</v>
      </c>
      <c r="C311" s="18"/>
      <c r="D311" s="18"/>
      <c r="E311" s="18"/>
      <c r="F311" s="18"/>
      <c r="G311" s="18"/>
      <c r="H311" s="20"/>
      <c r="I311" s="29"/>
    </row>
    <row r="312" spans="1:9" x14ac:dyDescent="0.25">
      <c r="A312" s="18" t="s">
        <v>320</v>
      </c>
      <c r="B312" s="18" t="s">
        <v>321</v>
      </c>
      <c r="C312" s="18"/>
      <c r="D312" s="18"/>
      <c r="E312" s="18"/>
      <c r="F312" s="18"/>
      <c r="G312" s="18"/>
      <c r="H312" s="20"/>
      <c r="I312" s="29"/>
    </row>
    <row r="313" spans="1:9" x14ac:dyDescent="0.25">
      <c r="A313" s="18" t="s">
        <v>322</v>
      </c>
      <c r="B313" s="18" t="s">
        <v>323</v>
      </c>
      <c r="C313" s="18"/>
      <c r="D313" s="18"/>
      <c r="E313" s="18"/>
      <c r="F313" s="18"/>
      <c r="G313" s="18"/>
      <c r="H313" s="20"/>
      <c r="I313" s="29"/>
    </row>
    <row r="314" spans="1:9" ht="75" x14ac:dyDescent="0.25">
      <c r="A314" s="18" t="s">
        <v>324</v>
      </c>
      <c r="B314" s="28" t="s">
        <v>325</v>
      </c>
      <c r="C314" s="18"/>
      <c r="D314" s="18"/>
      <c r="E314" s="18"/>
      <c r="F314" s="18"/>
      <c r="G314" s="18"/>
      <c r="H314" s="20"/>
      <c r="I314" s="29"/>
    </row>
    <row r="315" spans="1:9" x14ac:dyDescent="0.25">
      <c r="E315" s="17" t="s">
        <v>56</v>
      </c>
      <c r="F315" s="17" t="str">
        <f>IF((COUNT(C305:C314)&lt;&gt;COUNT(F305:F314)),"", ROUND(SUM(F305:F314),2))</f>
        <v/>
      </c>
      <c r="G315" s="15" t="str">
        <f>IF((COUNT(C305:C314)&lt;&gt;COUNT(F305:F314)),"Neužpildytos visų objektų kainos", "")</f>
        <v>Neužpildytos visų objektų kainos</v>
      </c>
    </row>
    <row r="316" spans="1:9" x14ac:dyDescent="0.25">
      <c r="C316" s="17" t="s">
        <v>57</v>
      </c>
      <c r="D316" s="20"/>
      <c r="E316" s="17" t="s">
        <v>58</v>
      </c>
      <c r="F316" s="17" t="str">
        <f>IF(OR(F315="",D316=""),"", ROUND(PRODUCT(D316,F315)/100,2))</f>
        <v/>
      </c>
      <c r="G316" s="15" t="str">
        <f>IF(D316="", "Nurodykite taikomą PVM dydį", "")</f>
        <v>Nurodykite taikomą PVM dydį</v>
      </c>
    </row>
    <row r="317" spans="1:9" x14ac:dyDescent="0.25">
      <c r="E317" s="17" t="s">
        <v>59</v>
      </c>
      <c r="F317" s="17">
        <f>IF(ISBLANK(F316), "", ROUND(SUM(F315:F316),2))</f>
        <v>0</v>
      </c>
    </row>
    <row r="321" spans="1:9" x14ac:dyDescent="0.25">
      <c r="A321" s="13" t="s">
        <v>326</v>
      </c>
      <c r="B321" s="13" t="s">
        <v>327</v>
      </c>
    </row>
    <row r="323" spans="1:9" x14ac:dyDescent="0.25">
      <c r="A323" s="13" t="s">
        <v>28</v>
      </c>
    </row>
    <row r="324" spans="1:9" ht="90" x14ac:dyDescent="0.25">
      <c r="A324" s="17" t="s">
        <v>29</v>
      </c>
      <c r="B324" s="17" t="s">
        <v>30</v>
      </c>
      <c r="C324" s="17" t="s">
        <v>31</v>
      </c>
      <c r="D324" s="17" t="s">
        <v>32</v>
      </c>
      <c r="E324" s="17" t="s">
        <v>33</v>
      </c>
      <c r="F324" s="17" t="s">
        <v>34</v>
      </c>
      <c r="G324" s="17" t="s">
        <v>35</v>
      </c>
      <c r="H324" s="17" t="s">
        <v>36</v>
      </c>
      <c r="I324" s="27" t="s">
        <v>37</v>
      </c>
    </row>
    <row r="325" spans="1:9" x14ac:dyDescent="0.25">
      <c r="A325" s="17" t="s">
        <v>328</v>
      </c>
      <c r="B325" s="17" t="s">
        <v>329</v>
      </c>
      <c r="C325" s="18"/>
      <c r="D325" s="18"/>
      <c r="E325" s="18"/>
      <c r="F325" s="18"/>
      <c r="G325" s="18"/>
      <c r="H325" s="18"/>
      <c r="I325" s="28"/>
    </row>
    <row r="326" spans="1:9" x14ac:dyDescent="0.25">
      <c r="A326" s="18" t="s">
        <v>330</v>
      </c>
      <c r="B326" s="18" t="s">
        <v>331</v>
      </c>
      <c r="C326" s="18">
        <v>1500</v>
      </c>
      <c r="D326" s="18" t="s">
        <v>332</v>
      </c>
      <c r="E326" s="19"/>
      <c r="F326" s="18" t="str">
        <f>IF(ISBLANK(E326),"", PRODUCT(C326,E326))</f>
        <v/>
      </c>
      <c r="G326" s="20"/>
      <c r="H326" s="18"/>
      <c r="I326" s="28"/>
    </row>
    <row r="327" spans="1:9" ht="30" x14ac:dyDescent="0.25">
      <c r="A327" s="18" t="s">
        <v>333</v>
      </c>
      <c r="B327" s="28" t="s">
        <v>334</v>
      </c>
      <c r="C327" s="18"/>
      <c r="D327" s="18"/>
      <c r="E327" s="18"/>
      <c r="F327" s="18"/>
      <c r="G327" s="18"/>
      <c r="H327" s="20"/>
      <c r="I327" s="29"/>
    </row>
    <row r="328" spans="1:9" ht="30" x14ac:dyDescent="0.25">
      <c r="A328" s="18" t="s">
        <v>335</v>
      </c>
      <c r="B328" s="28" t="s">
        <v>336</v>
      </c>
      <c r="C328" s="18"/>
      <c r="D328" s="18"/>
      <c r="E328" s="18"/>
      <c r="F328" s="18"/>
      <c r="G328" s="18"/>
      <c r="H328" s="20"/>
      <c r="I328" s="29"/>
    </row>
    <row r="329" spans="1:9" x14ac:dyDescent="0.25">
      <c r="A329" s="18" t="s">
        <v>337</v>
      </c>
      <c r="B329" s="18" t="s">
        <v>338</v>
      </c>
      <c r="C329" s="18"/>
      <c r="D329" s="18"/>
      <c r="E329" s="18"/>
      <c r="F329" s="18"/>
      <c r="G329" s="18"/>
      <c r="H329" s="20"/>
      <c r="I329" s="29"/>
    </row>
    <row r="330" spans="1:9" x14ac:dyDescent="0.25">
      <c r="A330" s="18" t="s">
        <v>339</v>
      </c>
      <c r="B330" s="18" t="s">
        <v>340</v>
      </c>
      <c r="C330" s="18"/>
      <c r="D330" s="18"/>
      <c r="E330" s="18"/>
      <c r="F330" s="18"/>
      <c r="G330" s="18"/>
      <c r="H330" s="20"/>
      <c r="I330" s="29"/>
    </row>
    <row r="331" spans="1:9" x14ac:dyDescent="0.25">
      <c r="A331" s="18" t="s">
        <v>341</v>
      </c>
      <c r="B331" s="18" t="s">
        <v>342</v>
      </c>
      <c r="C331" s="18"/>
      <c r="D331" s="18"/>
      <c r="E331" s="18"/>
      <c r="F331" s="18"/>
      <c r="G331" s="18"/>
      <c r="H331" s="20"/>
      <c r="I331" s="29"/>
    </row>
    <row r="332" spans="1:9" x14ac:dyDescent="0.25">
      <c r="A332" s="18" t="s">
        <v>343</v>
      </c>
      <c r="B332" s="18" t="s">
        <v>344</v>
      </c>
      <c r="C332" s="18"/>
      <c r="D332" s="18"/>
      <c r="E332" s="18"/>
      <c r="F332" s="18"/>
      <c r="G332" s="18"/>
      <c r="H332" s="20"/>
      <c r="I332" s="29"/>
    </row>
    <row r="333" spans="1:9" ht="45" x14ac:dyDescent="0.25">
      <c r="A333" s="18" t="s">
        <v>345</v>
      </c>
      <c r="B333" s="28" t="s">
        <v>346</v>
      </c>
      <c r="C333" s="18"/>
      <c r="D333" s="18"/>
      <c r="E333" s="18"/>
      <c r="F333" s="18"/>
      <c r="G333" s="18"/>
      <c r="H333" s="20"/>
      <c r="I333" s="29"/>
    </row>
    <row r="334" spans="1:9" x14ac:dyDescent="0.25">
      <c r="A334" s="18" t="s">
        <v>347</v>
      </c>
      <c r="B334" s="18" t="s">
        <v>348</v>
      </c>
      <c r="C334" s="18"/>
      <c r="D334" s="18"/>
      <c r="E334" s="18"/>
      <c r="F334" s="18"/>
      <c r="G334" s="18"/>
      <c r="H334" s="20"/>
      <c r="I334" s="29"/>
    </row>
    <row r="335" spans="1:9" ht="60" x14ac:dyDescent="0.25">
      <c r="A335" s="18" t="s">
        <v>349</v>
      </c>
      <c r="B335" s="28" t="s">
        <v>350</v>
      </c>
      <c r="C335" s="18"/>
      <c r="D335" s="18"/>
      <c r="E335" s="18"/>
      <c r="F335" s="18"/>
      <c r="G335" s="18"/>
      <c r="H335" s="20"/>
      <c r="I335" s="29"/>
    </row>
    <row r="336" spans="1:9" x14ac:dyDescent="0.25">
      <c r="A336" s="18" t="s">
        <v>351</v>
      </c>
      <c r="B336" s="18" t="s">
        <v>352</v>
      </c>
      <c r="C336" s="18"/>
      <c r="D336" s="18"/>
      <c r="E336" s="18"/>
      <c r="F336" s="18"/>
      <c r="G336" s="18"/>
      <c r="H336" s="20"/>
      <c r="I336" s="29"/>
    </row>
    <row r="337" spans="1:9" x14ac:dyDescent="0.25">
      <c r="E337" s="17" t="s">
        <v>56</v>
      </c>
      <c r="F337" s="17" t="str">
        <f>IF((COUNT(C326:C336)&lt;&gt;COUNT(F326:F336)),"", ROUND(SUM(F326:F336),2))</f>
        <v/>
      </c>
      <c r="G337" s="15" t="str">
        <f>IF((COUNT(C326:C336)&lt;&gt;COUNT(F326:F336)),"Neužpildytos visų objektų kainos", "")</f>
        <v>Neužpildytos visų objektų kainos</v>
      </c>
    </row>
    <row r="338" spans="1:9" x14ac:dyDescent="0.25">
      <c r="C338" s="17" t="s">
        <v>57</v>
      </c>
      <c r="D338" s="20"/>
      <c r="E338" s="17" t="s">
        <v>58</v>
      </c>
      <c r="F338" s="17" t="str">
        <f>IF(OR(F337="",D338=""),"", ROUND(PRODUCT(D338,F337)/100,2))</f>
        <v/>
      </c>
      <c r="G338" s="15" t="str">
        <f>IF(D338="", "Nurodykite taikomą PVM dydį", "")</f>
        <v>Nurodykite taikomą PVM dydį</v>
      </c>
    </row>
    <row r="339" spans="1:9" x14ac:dyDescent="0.25">
      <c r="E339" s="17" t="s">
        <v>59</v>
      </c>
      <c r="F339" s="17">
        <f>IF(ISBLANK(F338), "", ROUND(SUM(F337:F338),2))</f>
        <v>0</v>
      </c>
    </row>
    <row r="343" spans="1:9" x14ac:dyDescent="0.25">
      <c r="A343" s="13" t="s">
        <v>353</v>
      </c>
      <c r="B343" s="13" t="s">
        <v>354</v>
      </c>
    </row>
    <row r="345" spans="1:9" x14ac:dyDescent="0.25">
      <c r="A345" s="13" t="s">
        <v>28</v>
      </c>
    </row>
    <row r="346" spans="1:9" ht="90" x14ac:dyDescent="0.25">
      <c r="A346" s="17" t="s">
        <v>29</v>
      </c>
      <c r="B346" s="17" t="s">
        <v>30</v>
      </c>
      <c r="C346" s="17" t="s">
        <v>31</v>
      </c>
      <c r="D346" s="17" t="s">
        <v>32</v>
      </c>
      <c r="E346" s="17" t="s">
        <v>33</v>
      </c>
      <c r="F346" s="17" t="s">
        <v>34</v>
      </c>
      <c r="G346" s="17" t="s">
        <v>35</v>
      </c>
      <c r="H346" s="17" t="s">
        <v>36</v>
      </c>
      <c r="I346" s="27" t="s">
        <v>37</v>
      </c>
    </row>
    <row r="347" spans="1:9" x14ac:dyDescent="0.25">
      <c r="A347" s="17" t="s">
        <v>355</v>
      </c>
      <c r="B347" s="17" t="s">
        <v>356</v>
      </c>
      <c r="C347" s="18"/>
      <c r="D347" s="18"/>
      <c r="E347" s="18"/>
      <c r="F347" s="18"/>
      <c r="G347" s="18"/>
      <c r="H347" s="18"/>
      <c r="I347" s="28"/>
    </row>
    <row r="348" spans="1:9" x14ac:dyDescent="0.25">
      <c r="A348" s="18" t="s">
        <v>357</v>
      </c>
      <c r="B348" s="18" t="s">
        <v>356</v>
      </c>
      <c r="C348" s="18">
        <v>6000</v>
      </c>
      <c r="D348" s="18" t="s">
        <v>41</v>
      </c>
      <c r="E348" s="19"/>
      <c r="F348" s="18" t="str">
        <f>IF(ISBLANK(E348),"", PRODUCT(C348,E348))</f>
        <v/>
      </c>
      <c r="G348" s="20"/>
      <c r="H348" s="18"/>
      <c r="I348" s="28"/>
    </row>
    <row r="349" spans="1:9" ht="30" x14ac:dyDescent="0.25">
      <c r="A349" s="18" t="s">
        <v>358</v>
      </c>
      <c r="B349" s="28" t="s">
        <v>334</v>
      </c>
      <c r="C349" s="18"/>
      <c r="D349" s="18"/>
      <c r="E349" s="18"/>
      <c r="F349" s="18"/>
      <c r="G349" s="18"/>
      <c r="H349" s="20"/>
      <c r="I349" s="29"/>
    </row>
    <row r="350" spans="1:9" ht="30" x14ac:dyDescent="0.25">
      <c r="A350" s="18" t="s">
        <v>359</v>
      </c>
      <c r="B350" s="28" t="s">
        <v>336</v>
      </c>
      <c r="C350" s="18"/>
      <c r="D350" s="18"/>
      <c r="E350" s="18"/>
      <c r="F350" s="18"/>
      <c r="G350" s="18"/>
      <c r="H350" s="20"/>
      <c r="I350" s="29"/>
    </row>
    <row r="351" spans="1:9" x14ac:dyDescent="0.25">
      <c r="A351" s="18" t="s">
        <v>360</v>
      </c>
      <c r="B351" s="18" t="s">
        <v>338</v>
      </c>
      <c r="C351" s="18"/>
      <c r="D351" s="18"/>
      <c r="E351" s="18"/>
      <c r="F351" s="18"/>
      <c r="G351" s="18"/>
      <c r="H351" s="20"/>
      <c r="I351" s="29"/>
    </row>
    <row r="352" spans="1:9" x14ac:dyDescent="0.25">
      <c r="A352" s="18" t="s">
        <v>361</v>
      </c>
      <c r="B352" s="18" t="s">
        <v>340</v>
      </c>
      <c r="C352" s="18"/>
      <c r="D352" s="18"/>
      <c r="E352" s="18"/>
      <c r="F352" s="18"/>
      <c r="G352" s="18"/>
      <c r="H352" s="20"/>
      <c r="I352" s="29"/>
    </row>
    <row r="353" spans="1:9" x14ac:dyDescent="0.25">
      <c r="A353" s="18" t="s">
        <v>362</v>
      </c>
      <c r="B353" s="18" t="s">
        <v>342</v>
      </c>
      <c r="C353" s="18"/>
      <c r="D353" s="18"/>
      <c r="E353" s="18"/>
      <c r="F353" s="18"/>
      <c r="G353" s="18"/>
      <c r="H353" s="20"/>
      <c r="I353" s="29"/>
    </row>
    <row r="354" spans="1:9" x14ac:dyDescent="0.25">
      <c r="A354" s="18" t="s">
        <v>363</v>
      </c>
      <c r="B354" s="18" t="s">
        <v>344</v>
      </c>
      <c r="C354" s="18"/>
      <c r="D354" s="18"/>
      <c r="E354" s="18"/>
      <c r="F354" s="18"/>
      <c r="G354" s="18"/>
      <c r="H354" s="20"/>
      <c r="I354" s="29"/>
    </row>
    <row r="355" spans="1:9" ht="45" x14ac:dyDescent="0.25">
      <c r="A355" s="18" t="s">
        <v>364</v>
      </c>
      <c r="B355" s="28" t="s">
        <v>346</v>
      </c>
      <c r="C355" s="18"/>
      <c r="D355" s="18"/>
      <c r="E355" s="18"/>
      <c r="F355" s="18"/>
      <c r="G355" s="18"/>
      <c r="H355" s="20"/>
      <c r="I355" s="29"/>
    </row>
    <row r="356" spans="1:9" x14ac:dyDescent="0.25">
      <c r="A356" s="18" t="s">
        <v>365</v>
      </c>
      <c r="B356" s="18" t="s">
        <v>348</v>
      </c>
      <c r="C356" s="18"/>
      <c r="D356" s="18"/>
      <c r="E356" s="18"/>
      <c r="F356" s="18"/>
      <c r="G356" s="18"/>
      <c r="H356" s="20"/>
      <c r="I356" s="29"/>
    </row>
    <row r="357" spans="1:9" ht="60" x14ac:dyDescent="0.25">
      <c r="A357" s="18" t="s">
        <v>366</v>
      </c>
      <c r="B357" s="28" t="s">
        <v>350</v>
      </c>
      <c r="C357" s="18"/>
      <c r="D357" s="18"/>
      <c r="E357" s="18"/>
      <c r="F357" s="18"/>
      <c r="G357" s="18"/>
      <c r="H357" s="20"/>
      <c r="I357" s="29"/>
    </row>
    <row r="358" spans="1:9" x14ac:dyDescent="0.25">
      <c r="A358" s="18" t="s">
        <v>367</v>
      </c>
      <c r="B358" s="18" t="s">
        <v>352</v>
      </c>
      <c r="C358" s="18"/>
      <c r="D358" s="18"/>
      <c r="E358" s="18"/>
      <c r="F358" s="18"/>
      <c r="G358" s="18"/>
      <c r="H358" s="20"/>
      <c r="I358" s="29"/>
    </row>
    <row r="359" spans="1:9" x14ac:dyDescent="0.25">
      <c r="A359" s="18" t="s">
        <v>368</v>
      </c>
      <c r="B359" s="18" t="s">
        <v>369</v>
      </c>
      <c r="C359" s="18"/>
      <c r="D359" s="18"/>
      <c r="E359" s="18"/>
      <c r="F359" s="18"/>
      <c r="G359" s="18"/>
      <c r="H359" s="20"/>
      <c r="I359" s="29"/>
    </row>
    <row r="360" spans="1:9" x14ac:dyDescent="0.25">
      <c r="A360" s="18" t="s">
        <v>370</v>
      </c>
      <c r="B360" s="18" t="s">
        <v>371</v>
      </c>
      <c r="C360" s="18"/>
      <c r="D360" s="18"/>
      <c r="E360" s="18"/>
      <c r="F360" s="18"/>
      <c r="G360" s="18"/>
      <c r="H360" s="20"/>
      <c r="I360" s="29"/>
    </row>
    <row r="361" spans="1:9" x14ac:dyDescent="0.25">
      <c r="A361" s="18" t="s">
        <v>372</v>
      </c>
      <c r="B361" s="18" t="s">
        <v>373</v>
      </c>
      <c r="C361" s="18"/>
      <c r="D361" s="18"/>
      <c r="E361" s="18"/>
      <c r="F361" s="18"/>
      <c r="G361" s="18"/>
      <c r="H361" s="20"/>
      <c r="I361" s="29"/>
    </row>
    <row r="362" spans="1:9" x14ac:dyDescent="0.25">
      <c r="A362" s="18" t="s">
        <v>374</v>
      </c>
      <c r="B362" s="18" t="s">
        <v>375</v>
      </c>
      <c r="C362" s="18"/>
      <c r="D362" s="18"/>
      <c r="E362" s="18"/>
      <c r="F362" s="18"/>
      <c r="G362" s="18"/>
      <c r="H362" s="20"/>
      <c r="I362" s="29"/>
    </row>
    <row r="363" spans="1:9" ht="30" x14ac:dyDescent="0.25">
      <c r="A363" s="18" t="s">
        <v>376</v>
      </c>
      <c r="B363" s="28" t="s">
        <v>377</v>
      </c>
      <c r="C363" s="18"/>
      <c r="D363" s="18"/>
      <c r="E363" s="18"/>
      <c r="F363" s="18"/>
      <c r="G363" s="18"/>
      <c r="H363" s="20"/>
      <c r="I363" s="29"/>
    </row>
    <row r="364" spans="1:9" ht="30" x14ac:dyDescent="0.25">
      <c r="A364" s="18" t="s">
        <v>378</v>
      </c>
      <c r="B364" s="28" t="s">
        <v>379</v>
      </c>
      <c r="C364" s="18"/>
      <c r="D364" s="18"/>
      <c r="E364" s="18"/>
      <c r="F364" s="18"/>
      <c r="G364" s="18"/>
      <c r="H364" s="20"/>
      <c r="I364" s="29"/>
    </row>
    <row r="365" spans="1:9" x14ac:dyDescent="0.25">
      <c r="A365" s="18" t="s">
        <v>380</v>
      </c>
      <c r="B365" s="18" t="s">
        <v>381</v>
      </c>
      <c r="C365" s="18"/>
      <c r="D365" s="18"/>
      <c r="E365" s="18"/>
      <c r="F365" s="18"/>
      <c r="G365" s="18"/>
      <c r="H365" s="20"/>
      <c r="I365" s="29"/>
    </row>
    <row r="366" spans="1:9" x14ac:dyDescent="0.25">
      <c r="A366" s="18" t="s">
        <v>382</v>
      </c>
      <c r="B366" s="18" t="s">
        <v>383</v>
      </c>
      <c r="C366" s="18"/>
      <c r="D366" s="18"/>
      <c r="E366" s="18"/>
      <c r="F366" s="18"/>
      <c r="G366" s="18"/>
      <c r="H366" s="20"/>
      <c r="I366" s="29"/>
    </row>
    <row r="367" spans="1:9" x14ac:dyDescent="0.25">
      <c r="A367" s="18" t="s">
        <v>384</v>
      </c>
      <c r="B367" s="18" t="s">
        <v>385</v>
      </c>
      <c r="C367" s="18"/>
      <c r="D367" s="18"/>
      <c r="E367" s="18"/>
      <c r="F367" s="18"/>
      <c r="G367" s="18"/>
      <c r="H367" s="20"/>
      <c r="I367" s="29"/>
    </row>
    <row r="368" spans="1:9" x14ac:dyDescent="0.25">
      <c r="A368" s="18" t="s">
        <v>386</v>
      </c>
      <c r="B368" s="18" t="s">
        <v>387</v>
      </c>
      <c r="C368" s="18"/>
      <c r="D368" s="18"/>
      <c r="E368" s="18"/>
      <c r="F368" s="18"/>
      <c r="G368" s="18"/>
      <c r="H368" s="20"/>
      <c r="I368" s="29"/>
    </row>
    <row r="369" spans="1:9" x14ac:dyDescent="0.25">
      <c r="E369" s="17" t="s">
        <v>56</v>
      </c>
      <c r="F369" s="17" t="str">
        <f>IF((COUNT(C348:C368)&lt;&gt;COUNT(F348:F368)),"", ROUND(SUM(F348:F368),2))</f>
        <v/>
      </c>
      <c r="G369" s="15" t="str">
        <f>IF((COUNT(C348:C368)&lt;&gt;COUNT(F348:F368)),"Neužpildytos visų objektų kainos", "")</f>
        <v>Neužpildytos visų objektų kainos</v>
      </c>
    </row>
    <row r="370" spans="1:9" x14ac:dyDescent="0.25">
      <c r="C370" s="17" t="s">
        <v>57</v>
      </c>
      <c r="D370" s="20"/>
      <c r="E370" s="17" t="s">
        <v>58</v>
      </c>
      <c r="F370" s="17" t="str">
        <f>IF(OR(F369="",D370=""),"", ROUND(PRODUCT(D370,F369)/100,2))</f>
        <v/>
      </c>
      <c r="G370" s="15" t="str">
        <f>IF(D370="", "Nurodykite taikomą PVM dydį", "")</f>
        <v>Nurodykite taikomą PVM dydį</v>
      </c>
    </row>
    <row r="371" spans="1:9" x14ac:dyDescent="0.25">
      <c r="E371" s="17" t="s">
        <v>59</v>
      </c>
      <c r="F371" s="17">
        <f>IF(ISBLANK(F370), "", ROUND(SUM(F369:F370),2))</f>
        <v>0</v>
      </c>
    </row>
    <row r="375" spans="1:9" x14ac:dyDescent="0.25">
      <c r="A375" s="13" t="s">
        <v>388</v>
      </c>
      <c r="B375" s="13" t="s">
        <v>389</v>
      </c>
    </row>
    <row r="377" spans="1:9" x14ac:dyDescent="0.25">
      <c r="A377" s="13" t="s">
        <v>28</v>
      </c>
    </row>
    <row r="378" spans="1:9" ht="90" x14ac:dyDescent="0.25">
      <c r="A378" s="17" t="s">
        <v>29</v>
      </c>
      <c r="B378" s="17" t="s">
        <v>30</v>
      </c>
      <c r="C378" s="17" t="s">
        <v>31</v>
      </c>
      <c r="D378" s="17" t="s">
        <v>32</v>
      </c>
      <c r="E378" s="17" t="s">
        <v>33</v>
      </c>
      <c r="F378" s="17" t="s">
        <v>34</v>
      </c>
      <c r="G378" s="17" t="s">
        <v>35</v>
      </c>
      <c r="H378" s="17" t="s">
        <v>36</v>
      </c>
      <c r="I378" s="27" t="s">
        <v>37</v>
      </c>
    </row>
    <row r="379" spans="1:9" x14ac:dyDescent="0.25">
      <c r="A379" s="17" t="s">
        <v>390</v>
      </c>
      <c r="B379" s="17" t="s">
        <v>391</v>
      </c>
      <c r="C379" s="18"/>
      <c r="D379" s="18"/>
      <c r="E379" s="18"/>
      <c r="F379" s="18"/>
      <c r="G379" s="18"/>
      <c r="H379" s="18"/>
      <c r="I379" s="28"/>
    </row>
    <row r="380" spans="1:9" ht="30" x14ac:dyDescent="0.25">
      <c r="A380" s="18" t="s">
        <v>392</v>
      </c>
      <c r="B380" s="28" t="s">
        <v>391</v>
      </c>
      <c r="C380" s="18">
        <v>2250</v>
      </c>
      <c r="D380" s="18" t="s">
        <v>41</v>
      </c>
      <c r="E380" s="19"/>
      <c r="F380" s="18" t="str">
        <f>IF(ISBLANK(E380),"", PRODUCT(C380,E380))</f>
        <v/>
      </c>
      <c r="G380" s="20"/>
      <c r="H380" s="18"/>
      <c r="I380" s="28"/>
    </row>
    <row r="381" spans="1:9" x14ac:dyDescent="0.25">
      <c r="A381" s="18" t="s">
        <v>393</v>
      </c>
      <c r="B381" s="18" t="s">
        <v>394</v>
      </c>
      <c r="C381" s="18"/>
      <c r="D381" s="18"/>
      <c r="E381" s="18"/>
      <c r="F381" s="18"/>
      <c r="G381" s="18"/>
      <c r="H381" s="20"/>
      <c r="I381" s="29"/>
    </row>
    <row r="382" spans="1:9" x14ac:dyDescent="0.25">
      <c r="A382" s="18" t="s">
        <v>395</v>
      </c>
      <c r="B382" s="18" t="s">
        <v>396</v>
      </c>
      <c r="C382" s="18"/>
      <c r="D382" s="18"/>
      <c r="E382" s="18"/>
      <c r="F382" s="18"/>
      <c r="G382" s="18"/>
      <c r="H382" s="20"/>
      <c r="I382" s="29"/>
    </row>
    <row r="383" spans="1:9" ht="30" x14ac:dyDescent="0.25">
      <c r="A383" s="18" t="s">
        <v>397</v>
      </c>
      <c r="B383" s="28" t="s">
        <v>398</v>
      </c>
      <c r="C383" s="18"/>
      <c r="D383" s="18"/>
      <c r="E383" s="18"/>
      <c r="F383" s="18"/>
      <c r="G383" s="18"/>
      <c r="H383" s="20"/>
      <c r="I383" s="29"/>
    </row>
    <row r="384" spans="1:9" ht="30" x14ac:dyDescent="0.25">
      <c r="A384" s="18" t="s">
        <v>399</v>
      </c>
      <c r="B384" s="28" t="s">
        <v>400</v>
      </c>
      <c r="C384" s="18"/>
      <c r="D384" s="18"/>
      <c r="E384" s="18"/>
      <c r="F384" s="18"/>
      <c r="G384" s="18"/>
      <c r="H384" s="20"/>
      <c r="I384" s="29"/>
    </row>
    <row r="385" spans="1:9" x14ac:dyDescent="0.25">
      <c r="A385" s="18" t="s">
        <v>401</v>
      </c>
      <c r="B385" s="18" t="s">
        <v>402</v>
      </c>
      <c r="C385" s="18"/>
      <c r="D385" s="18"/>
      <c r="E385" s="18"/>
      <c r="F385" s="18"/>
      <c r="G385" s="18"/>
      <c r="H385" s="20"/>
      <c r="I385" s="29"/>
    </row>
    <row r="386" spans="1:9" x14ac:dyDescent="0.25">
      <c r="A386" s="18" t="s">
        <v>403</v>
      </c>
      <c r="B386" s="18" t="s">
        <v>404</v>
      </c>
      <c r="C386" s="18"/>
      <c r="D386" s="18"/>
      <c r="E386" s="18"/>
      <c r="F386" s="18"/>
      <c r="G386" s="18"/>
      <c r="H386" s="20"/>
      <c r="I386" s="29"/>
    </row>
    <row r="387" spans="1:9" x14ac:dyDescent="0.25">
      <c r="A387" s="18" t="s">
        <v>405</v>
      </c>
      <c r="B387" s="18" t="s">
        <v>344</v>
      </c>
      <c r="C387" s="18"/>
      <c r="D387" s="18"/>
      <c r="E387" s="18"/>
      <c r="F387" s="18"/>
      <c r="G387" s="18"/>
      <c r="H387" s="20"/>
      <c r="I387" s="29"/>
    </row>
    <row r="388" spans="1:9" ht="30" x14ac:dyDescent="0.25">
      <c r="A388" s="18" t="s">
        <v>406</v>
      </c>
      <c r="B388" s="28" t="s">
        <v>407</v>
      </c>
      <c r="C388" s="18"/>
      <c r="D388" s="18"/>
      <c r="E388" s="18"/>
      <c r="F388" s="18"/>
      <c r="G388" s="18"/>
      <c r="H388" s="20"/>
      <c r="I388" s="29"/>
    </row>
    <row r="389" spans="1:9" x14ac:dyDescent="0.25">
      <c r="A389" s="18" t="s">
        <v>408</v>
      </c>
      <c r="B389" s="18" t="s">
        <v>409</v>
      </c>
      <c r="C389" s="18"/>
      <c r="D389" s="18"/>
      <c r="E389" s="18"/>
      <c r="F389" s="18"/>
      <c r="G389" s="18"/>
      <c r="H389" s="20"/>
      <c r="I389" s="29"/>
    </row>
    <row r="390" spans="1:9" x14ac:dyDescent="0.25">
      <c r="A390" s="18" t="s">
        <v>410</v>
      </c>
      <c r="B390" s="18" t="s">
        <v>411</v>
      </c>
      <c r="C390" s="18"/>
      <c r="D390" s="18"/>
      <c r="E390" s="18"/>
      <c r="F390" s="18"/>
      <c r="G390" s="18"/>
      <c r="H390" s="20"/>
      <c r="I390" s="29"/>
    </row>
    <row r="391" spans="1:9" x14ac:dyDescent="0.25">
      <c r="E391" s="17" t="s">
        <v>56</v>
      </c>
      <c r="F391" s="17" t="str">
        <f>IF((COUNT(C380:C390)&lt;&gt;COUNT(F380:F390)),"", ROUND(SUM(F380:F390),2))</f>
        <v/>
      </c>
      <c r="G391" s="15" t="str">
        <f>IF((COUNT(C380:C390)&lt;&gt;COUNT(F380:F390)),"Neužpildytos visų objektų kainos", "")</f>
        <v>Neužpildytos visų objektų kainos</v>
      </c>
    </row>
    <row r="392" spans="1:9" x14ac:dyDescent="0.25">
      <c r="C392" s="17" t="s">
        <v>57</v>
      </c>
      <c r="D392" s="20"/>
      <c r="E392" s="17" t="s">
        <v>58</v>
      </c>
      <c r="F392" s="17" t="str">
        <f>IF(OR(F391="",D392=""),"", ROUND(PRODUCT(D392,F391)/100,2))</f>
        <v/>
      </c>
      <c r="G392" s="15" t="str">
        <f>IF(D392="", "Nurodykite taikomą PVM dydį", "")</f>
        <v>Nurodykite taikomą PVM dydį</v>
      </c>
    </row>
    <row r="393" spans="1:9" x14ac:dyDescent="0.25">
      <c r="E393" s="17" t="s">
        <v>59</v>
      </c>
      <c r="F393" s="17">
        <f>IF(ISBLANK(F392), "", ROUND(SUM(F391:F392),2))</f>
        <v>0</v>
      </c>
    </row>
    <row r="397" spans="1:9" x14ac:dyDescent="0.25">
      <c r="A397" s="13" t="s">
        <v>412</v>
      </c>
      <c r="B397" s="13" t="s">
        <v>413</v>
      </c>
    </row>
    <row r="399" spans="1:9" x14ac:dyDescent="0.25">
      <c r="A399" s="13" t="s">
        <v>28</v>
      </c>
    </row>
    <row r="400" spans="1:9" ht="90" x14ac:dyDescent="0.25">
      <c r="A400" s="17" t="s">
        <v>29</v>
      </c>
      <c r="B400" s="17" t="s">
        <v>30</v>
      </c>
      <c r="C400" s="17" t="s">
        <v>31</v>
      </c>
      <c r="D400" s="17" t="s">
        <v>32</v>
      </c>
      <c r="E400" s="17" t="s">
        <v>33</v>
      </c>
      <c r="F400" s="17" t="s">
        <v>34</v>
      </c>
      <c r="G400" s="17" t="s">
        <v>35</v>
      </c>
      <c r="H400" s="17" t="s">
        <v>36</v>
      </c>
      <c r="I400" s="27" t="s">
        <v>37</v>
      </c>
    </row>
    <row r="401" spans="1:9" x14ac:dyDescent="0.25">
      <c r="A401" s="17" t="s">
        <v>414</v>
      </c>
      <c r="B401" s="17" t="s">
        <v>415</v>
      </c>
      <c r="C401" s="18"/>
      <c r="D401" s="18"/>
      <c r="E401" s="18"/>
      <c r="F401" s="18"/>
      <c r="G401" s="18"/>
      <c r="H401" s="18"/>
      <c r="I401" s="28"/>
    </row>
    <row r="402" spans="1:9" x14ac:dyDescent="0.25">
      <c r="A402" s="18" t="s">
        <v>416</v>
      </c>
      <c r="B402" s="18" t="s">
        <v>415</v>
      </c>
      <c r="C402" s="18">
        <v>3000</v>
      </c>
      <c r="D402" s="18" t="s">
        <v>41</v>
      </c>
      <c r="E402" s="19"/>
      <c r="F402" s="18" t="str">
        <f>IF(ISBLANK(E402),"", PRODUCT(C402,E402))</f>
        <v/>
      </c>
      <c r="G402" s="20"/>
      <c r="H402" s="18"/>
      <c r="I402" s="28"/>
    </row>
    <row r="403" spans="1:9" x14ac:dyDescent="0.25">
      <c r="A403" s="18" t="s">
        <v>417</v>
      </c>
      <c r="B403" s="18" t="s">
        <v>418</v>
      </c>
      <c r="C403" s="18"/>
      <c r="D403" s="18"/>
      <c r="E403" s="18"/>
      <c r="F403" s="18"/>
      <c r="G403" s="18"/>
      <c r="H403" s="20"/>
      <c r="I403" s="29"/>
    </row>
    <row r="404" spans="1:9" x14ac:dyDescent="0.25">
      <c r="A404" s="18" t="s">
        <v>419</v>
      </c>
      <c r="B404" s="18" t="s">
        <v>420</v>
      </c>
      <c r="C404" s="18"/>
      <c r="D404" s="18"/>
      <c r="E404" s="18"/>
      <c r="F404" s="18"/>
      <c r="G404" s="18"/>
      <c r="H404" s="20"/>
      <c r="I404" s="29"/>
    </row>
    <row r="405" spans="1:9" ht="30" x14ac:dyDescent="0.25">
      <c r="A405" s="18" t="s">
        <v>421</v>
      </c>
      <c r="B405" s="28" t="s">
        <v>422</v>
      </c>
      <c r="C405" s="18"/>
      <c r="D405" s="18"/>
      <c r="E405" s="18"/>
      <c r="F405" s="18"/>
      <c r="G405" s="18"/>
      <c r="H405" s="20"/>
      <c r="I405" s="29"/>
    </row>
    <row r="406" spans="1:9" x14ac:dyDescent="0.25">
      <c r="A406" s="18" t="s">
        <v>423</v>
      </c>
      <c r="B406" s="18" t="s">
        <v>424</v>
      </c>
      <c r="C406" s="18"/>
      <c r="D406" s="18"/>
      <c r="E406" s="18"/>
      <c r="F406" s="18"/>
      <c r="G406" s="18"/>
      <c r="H406" s="20"/>
      <c r="I406" s="29"/>
    </row>
    <row r="407" spans="1:9" ht="30" x14ac:dyDescent="0.25">
      <c r="A407" s="18" t="s">
        <v>425</v>
      </c>
      <c r="B407" s="28" t="s">
        <v>426</v>
      </c>
      <c r="C407" s="18"/>
      <c r="D407" s="18"/>
      <c r="E407" s="18"/>
      <c r="F407" s="18"/>
      <c r="G407" s="18"/>
      <c r="H407" s="20"/>
      <c r="I407" s="29"/>
    </row>
    <row r="408" spans="1:9" x14ac:dyDescent="0.25">
      <c r="A408" s="18" t="s">
        <v>427</v>
      </c>
      <c r="B408" s="18" t="s">
        <v>428</v>
      </c>
      <c r="C408" s="18"/>
      <c r="D408" s="18"/>
      <c r="E408" s="18"/>
      <c r="F408" s="18"/>
      <c r="G408" s="18"/>
      <c r="H408" s="20"/>
      <c r="I408" s="29"/>
    </row>
    <row r="409" spans="1:9" x14ac:dyDescent="0.25">
      <c r="A409" s="18" t="s">
        <v>429</v>
      </c>
      <c r="B409" s="18" t="s">
        <v>430</v>
      </c>
      <c r="C409" s="18"/>
      <c r="D409" s="18"/>
      <c r="E409" s="18"/>
      <c r="F409" s="18"/>
      <c r="G409" s="18"/>
      <c r="H409" s="20"/>
      <c r="I409" s="29"/>
    </row>
    <row r="410" spans="1:9" x14ac:dyDescent="0.25">
      <c r="A410" s="18" t="s">
        <v>431</v>
      </c>
      <c r="B410" s="18" t="s">
        <v>432</v>
      </c>
      <c r="C410" s="18"/>
      <c r="D410" s="18"/>
      <c r="E410" s="18"/>
      <c r="F410" s="18"/>
      <c r="G410" s="18"/>
      <c r="H410" s="20"/>
      <c r="I410" s="29"/>
    </row>
    <row r="411" spans="1:9" x14ac:dyDescent="0.25">
      <c r="E411" s="17" t="s">
        <v>56</v>
      </c>
      <c r="F411" s="17" t="str">
        <f>IF((COUNT(C402:C410)&lt;&gt;COUNT(F402:F410)),"", ROUND(SUM(F402:F410),2))</f>
        <v/>
      </c>
      <c r="G411" s="15" t="str">
        <f>IF((COUNT(C402:C410)&lt;&gt;COUNT(F402:F410)),"Neužpildytos visų objektų kainos", "")</f>
        <v>Neužpildytos visų objektų kainos</v>
      </c>
    </row>
    <row r="412" spans="1:9" x14ac:dyDescent="0.25">
      <c r="C412" s="17" t="s">
        <v>57</v>
      </c>
      <c r="D412" s="20"/>
      <c r="E412" s="17" t="s">
        <v>58</v>
      </c>
      <c r="F412" s="17" t="str">
        <f>IF(OR(F411="",D412=""),"", ROUND(PRODUCT(D412,F411)/100,2))</f>
        <v/>
      </c>
      <c r="G412" s="15" t="str">
        <f>IF(D412="", "Nurodykite taikomą PVM dydį", "")</f>
        <v>Nurodykite taikomą PVM dydį</v>
      </c>
    </row>
    <row r="413" spans="1:9" x14ac:dyDescent="0.25">
      <c r="E413" s="17" t="s">
        <v>59</v>
      </c>
      <c r="F413" s="17">
        <f>IF(ISBLANK(F412), "", ROUND(SUM(F411:F412),2))</f>
        <v>0</v>
      </c>
    </row>
    <row r="417" spans="1:9" x14ac:dyDescent="0.25">
      <c r="A417" s="13" t="s">
        <v>433</v>
      </c>
      <c r="B417" s="13" t="s">
        <v>434</v>
      </c>
    </row>
    <row r="419" spans="1:9" x14ac:dyDescent="0.25">
      <c r="A419" s="13" t="s">
        <v>28</v>
      </c>
    </row>
    <row r="420" spans="1:9" ht="90" x14ac:dyDescent="0.25">
      <c r="A420" s="17" t="s">
        <v>29</v>
      </c>
      <c r="B420" s="17" t="s">
        <v>30</v>
      </c>
      <c r="C420" s="17" t="s">
        <v>31</v>
      </c>
      <c r="D420" s="17" t="s">
        <v>32</v>
      </c>
      <c r="E420" s="17" t="s">
        <v>33</v>
      </c>
      <c r="F420" s="17" t="s">
        <v>34</v>
      </c>
      <c r="G420" s="17" t="s">
        <v>35</v>
      </c>
      <c r="H420" s="17" t="s">
        <v>36</v>
      </c>
      <c r="I420" s="27" t="s">
        <v>37</v>
      </c>
    </row>
    <row r="421" spans="1:9" x14ac:dyDescent="0.25">
      <c r="A421" s="17" t="s">
        <v>435</v>
      </c>
      <c r="B421" s="17" t="s">
        <v>436</v>
      </c>
      <c r="C421" s="18"/>
      <c r="D421" s="18"/>
      <c r="E421" s="18"/>
      <c r="F421" s="18"/>
      <c r="G421" s="18"/>
      <c r="H421" s="18"/>
      <c r="I421" s="28"/>
    </row>
    <row r="422" spans="1:9" x14ac:dyDescent="0.25">
      <c r="A422" s="18" t="s">
        <v>437</v>
      </c>
      <c r="B422" s="18" t="s">
        <v>436</v>
      </c>
      <c r="C422" s="18">
        <v>3000</v>
      </c>
      <c r="D422" s="18" t="s">
        <v>41</v>
      </c>
      <c r="E422" s="19"/>
      <c r="F422" s="18" t="str">
        <f>IF(ISBLANK(E422),"", PRODUCT(C422,E422))</f>
        <v/>
      </c>
      <c r="G422" s="20"/>
      <c r="H422" s="18"/>
      <c r="I422" s="28"/>
    </row>
    <row r="423" spans="1:9" x14ac:dyDescent="0.25">
      <c r="A423" s="18" t="s">
        <v>438</v>
      </c>
      <c r="B423" s="18" t="s">
        <v>439</v>
      </c>
      <c r="C423" s="18"/>
      <c r="D423" s="18"/>
      <c r="E423" s="18"/>
      <c r="F423" s="18"/>
      <c r="G423" s="18"/>
      <c r="H423" s="20"/>
      <c r="I423" s="29"/>
    </row>
    <row r="424" spans="1:9" x14ac:dyDescent="0.25">
      <c r="A424" s="18" t="s">
        <v>440</v>
      </c>
      <c r="B424" s="18" t="s">
        <v>441</v>
      </c>
      <c r="C424" s="18"/>
      <c r="D424" s="18"/>
      <c r="E424" s="18"/>
      <c r="F424" s="18"/>
      <c r="G424" s="18"/>
      <c r="H424" s="20"/>
      <c r="I424" s="29"/>
    </row>
    <row r="425" spans="1:9" ht="30" x14ac:dyDescent="0.25">
      <c r="A425" s="18" t="s">
        <v>442</v>
      </c>
      <c r="B425" s="28" t="s">
        <v>443</v>
      </c>
      <c r="C425" s="18"/>
      <c r="D425" s="18"/>
      <c r="E425" s="18"/>
      <c r="F425" s="18"/>
      <c r="G425" s="18"/>
      <c r="H425" s="20"/>
      <c r="I425" s="29"/>
    </row>
    <row r="426" spans="1:9" x14ac:dyDescent="0.25">
      <c r="A426" s="18" t="s">
        <v>444</v>
      </c>
      <c r="B426" s="18" t="s">
        <v>445</v>
      </c>
      <c r="C426" s="18"/>
      <c r="D426" s="18"/>
      <c r="E426" s="18"/>
      <c r="F426" s="18"/>
      <c r="G426" s="18"/>
      <c r="H426" s="20"/>
      <c r="I426" s="29"/>
    </row>
    <row r="427" spans="1:9" ht="30" x14ac:dyDescent="0.25">
      <c r="A427" s="18" t="s">
        <v>446</v>
      </c>
      <c r="B427" s="28" t="s">
        <v>447</v>
      </c>
      <c r="C427" s="18"/>
      <c r="D427" s="18"/>
      <c r="E427" s="18"/>
      <c r="F427" s="18"/>
      <c r="G427" s="18"/>
      <c r="H427" s="20"/>
      <c r="I427" s="29"/>
    </row>
    <row r="428" spans="1:9" ht="30" x14ac:dyDescent="0.25">
      <c r="A428" s="18" t="s">
        <v>448</v>
      </c>
      <c r="B428" s="28" t="s">
        <v>449</v>
      </c>
      <c r="C428" s="18"/>
      <c r="D428" s="18"/>
      <c r="E428" s="18"/>
      <c r="F428" s="18"/>
      <c r="G428" s="18"/>
      <c r="H428" s="20"/>
      <c r="I428" s="29"/>
    </row>
    <row r="429" spans="1:9" x14ac:dyDescent="0.25">
      <c r="A429" s="18" t="s">
        <v>450</v>
      </c>
      <c r="B429" s="18" t="s">
        <v>451</v>
      </c>
      <c r="C429" s="18"/>
      <c r="D429" s="18"/>
      <c r="E429" s="18"/>
      <c r="F429" s="18"/>
      <c r="G429" s="18"/>
      <c r="H429" s="20"/>
      <c r="I429" s="29"/>
    </row>
    <row r="430" spans="1:9" x14ac:dyDescent="0.25">
      <c r="A430" s="18" t="s">
        <v>452</v>
      </c>
      <c r="B430" s="18" t="s">
        <v>453</v>
      </c>
      <c r="C430" s="18"/>
      <c r="D430" s="18"/>
      <c r="E430" s="18"/>
      <c r="F430" s="18"/>
      <c r="G430" s="18"/>
      <c r="H430" s="20"/>
      <c r="I430" s="29"/>
    </row>
    <row r="431" spans="1:9" x14ac:dyDescent="0.25">
      <c r="A431" s="18" t="s">
        <v>454</v>
      </c>
      <c r="B431" s="18" t="s">
        <v>455</v>
      </c>
      <c r="C431" s="18"/>
      <c r="D431" s="18"/>
      <c r="E431" s="18"/>
      <c r="F431" s="18"/>
      <c r="G431" s="18"/>
      <c r="H431" s="20"/>
      <c r="I431" s="29"/>
    </row>
    <row r="432" spans="1:9" x14ac:dyDescent="0.25">
      <c r="A432" s="18" t="s">
        <v>456</v>
      </c>
      <c r="B432" s="18" t="s">
        <v>457</v>
      </c>
      <c r="C432" s="18"/>
      <c r="D432" s="18"/>
      <c r="E432" s="18"/>
      <c r="F432" s="18"/>
      <c r="G432" s="18"/>
      <c r="H432" s="20"/>
      <c r="I432" s="29"/>
    </row>
    <row r="433" spans="1:9" x14ac:dyDescent="0.25">
      <c r="E433" s="17" t="s">
        <v>56</v>
      </c>
      <c r="F433" s="17" t="str">
        <f>IF((COUNT(C422:C432)&lt;&gt;COUNT(F422:F432)),"", ROUND(SUM(F422:F432),2))</f>
        <v/>
      </c>
      <c r="G433" s="15" t="str">
        <f>IF((COUNT(C422:C432)&lt;&gt;COUNT(F422:F432)),"Neužpildytos visų objektų kainos", "")</f>
        <v>Neužpildytos visų objektų kainos</v>
      </c>
    </row>
    <row r="434" spans="1:9" x14ac:dyDescent="0.25">
      <c r="C434" s="17" t="s">
        <v>57</v>
      </c>
      <c r="D434" s="20"/>
      <c r="E434" s="17" t="s">
        <v>58</v>
      </c>
      <c r="F434" s="17" t="str">
        <f>IF(OR(F433="",D434=""),"", ROUND(PRODUCT(D434,F433)/100,2))</f>
        <v/>
      </c>
      <c r="G434" s="15" t="str">
        <f>IF(D434="", "Nurodykite taikomą PVM dydį", "")</f>
        <v>Nurodykite taikomą PVM dydį</v>
      </c>
    </row>
    <row r="435" spans="1:9" x14ac:dyDescent="0.25">
      <c r="E435" s="17" t="s">
        <v>59</v>
      </c>
      <c r="F435" s="17">
        <f>IF(ISBLANK(F434), "", ROUND(SUM(F433:F434),2))</f>
        <v>0</v>
      </c>
    </row>
    <row r="439" spans="1:9" x14ac:dyDescent="0.25">
      <c r="A439" s="13" t="s">
        <v>458</v>
      </c>
      <c r="B439" s="13" t="s">
        <v>459</v>
      </c>
    </row>
    <row r="441" spans="1:9" x14ac:dyDescent="0.25">
      <c r="A441" s="13" t="s">
        <v>28</v>
      </c>
    </row>
    <row r="442" spans="1:9" ht="90" x14ac:dyDescent="0.25">
      <c r="A442" s="17" t="s">
        <v>29</v>
      </c>
      <c r="B442" s="17" t="s">
        <v>30</v>
      </c>
      <c r="C442" s="17" t="s">
        <v>31</v>
      </c>
      <c r="D442" s="17" t="s">
        <v>32</v>
      </c>
      <c r="E442" s="17" t="s">
        <v>33</v>
      </c>
      <c r="F442" s="17" t="s">
        <v>34</v>
      </c>
      <c r="G442" s="17" t="s">
        <v>35</v>
      </c>
      <c r="H442" s="17" t="s">
        <v>36</v>
      </c>
      <c r="I442" s="27" t="s">
        <v>37</v>
      </c>
    </row>
    <row r="443" spans="1:9" x14ac:dyDescent="0.25">
      <c r="A443" s="17" t="s">
        <v>460</v>
      </c>
      <c r="B443" s="17" t="s">
        <v>461</v>
      </c>
      <c r="C443" s="18"/>
      <c r="D443" s="18"/>
      <c r="E443" s="18"/>
      <c r="F443" s="18"/>
      <c r="G443" s="18"/>
      <c r="H443" s="18"/>
      <c r="I443" s="28"/>
    </row>
    <row r="444" spans="1:9" x14ac:dyDescent="0.25">
      <c r="A444" s="18" t="s">
        <v>462</v>
      </c>
      <c r="B444" s="18" t="s">
        <v>463</v>
      </c>
      <c r="C444" s="18">
        <v>600</v>
      </c>
      <c r="D444" s="18" t="s">
        <v>41</v>
      </c>
      <c r="E444" s="19"/>
      <c r="F444" s="18" t="str">
        <f>IF(ISBLANK(E444),"", PRODUCT(C444,E444))</f>
        <v/>
      </c>
      <c r="G444" s="20"/>
      <c r="H444" s="18"/>
      <c r="I444" s="28"/>
    </row>
    <row r="445" spans="1:9" x14ac:dyDescent="0.25">
      <c r="A445" s="18" t="s">
        <v>464</v>
      </c>
      <c r="B445" s="18" t="s">
        <v>465</v>
      </c>
      <c r="C445" s="18"/>
      <c r="D445" s="18"/>
      <c r="E445" s="18"/>
      <c r="F445" s="18"/>
      <c r="G445" s="18"/>
      <c r="H445" s="20"/>
      <c r="I445" s="29"/>
    </row>
    <row r="446" spans="1:9" x14ac:dyDescent="0.25">
      <c r="A446" s="18" t="s">
        <v>466</v>
      </c>
      <c r="B446" s="18" t="s">
        <v>467</v>
      </c>
      <c r="C446" s="18"/>
      <c r="D446" s="18"/>
      <c r="E446" s="18"/>
      <c r="F446" s="18"/>
      <c r="G446" s="18"/>
      <c r="H446" s="20"/>
      <c r="I446" s="29"/>
    </row>
    <row r="447" spans="1:9" x14ac:dyDescent="0.25">
      <c r="A447" s="18" t="s">
        <v>468</v>
      </c>
      <c r="B447" s="18" t="s">
        <v>469</v>
      </c>
      <c r="C447" s="18"/>
      <c r="D447" s="18"/>
      <c r="E447" s="18"/>
      <c r="F447" s="18"/>
      <c r="G447" s="18"/>
      <c r="H447" s="20"/>
      <c r="I447" s="29"/>
    </row>
    <row r="448" spans="1:9" x14ac:dyDescent="0.25">
      <c r="A448" s="18" t="s">
        <v>470</v>
      </c>
      <c r="B448" s="18" t="s">
        <v>471</v>
      </c>
      <c r="C448" s="18"/>
      <c r="D448" s="18"/>
      <c r="E448" s="18"/>
      <c r="F448" s="18"/>
      <c r="G448" s="18"/>
      <c r="H448" s="20"/>
      <c r="I448" s="29"/>
    </row>
    <row r="449" spans="1:9" x14ac:dyDescent="0.25">
      <c r="A449" s="18" t="s">
        <v>472</v>
      </c>
      <c r="B449" s="18" t="s">
        <v>473</v>
      </c>
      <c r="C449" s="18"/>
      <c r="D449" s="18"/>
      <c r="E449" s="18"/>
      <c r="F449" s="18"/>
      <c r="G449" s="18"/>
      <c r="H449" s="20"/>
      <c r="I449" s="29"/>
    </row>
    <row r="450" spans="1:9" ht="30" x14ac:dyDescent="0.25">
      <c r="A450" s="18" t="s">
        <v>474</v>
      </c>
      <c r="B450" s="28" t="s">
        <v>475</v>
      </c>
      <c r="C450" s="18"/>
      <c r="D450" s="18"/>
      <c r="E450" s="18"/>
      <c r="F450" s="18"/>
      <c r="G450" s="18"/>
      <c r="H450" s="20"/>
      <c r="I450" s="29"/>
    </row>
    <row r="451" spans="1:9" x14ac:dyDescent="0.25">
      <c r="A451" s="18" t="s">
        <v>476</v>
      </c>
      <c r="B451" s="18" t="s">
        <v>477</v>
      </c>
      <c r="C451" s="18"/>
      <c r="D451" s="18"/>
      <c r="E451" s="18"/>
      <c r="F451" s="18"/>
      <c r="G451" s="18"/>
      <c r="H451" s="20"/>
      <c r="I451" s="29"/>
    </row>
    <row r="452" spans="1:9" x14ac:dyDescent="0.25">
      <c r="A452" s="18" t="s">
        <v>478</v>
      </c>
      <c r="B452" s="18" t="s">
        <v>479</v>
      </c>
      <c r="C452" s="18"/>
      <c r="D452" s="18"/>
      <c r="E452" s="18"/>
      <c r="F452" s="18"/>
      <c r="G452" s="18"/>
      <c r="H452" s="20"/>
      <c r="I452" s="29"/>
    </row>
    <row r="453" spans="1:9" x14ac:dyDescent="0.25">
      <c r="A453" s="18" t="s">
        <v>480</v>
      </c>
      <c r="B453" s="18" t="s">
        <v>481</v>
      </c>
      <c r="C453" s="18"/>
      <c r="D453" s="18"/>
      <c r="E453" s="18"/>
      <c r="F453" s="18"/>
      <c r="G453" s="18"/>
      <c r="H453" s="20"/>
      <c r="I453" s="29"/>
    </row>
    <row r="454" spans="1:9" x14ac:dyDescent="0.25">
      <c r="A454" s="18" t="s">
        <v>482</v>
      </c>
      <c r="B454" s="18" t="s">
        <v>483</v>
      </c>
      <c r="C454" s="18"/>
      <c r="D454" s="18"/>
      <c r="E454" s="18"/>
      <c r="F454" s="18"/>
      <c r="G454" s="18"/>
      <c r="H454" s="20"/>
      <c r="I454" s="29"/>
    </row>
    <row r="455" spans="1:9" x14ac:dyDescent="0.25">
      <c r="A455" s="18" t="s">
        <v>484</v>
      </c>
      <c r="B455" s="18" t="s">
        <v>485</v>
      </c>
      <c r="C455" s="18"/>
      <c r="D455" s="18"/>
      <c r="E455" s="18"/>
      <c r="F455" s="18"/>
      <c r="G455" s="18"/>
      <c r="H455" s="20"/>
      <c r="I455" s="29"/>
    </row>
    <row r="456" spans="1:9" x14ac:dyDescent="0.25">
      <c r="A456" s="18" t="s">
        <v>486</v>
      </c>
      <c r="B456" s="18" t="s">
        <v>487</v>
      </c>
      <c r="C456" s="18"/>
      <c r="D456" s="18"/>
      <c r="E456" s="18"/>
      <c r="F456" s="18"/>
      <c r="G456" s="18"/>
      <c r="H456" s="20"/>
      <c r="I456" s="29"/>
    </row>
    <row r="457" spans="1:9" x14ac:dyDescent="0.25">
      <c r="A457" s="18" t="s">
        <v>488</v>
      </c>
      <c r="B457" s="18" t="s">
        <v>489</v>
      </c>
      <c r="C457" s="18"/>
      <c r="D457" s="18"/>
      <c r="E457" s="18"/>
      <c r="F457" s="18"/>
      <c r="G457" s="18"/>
      <c r="H457" s="20"/>
      <c r="I457" s="29"/>
    </row>
    <row r="458" spans="1:9" x14ac:dyDescent="0.25">
      <c r="A458" s="18" t="s">
        <v>490</v>
      </c>
      <c r="B458" s="18" t="s">
        <v>491</v>
      </c>
      <c r="C458" s="18"/>
      <c r="D458" s="18"/>
      <c r="E458" s="18"/>
      <c r="F458" s="18"/>
      <c r="G458" s="18"/>
      <c r="H458" s="20"/>
      <c r="I458" s="29"/>
    </row>
    <row r="459" spans="1:9" x14ac:dyDescent="0.25">
      <c r="E459" s="17" t="s">
        <v>56</v>
      </c>
      <c r="F459" s="17" t="str">
        <f>IF((COUNT(C444:C458)&lt;&gt;COUNT(F444:F458)),"", ROUND(SUM(F444:F458),2))</f>
        <v/>
      </c>
      <c r="G459" s="15" t="str">
        <f>IF((COUNT(C444:C458)&lt;&gt;COUNT(F444:F458)),"Neužpildytos visų objektų kainos", "")</f>
        <v>Neužpildytos visų objektų kainos</v>
      </c>
    </row>
    <row r="460" spans="1:9" x14ac:dyDescent="0.25">
      <c r="C460" s="17" t="s">
        <v>57</v>
      </c>
      <c r="D460" s="20"/>
      <c r="E460" s="17" t="s">
        <v>58</v>
      </c>
      <c r="F460" s="17" t="str">
        <f>IF(OR(F459="",D460=""),"", ROUND(PRODUCT(D460,F459)/100,2))</f>
        <v/>
      </c>
      <c r="G460" s="15" t="str">
        <f>IF(D460="", "Nurodykite taikomą PVM dydį", "")</f>
        <v>Nurodykite taikomą PVM dydį</v>
      </c>
    </row>
    <row r="461" spans="1:9" x14ac:dyDescent="0.25">
      <c r="E461" s="17" t="s">
        <v>59</v>
      </c>
      <c r="F461" s="17">
        <f>IF(ISBLANK(F460), "", ROUND(SUM(F459:F460),2))</f>
        <v>0</v>
      </c>
    </row>
    <row r="465" spans="1:9" x14ac:dyDescent="0.25">
      <c r="A465" s="13" t="s">
        <v>492</v>
      </c>
      <c r="B465" s="13" t="s">
        <v>493</v>
      </c>
    </row>
    <row r="467" spans="1:9" x14ac:dyDescent="0.25">
      <c r="A467" s="13" t="s">
        <v>28</v>
      </c>
    </row>
    <row r="468" spans="1:9" ht="90" x14ac:dyDescent="0.25">
      <c r="A468" s="17" t="s">
        <v>29</v>
      </c>
      <c r="B468" s="17" t="s">
        <v>30</v>
      </c>
      <c r="C468" s="17" t="s">
        <v>31</v>
      </c>
      <c r="D468" s="17" t="s">
        <v>32</v>
      </c>
      <c r="E468" s="17" t="s">
        <v>33</v>
      </c>
      <c r="F468" s="17" t="s">
        <v>34</v>
      </c>
      <c r="G468" s="17" t="s">
        <v>35</v>
      </c>
      <c r="H468" s="17" t="s">
        <v>36</v>
      </c>
      <c r="I468" s="27" t="s">
        <v>37</v>
      </c>
    </row>
    <row r="469" spans="1:9" x14ac:dyDescent="0.25">
      <c r="A469" s="17" t="s">
        <v>494</v>
      </c>
      <c r="B469" s="17" t="s">
        <v>495</v>
      </c>
      <c r="C469" s="18"/>
      <c r="D469" s="18"/>
      <c r="E469" s="18"/>
      <c r="F469" s="18"/>
      <c r="G469" s="18"/>
      <c r="H469" s="18"/>
      <c r="I469" s="28"/>
    </row>
    <row r="470" spans="1:9" x14ac:dyDescent="0.25">
      <c r="A470" s="18" t="s">
        <v>496</v>
      </c>
      <c r="B470" s="18" t="s">
        <v>495</v>
      </c>
      <c r="C470" s="18">
        <v>300</v>
      </c>
      <c r="D470" s="18" t="s">
        <v>41</v>
      </c>
      <c r="E470" s="19"/>
      <c r="F470" s="18" t="str">
        <f>IF(ISBLANK(E470),"", PRODUCT(C470,E470))</f>
        <v/>
      </c>
      <c r="G470" s="20"/>
      <c r="H470" s="18"/>
      <c r="I470" s="28"/>
    </row>
    <row r="471" spans="1:9" x14ac:dyDescent="0.25">
      <c r="A471" s="18" t="s">
        <v>497</v>
      </c>
      <c r="B471" s="18" t="s">
        <v>498</v>
      </c>
      <c r="C471" s="18"/>
      <c r="D471" s="18"/>
      <c r="E471" s="18"/>
      <c r="F471" s="18"/>
      <c r="G471" s="18"/>
      <c r="H471" s="20"/>
      <c r="I471" s="29"/>
    </row>
    <row r="472" spans="1:9" x14ac:dyDescent="0.25">
      <c r="A472" s="18" t="s">
        <v>499</v>
      </c>
      <c r="B472" s="18" t="s">
        <v>500</v>
      </c>
      <c r="C472" s="18"/>
      <c r="D472" s="18"/>
      <c r="E472" s="18"/>
      <c r="F472" s="18"/>
      <c r="G472" s="18"/>
      <c r="H472" s="20"/>
      <c r="I472" s="29"/>
    </row>
    <row r="473" spans="1:9" x14ac:dyDescent="0.25">
      <c r="A473" s="18" t="s">
        <v>501</v>
      </c>
      <c r="B473" s="18" t="s">
        <v>502</v>
      </c>
      <c r="C473" s="18"/>
      <c r="D473" s="18"/>
      <c r="E473" s="18"/>
      <c r="F473" s="18"/>
      <c r="G473" s="18"/>
      <c r="H473" s="20"/>
      <c r="I473" s="29"/>
    </row>
    <row r="474" spans="1:9" x14ac:dyDescent="0.25">
      <c r="A474" s="18" t="s">
        <v>503</v>
      </c>
      <c r="B474" s="18" t="s">
        <v>504</v>
      </c>
      <c r="C474" s="18"/>
      <c r="D474" s="18"/>
      <c r="E474" s="18"/>
      <c r="F474" s="18"/>
      <c r="G474" s="18"/>
      <c r="H474" s="20"/>
      <c r="I474" s="29"/>
    </row>
    <row r="475" spans="1:9" x14ac:dyDescent="0.25">
      <c r="A475" s="18" t="s">
        <v>505</v>
      </c>
      <c r="B475" s="18" t="s">
        <v>506</v>
      </c>
      <c r="C475" s="18"/>
      <c r="D475" s="18"/>
      <c r="E475" s="18"/>
      <c r="F475" s="18"/>
      <c r="G475" s="18"/>
      <c r="H475" s="20"/>
      <c r="I475" s="29"/>
    </row>
    <row r="476" spans="1:9" x14ac:dyDescent="0.25">
      <c r="A476" s="18" t="s">
        <v>507</v>
      </c>
      <c r="B476" s="18" t="s">
        <v>508</v>
      </c>
      <c r="C476" s="18"/>
      <c r="D476" s="18"/>
      <c r="E476" s="18"/>
      <c r="F476" s="18"/>
      <c r="G476" s="18"/>
      <c r="H476" s="20"/>
      <c r="I476" s="29"/>
    </row>
    <row r="477" spans="1:9" x14ac:dyDescent="0.25">
      <c r="A477" s="18" t="s">
        <v>509</v>
      </c>
      <c r="B477" s="18" t="s">
        <v>510</v>
      </c>
      <c r="C477" s="18"/>
      <c r="D477" s="18"/>
      <c r="E477" s="18"/>
      <c r="F477" s="18"/>
      <c r="G477" s="18"/>
      <c r="H477" s="20"/>
      <c r="I477" s="29"/>
    </row>
    <row r="478" spans="1:9" x14ac:dyDescent="0.25">
      <c r="A478" s="18" t="s">
        <v>511</v>
      </c>
      <c r="B478" s="18" t="s">
        <v>512</v>
      </c>
      <c r="C478" s="18"/>
      <c r="D478" s="18"/>
      <c r="E478" s="18"/>
      <c r="F478" s="18"/>
      <c r="G478" s="18"/>
      <c r="H478" s="20"/>
      <c r="I478" s="29"/>
    </row>
    <row r="479" spans="1:9" x14ac:dyDescent="0.25">
      <c r="A479" s="18" t="s">
        <v>513</v>
      </c>
      <c r="B479" s="18" t="s">
        <v>514</v>
      </c>
      <c r="C479" s="18"/>
      <c r="D479" s="18"/>
      <c r="E479" s="18"/>
      <c r="F479" s="18"/>
      <c r="G479" s="18"/>
      <c r="H479" s="20"/>
      <c r="I479" s="29"/>
    </row>
    <row r="480" spans="1:9" x14ac:dyDescent="0.25">
      <c r="A480" s="18" t="s">
        <v>515</v>
      </c>
      <c r="B480" s="18" t="s">
        <v>516</v>
      </c>
      <c r="C480" s="18"/>
      <c r="D480" s="18"/>
      <c r="E480" s="18"/>
      <c r="F480" s="18"/>
      <c r="G480" s="18"/>
      <c r="H480" s="20"/>
      <c r="I480" s="29"/>
    </row>
    <row r="481" spans="1:9" x14ac:dyDescent="0.25">
      <c r="A481" s="18" t="s">
        <v>517</v>
      </c>
      <c r="B481" s="18" t="s">
        <v>518</v>
      </c>
      <c r="C481" s="18"/>
      <c r="D481" s="18"/>
      <c r="E481" s="18"/>
      <c r="F481" s="18"/>
      <c r="G481" s="18"/>
      <c r="H481" s="20"/>
      <c r="I481" s="29"/>
    </row>
    <row r="482" spans="1:9" x14ac:dyDescent="0.25">
      <c r="A482" s="18" t="s">
        <v>519</v>
      </c>
      <c r="B482" s="18" t="s">
        <v>520</v>
      </c>
      <c r="C482" s="18"/>
      <c r="D482" s="18"/>
      <c r="E482" s="18"/>
      <c r="F482" s="18"/>
      <c r="G482" s="18"/>
      <c r="H482" s="20"/>
      <c r="I482" s="29"/>
    </row>
    <row r="483" spans="1:9" x14ac:dyDescent="0.25">
      <c r="A483" s="18" t="s">
        <v>521</v>
      </c>
      <c r="B483" s="18" t="s">
        <v>522</v>
      </c>
      <c r="C483" s="18"/>
      <c r="D483" s="18"/>
      <c r="E483" s="18"/>
      <c r="F483" s="18"/>
      <c r="G483" s="18"/>
      <c r="H483" s="20"/>
      <c r="I483" s="29"/>
    </row>
    <row r="484" spans="1:9" x14ac:dyDescent="0.25">
      <c r="E484" s="17" t="s">
        <v>56</v>
      </c>
      <c r="F484" s="17" t="str">
        <f>IF((COUNT(C470:C483)&lt;&gt;COUNT(F470:F483)),"", ROUND(SUM(F470:F483),2))</f>
        <v/>
      </c>
      <c r="G484" s="15" t="str">
        <f>IF((COUNT(C470:C483)&lt;&gt;COUNT(F470:F483)),"Neužpildytos visų objektų kainos", "")</f>
        <v>Neužpildytos visų objektų kainos</v>
      </c>
    </row>
    <row r="485" spans="1:9" x14ac:dyDescent="0.25">
      <c r="C485" s="17" t="s">
        <v>57</v>
      </c>
      <c r="D485" s="20"/>
      <c r="E485" s="17" t="s">
        <v>58</v>
      </c>
      <c r="F485" s="17" t="str">
        <f>IF(OR(F484="",D485=""),"", ROUND(PRODUCT(D485,F484)/100,2))</f>
        <v/>
      </c>
      <c r="G485" s="15" t="str">
        <f>IF(D485="", "Nurodykite taikomą PVM dydį", "")</f>
        <v>Nurodykite taikomą PVM dydį</v>
      </c>
    </row>
    <row r="486" spans="1:9" x14ac:dyDescent="0.25">
      <c r="E486" s="17" t="s">
        <v>59</v>
      </c>
      <c r="F486" s="17">
        <f>IF(ISBLANK(F485), "", ROUND(SUM(F484:F485),2))</f>
        <v>0</v>
      </c>
    </row>
    <row r="490" spans="1:9" x14ac:dyDescent="0.25">
      <c r="A490" s="13" t="s">
        <v>523</v>
      </c>
      <c r="B490" s="13" t="s">
        <v>524</v>
      </c>
    </row>
    <row r="492" spans="1:9" x14ac:dyDescent="0.25">
      <c r="A492" s="13" t="s">
        <v>28</v>
      </c>
    </row>
    <row r="493" spans="1:9" ht="90" x14ac:dyDescent="0.25">
      <c r="A493" s="17" t="s">
        <v>29</v>
      </c>
      <c r="B493" s="17" t="s">
        <v>30</v>
      </c>
      <c r="C493" s="17" t="s">
        <v>31</v>
      </c>
      <c r="D493" s="17" t="s">
        <v>32</v>
      </c>
      <c r="E493" s="17" t="s">
        <v>33</v>
      </c>
      <c r="F493" s="17" t="s">
        <v>34</v>
      </c>
      <c r="G493" s="17" t="s">
        <v>35</v>
      </c>
      <c r="H493" s="17" t="s">
        <v>36</v>
      </c>
      <c r="I493" s="27" t="s">
        <v>37</v>
      </c>
    </row>
    <row r="494" spans="1:9" x14ac:dyDescent="0.25">
      <c r="A494" s="17" t="s">
        <v>525</v>
      </c>
      <c r="B494" s="17" t="s">
        <v>526</v>
      </c>
      <c r="C494" s="18"/>
      <c r="D494" s="18"/>
      <c r="E494" s="18"/>
      <c r="F494" s="18"/>
      <c r="G494" s="18"/>
      <c r="H494" s="18"/>
      <c r="I494" s="28"/>
    </row>
    <row r="495" spans="1:9" x14ac:dyDescent="0.25">
      <c r="A495" s="18" t="s">
        <v>527</v>
      </c>
      <c r="B495" s="18" t="s">
        <v>526</v>
      </c>
      <c r="C495" s="18">
        <v>600</v>
      </c>
      <c r="D495" s="18" t="s">
        <v>41</v>
      </c>
      <c r="E495" s="19"/>
      <c r="F495" s="18" t="str">
        <f>IF(ISBLANK(E495),"", PRODUCT(C495,E495))</f>
        <v/>
      </c>
      <c r="G495" s="20"/>
      <c r="H495" s="18"/>
      <c r="I495" s="28"/>
    </row>
    <row r="496" spans="1:9" x14ac:dyDescent="0.25">
      <c r="A496" s="18" t="s">
        <v>528</v>
      </c>
      <c r="B496" s="18" t="s">
        <v>529</v>
      </c>
      <c r="C496" s="18"/>
      <c r="D496" s="18"/>
      <c r="E496" s="18"/>
      <c r="F496" s="18"/>
      <c r="G496" s="18"/>
      <c r="H496" s="20"/>
      <c r="I496" s="29"/>
    </row>
    <row r="497" spans="1:9" x14ac:dyDescent="0.25">
      <c r="A497" s="18" t="s">
        <v>530</v>
      </c>
      <c r="B497" s="18" t="s">
        <v>531</v>
      </c>
      <c r="C497" s="18"/>
      <c r="D497" s="18"/>
      <c r="E497" s="18"/>
      <c r="F497" s="18"/>
      <c r="G497" s="18"/>
      <c r="H497" s="20"/>
      <c r="I497" s="29"/>
    </row>
    <row r="498" spans="1:9" x14ac:dyDescent="0.25">
      <c r="A498" s="18" t="s">
        <v>532</v>
      </c>
      <c r="B498" s="18" t="s">
        <v>533</v>
      </c>
      <c r="C498" s="18"/>
      <c r="D498" s="18"/>
      <c r="E498" s="18"/>
      <c r="F498" s="18"/>
      <c r="G498" s="18"/>
      <c r="H498" s="20"/>
      <c r="I498" s="29"/>
    </row>
    <row r="499" spans="1:9" x14ac:dyDescent="0.25">
      <c r="A499" s="18" t="s">
        <v>534</v>
      </c>
      <c r="B499" s="18" t="s">
        <v>535</v>
      </c>
      <c r="C499" s="18"/>
      <c r="D499" s="18"/>
      <c r="E499" s="18"/>
      <c r="F499" s="18"/>
      <c r="G499" s="18"/>
      <c r="H499" s="20"/>
      <c r="I499" s="29"/>
    </row>
    <row r="500" spans="1:9" x14ac:dyDescent="0.25">
      <c r="A500" s="18" t="s">
        <v>536</v>
      </c>
      <c r="B500" s="18" t="s">
        <v>537</v>
      </c>
      <c r="C500" s="18"/>
      <c r="D500" s="18"/>
      <c r="E500" s="18"/>
      <c r="F500" s="18"/>
      <c r="G500" s="18"/>
      <c r="H500" s="20"/>
      <c r="I500" s="29"/>
    </row>
    <row r="501" spans="1:9" x14ac:dyDescent="0.25">
      <c r="A501" s="18" t="s">
        <v>538</v>
      </c>
      <c r="B501" s="18" t="s">
        <v>539</v>
      </c>
      <c r="C501" s="18"/>
      <c r="D501" s="18"/>
      <c r="E501" s="18"/>
      <c r="F501" s="18"/>
      <c r="G501" s="18"/>
      <c r="H501" s="20"/>
      <c r="I501" s="29"/>
    </row>
    <row r="502" spans="1:9" x14ac:dyDescent="0.25">
      <c r="A502" s="18" t="s">
        <v>540</v>
      </c>
      <c r="B502" s="18" t="s">
        <v>541</v>
      </c>
      <c r="C502" s="18"/>
      <c r="D502" s="18"/>
      <c r="E502" s="18"/>
      <c r="F502" s="18"/>
      <c r="G502" s="18"/>
      <c r="H502" s="20"/>
      <c r="I502" s="29"/>
    </row>
    <row r="503" spans="1:9" x14ac:dyDescent="0.25">
      <c r="A503" s="18" t="s">
        <v>542</v>
      </c>
      <c r="B503" s="18" t="s">
        <v>543</v>
      </c>
      <c r="C503" s="18"/>
      <c r="D503" s="18"/>
      <c r="E503" s="18"/>
      <c r="F503" s="18"/>
      <c r="G503" s="18"/>
      <c r="H503" s="20"/>
      <c r="I503" s="29"/>
    </row>
    <row r="504" spans="1:9" x14ac:dyDescent="0.25">
      <c r="A504" s="18" t="s">
        <v>544</v>
      </c>
      <c r="B504" s="18" t="s">
        <v>545</v>
      </c>
      <c r="C504" s="18"/>
      <c r="D504" s="18"/>
      <c r="E504" s="18"/>
      <c r="F504" s="18"/>
      <c r="G504" s="18"/>
      <c r="H504" s="20"/>
      <c r="I504" s="29"/>
    </row>
    <row r="505" spans="1:9" x14ac:dyDescent="0.25">
      <c r="A505" s="18" t="s">
        <v>546</v>
      </c>
      <c r="B505" s="18" t="s">
        <v>547</v>
      </c>
      <c r="C505" s="18"/>
      <c r="D505" s="18"/>
      <c r="E505" s="18"/>
      <c r="F505" s="18"/>
      <c r="G505" s="18"/>
      <c r="H505" s="20"/>
      <c r="I505" s="29"/>
    </row>
    <row r="506" spans="1:9" x14ac:dyDescent="0.25">
      <c r="A506" s="18" t="s">
        <v>548</v>
      </c>
      <c r="B506" s="18" t="s">
        <v>549</v>
      </c>
      <c r="C506" s="18"/>
      <c r="D506" s="18"/>
      <c r="E506" s="18"/>
      <c r="F506" s="18"/>
      <c r="G506" s="18"/>
      <c r="H506" s="20"/>
      <c r="I506" s="29"/>
    </row>
    <row r="507" spans="1:9" x14ac:dyDescent="0.25">
      <c r="A507" s="18" t="s">
        <v>550</v>
      </c>
      <c r="B507" s="18" t="s">
        <v>489</v>
      </c>
      <c r="C507" s="18"/>
      <c r="D507" s="18"/>
      <c r="E507" s="18"/>
      <c r="F507" s="18"/>
      <c r="G507" s="18"/>
      <c r="H507" s="20"/>
      <c r="I507" s="29"/>
    </row>
    <row r="508" spans="1:9" x14ac:dyDescent="0.25">
      <c r="A508" s="18" t="s">
        <v>551</v>
      </c>
      <c r="B508" s="18" t="s">
        <v>552</v>
      </c>
      <c r="C508" s="18"/>
      <c r="D508" s="18"/>
      <c r="E508" s="18"/>
      <c r="F508" s="18"/>
      <c r="G508" s="18"/>
      <c r="H508" s="20"/>
      <c r="I508" s="29"/>
    </row>
    <row r="509" spans="1:9" x14ac:dyDescent="0.25">
      <c r="A509" s="18" t="s">
        <v>553</v>
      </c>
      <c r="B509" s="18" t="s">
        <v>554</v>
      </c>
      <c r="C509" s="18"/>
      <c r="D509" s="18"/>
      <c r="E509" s="18"/>
      <c r="F509" s="18"/>
      <c r="G509" s="18"/>
      <c r="H509" s="20"/>
      <c r="I509" s="29"/>
    </row>
    <row r="510" spans="1:9" x14ac:dyDescent="0.25">
      <c r="E510" s="17" t="s">
        <v>56</v>
      </c>
      <c r="F510" s="17" t="str">
        <f>IF((COUNT(C495:C509)&lt;&gt;COUNT(F495:F509)),"", ROUND(SUM(F495:F509),2))</f>
        <v/>
      </c>
      <c r="G510" s="15" t="str">
        <f>IF((COUNT(C495:C509)&lt;&gt;COUNT(F495:F509)),"Neužpildytos visų objektų kainos", "")</f>
        <v>Neužpildytos visų objektų kainos</v>
      </c>
    </row>
    <row r="511" spans="1:9" x14ac:dyDescent="0.25">
      <c r="C511" s="17" t="s">
        <v>57</v>
      </c>
      <c r="D511" s="20"/>
      <c r="E511" s="17" t="s">
        <v>58</v>
      </c>
      <c r="F511" s="17" t="str">
        <f>IF(OR(F510="",D511=""),"", ROUND(PRODUCT(D511,F510)/100,2))</f>
        <v/>
      </c>
      <c r="G511" s="15" t="str">
        <f>IF(D511="", "Nurodykite taikomą PVM dydį", "")</f>
        <v>Nurodykite taikomą PVM dydį</v>
      </c>
    </row>
    <row r="512" spans="1:9" x14ac:dyDescent="0.25">
      <c r="E512" s="17" t="s">
        <v>59</v>
      </c>
      <c r="F512" s="17">
        <f>IF(ISBLANK(F511), "", ROUND(SUM(F510:F511),2))</f>
        <v>0</v>
      </c>
    </row>
    <row r="516" spans="1:9" x14ac:dyDescent="0.25">
      <c r="A516" s="13" t="s">
        <v>555</v>
      </c>
      <c r="B516" s="13" t="s">
        <v>556</v>
      </c>
    </row>
    <row r="518" spans="1:9" x14ac:dyDescent="0.25">
      <c r="A518" s="13" t="s">
        <v>28</v>
      </c>
    </row>
    <row r="519" spans="1:9" ht="90" x14ac:dyDescent="0.25">
      <c r="A519" s="17" t="s">
        <v>29</v>
      </c>
      <c r="B519" s="17" t="s">
        <v>30</v>
      </c>
      <c r="C519" s="17" t="s">
        <v>31</v>
      </c>
      <c r="D519" s="17" t="s">
        <v>32</v>
      </c>
      <c r="E519" s="17" t="s">
        <v>33</v>
      </c>
      <c r="F519" s="17" t="s">
        <v>34</v>
      </c>
      <c r="G519" s="17" t="s">
        <v>35</v>
      </c>
      <c r="H519" s="17" t="s">
        <v>36</v>
      </c>
      <c r="I519" s="27" t="s">
        <v>37</v>
      </c>
    </row>
    <row r="520" spans="1:9" x14ac:dyDescent="0.25">
      <c r="A520" s="17" t="s">
        <v>557</v>
      </c>
      <c r="B520" s="17" t="s">
        <v>558</v>
      </c>
      <c r="C520" s="18"/>
      <c r="D520" s="18"/>
      <c r="E520" s="18"/>
      <c r="F520" s="18"/>
      <c r="G520" s="18"/>
      <c r="H520" s="18"/>
      <c r="I520" s="28"/>
    </row>
    <row r="521" spans="1:9" x14ac:dyDescent="0.25">
      <c r="A521" s="18" t="s">
        <v>559</v>
      </c>
      <c r="B521" s="18" t="s">
        <v>558</v>
      </c>
      <c r="C521" s="18">
        <v>600</v>
      </c>
      <c r="D521" s="18" t="s">
        <v>41</v>
      </c>
      <c r="E521" s="19"/>
      <c r="F521" s="18" t="str">
        <f>IF(ISBLANK(E521),"", PRODUCT(C521,E521))</f>
        <v/>
      </c>
      <c r="G521" s="20"/>
      <c r="H521" s="18"/>
      <c r="I521" s="28"/>
    </row>
    <row r="522" spans="1:9" x14ac:dyDescent="0.25">
      <c r="A522" s="18" t="s">
        <v>560</v>
      </c>
      <c r="B522" s="18" t="s">
        <v>561</v>
      </c>
      <c r="C522" s="18"/>
      <c r="D522" s="18"/>
      <c r="E522" s="18"/>
      <c r="F522" s="18"/>
      <c r="G522" s="18"/>
      <c r="H522" s="20"/>
      <c r="I522" s="29"/>
    </row>
    <row r="523" spans="1:9" x14ac:dyDescent="0.25">
      <c r="A523" s="18" t="s">
        <v>562</v>
      </c>
      <c r="B523" s="18" t="s">
        <v>563</v>
      </c>
      <c r="C523" s="18"/>
      <c r="D523" s="18"/>
      <c r="E523" s="18"/>
      <c r="F523" s="18"/>
      <c r="G523" s="18"/>
      <c r="H523" s="20"/>
      <c r="I523" s="29"/>
    </row>
    <row r="524" spans="1:9" x14ac:dyDescent="0.25">
      <c r="A524" s="18" t="s">
        <v>564</v>
      </c>
      <c r="B524" s="18" t="s">
        <v>565</v>
      </c>
      <c r="C524" s="18"/>
      <c r="D524" s="18"/>
      <c r="E524" s="18"/>
      <c r="F524" s="18"/>
      <c r="G524" s="18"/>
      <c r="H524" s="20"/>
      <c r="I524" s="29"/>
    </row>
    <row r="525" spans="1:9" ht="30" x14ac:dyDescent="0.25">
      <c r="A525" s="18" t="s">
        <v>566</v>
      </c>
      <c r="B525" s="28" t="s">
        <v>567</v>
      </c>
      <c r="C525" s="18"/>
      <c r="D525" s="18"/>
      <c r="E525" s="18"/>
      <c r="F525" s="18"/>
      <c r="G525" s="18"/>
      <c r="H525" s="20"/>
      <c r="I525" s="29"/>
    </row>
    <row r="526" spans="1:9" ht="45" x14ac:dyDescent="0.25">
      <c r="A526" s="18" t="s">
        <v>568</v>
      </c>
      <c r="B526" s="28" t="s">
        <v>569</v>
      </c>
      <c r="C526" s="18"/>
      <c r="D526" s="18"/>
      <c r="E526" s="18"/>
      <c r="F526" s="18"/>
      <c r="G526" s="18"/>
      <c r="H526" s="20"/>
      <c r="I526" s="29"/>
    </row>
    <row r="527" spans="1:9" x14ac:dyDescent="0.25">
      <c r="A527" s="18" t="s">
        <v>570</v>
      </c>
      <c r="B527" s="18" t="s">
        <v>571</v>
      </c>
      <c r="C527" s="18"/>
      <c r="D527" s="18"/>
      <c r="E527" s="18"/>
      <c r="F527" s="18"/>
      <c r="G527" s="18"/>
      <c r="H527" s="20"/>
      <c r="I527" s="29"/>
    </row>
    <row r="528" spans="1:9" ht="45" x14ac:dyDescent="0.25">
      <c r="A528" s="18" t="s">
        <v>572</v>
      </c>
      <c r="B528" s="28" t="s">
        <v>573</v>
      </c>
      <c r="C528" s="18"/>
      <c r="D528" s="18"/>
      <c r="E528" s="18"/>
      <c r="F528" s="18"/>
      <c r="G528" s="18"/>
      <c r="H528" s="20"/>
      <c r="I528" s="29"/>
    </row>
    <row r="529" spans="1:9" x14ac:dyDescent="0.25">
      <c r="A529" s="18" t="s">
        <v>574</v>
      </c>
      <c r="B529" s="18" t="s">
        <v>575</v>
      </c>
      <c r="C529" s="18"/>
      <c r="D529" s="18"/>
      <c r="E529" s="18"/>
      <c r="F529" s="18"/>
      <c r="G529" s="18"/>
      <c r="H529" s="20"/>
      <c r="I529" s="29"/>
    </row>
    <row r="530" spans="1:9" x14ac:dyDescent="0.25">
      <c r="A530" s="18" t="s">
        <v>576</v>
      </c>
      <c r="B530" s="18" t="s">
        <v>577</v>
      </c>
      <c r="C530" s="18"/>
      <c r="D530" s="18"/>
      <c r="E530" s="18"/>
      <c r="F530" s="18"/>
      <c r="G530" s="18"/>
      <c r="H530" s="20"/>
      <c r="I530" s="29"/>
    </row>
    <row r="531" spans="1:9" x14ac:dyDescent="0.25">
      <c r="E531" s="17" t="s">
        <v>56</v>
      </c>
      <c r="F531" s="17" t="str">
        <f>IF((COUNT(C521:C530)&lt;&gt;COUNT(F521:F530)),"", ROUND(SUM(F521:F530),2))</f>
        <v/>
      </c>
      <c r="G531" s="15" t="str">
        <f>IF((COUNT(C521:C530)&lt;&gt;COUNT(F521:F530)),"Neužpildytos visų objektų kainos", "")</f>
        <v>Neužpildytos visų objektų kainos</v>
      </c>
    </row>
    <row r="532" spans="1:9" x14ac:dyDescent="0.25">
      <c r="C532" s="17" t="s">
        <v>57</v>
      </c>
      <c r="D532" s="20"/>
      <c r="E532" s="17" t="s">
        <v>58</v>
      </c>
      <c r="F532" s="17" t="str">
        <f>IF(OR(F531="",D532=""),"", ROUND(PRODUCT(D532,F531)/100,2))</f>
        <v/>
      </c>
      <c r="G532" s="15" t="str">
        <f>IF(D532="", "Nurodykite taikomą PVM dydį", "")</f>
        <v>Nurodykite taikomą PVM dydį</v>
      </c>
    </row>
    <row r="533" spans="1:9" x14ac:dyDescent="0.25">
      <c r="E533" s="17" t="s">
        <v>59</v>
      </c>
      <c r="F533" s="17">
        <f>IF(ISBLANK(F532), "", ROUND(SUM(F531:F532),2))</f>
        <v>0</v>
      </c>
    </row>
    <row r="537" spans="1:9" x14ac:dyDescent="0.25">
      <c r="A537" s="13" t="s">
        <v>578</v>
      </c>
      <c r="B537" s="13" t="s">
        <v>579</v>
      </c>
    </row>
    <row r="539" spans="1:9" x14ac:dyDescent="0.25">
      <c r="A539" s="13" t="s">
        <v>28</v>
      </c>
    </row>
    <row r="540" spans="1:9" ht="90" x14ac:dyDescent="0.25">
      <c r="A540" s="17" t="s">
        <v>29</v>
      </c>
      <c r="B540" s="17" t="s">
        <v>30</v>
      </c>
      <c r="C540" s="17" t="s">
        <v>31</v>
      </c>
      <c r="D540" s="17" t="s">
        <v>32</v>
      </c>
      <c r="E540" s="17" t="s">
        <v>33</v>
      </c>
      <c r="F540" s="17" t="s">
        <v>34</v>
      </c>
      <c r="G540" s="17" t="s">
        <v>35</v>
      </c>
      <c r="H540" s="17" t="s">
        <v>36</v>
      </c>
      <c r="I540" s="27" t="s">
        <v>37</v>
      </c>
    </row>
    <row r="541" spans="1:9" x14ac:dyDescent="0.25">
      <c r="A541" s="17" t="s">
        <v>580</v>
      </c>
      <c r="B541" s="17" t="s">
        <v>581</v>
      </c>
      <c r="C541" s="18"/>
      <c r="D541" s="18"/>
      <c r="E541" s="18"/>
      <c r="F541" s="18"/>
      <c r="G541" s="18"/>
      <c r="H541" s="18"/>
      <c r="I541" s="28"/>
    </row>
    <row r="542" spans="1:9" x14ac:dyDescent="0.25">
      <c r="A542" s="18" t="s">
        <v>582</v>
      </c>
      <c r="B542" s="18" t="s">
        <v>581</v>
      </c>
      <c r="C542" s="18">
        <v>120</v>
      </c>
      <c r="D542" s="18" t="s">
        <v>41</v>
      </c>
      <c r="E542" s="19"/>
      <c r="F542" s="18" t="str">
        <f>IF(ISBLANK(E542),"", PRODUCT(C542,E542))</f>
        <v/>
      </c>
      <c r="G542" s="20"/>
      <c r="H542" s="18"/>
      <c r="I542" s="28"/>
    </row>
    <row r="543" spans="1:9" x14ac:dyDescent="0.25">
      <c r="A543" s="18" t="s">
        <v>583</v>
      </c>
      <c r="B543" s="18" t="s">
        <v>584</v>
      </c>
      <c r="C543" s="18"/>
      <c r="D543" s="18"/>
      <c r="E543" s="18"/>
      <c r="F543" s="18"/>
      <c r="G543" s="18"/>
      <c r="H543" s="20"/>
      <c r="I543" s="29"/>
    </row>
    <row r="544" spans="1:9" x14ac:dyDescent="0.25">
      <c r="A544" s="18" t="s">
        <v>585</v>
      </c>
      <c r="B544" s="18" t="s">
        <v>586</v>
      </c>
      <c r="C544" s="18"/>
      <c r="D544" s="18"/>
      <c r="E544" s="18"/>
      <c r="F544" s="18"/>
      <c r="G544" s="18"/>
      <c r="H544" s="20"/>
      <c r="I544" s="29"/>
    </row>
    <row r="545" spans="1:9" x14ac:dyDescent="0.25">
      <c r="A545" s="18" t="s">
        <v>587</v>
      </c>
      <c r="B545" s="18" t="s">
        <v>588</v>
      </c>
      <c r="C545" s="18"/>
      <c r="D545" s="18"/>
      <c r="E545" s="18"/>
      <c r="F545" s="18"/>
      <c r="G545" s="18"/>
      <c r="H545" s="20"/>
      <c r="I545" s="29"/>
    </row>
    <row r="546" spans="1:9" x14ac:dyDescent="0.25">
      <c r="A546" s="18" t="s">
        <v>589</v>
      </c>
      <c r="B546" s="18" t="s">
        <v>590</v>
      </c>
      <c r="C546" s="18"/>
      <c r="D546" s="18"/>
      <c r="E546" s="18"/>
      <c r="F546" s="18"/>
      <c r="G546" s="18"/>
      <c r="H546" s="20"/>
      <c r="I546" s="29"/>
    </row>
    <row r="547" spans="1:9" x14ac:dyDescent="0.25">
      <c r="A547" s="18" t="s">
        <v>591</v>
      </c>
      <c r="B547" s="18" t="s">
        <v>592</v>
      </c>
      <c r="C547" s="18"/>
      <c r="D547" s="18"/>
      <c r="E547" s="18"/>
      <c r="F547" s="18"/>
      <c r="G547" s="18"/>
      <c r="H547" s="20"/>
      <c r="I547" s="29"/>
    </row>
    <row r="548" spans="1:9" x14ac:dyDescent="0.25">
      <c r="A548" s="18" t="s">
        <v>593</v>
      </c>
      <c r="B548" s="18" t="s">
        <v>594</v>
      </c>
      <c r="C548" s="18"/>
      <c r="D548" s="18"/>
      <c r="E548" s="18"/>
      <c r="F548" s="18"/>
      <c r="G548" s="18"/>
      <c r="H548" s="20"/>
      <c r="I548" s="29"/>
    </row>
    <row r="549" spans="1:9" x14ac:dyDescent="0.25">
      <c r="A549" s="18" t="s">
        <v>595</v>
      </c>
      <c r="B549" s="18" t="s">
        <v>596</v>
      </c>
      <c r="C549" s="18"/>
      <c r="D549" s="18"/>
      <c r="E549" s="18"/>
      <c r="F549" s="18"/>
      <c r="G549" s="18"/>
      <c r="H549" s="20"/>
      <c r="I549" s="29"/>
    </row>
    <row r="550" spans="1:9" x14ac:dyDescent="0.25">
      <c r="A550" s="18" t="s">
        <v>597</v>
      </c>
      <c r="B550" s="18" t="s">
        <v>598</v>
      </c>
      <c r="C550" s="18"/>
      <c r="D550" s="18"/>
      <c r="E550" s="18"/>
      <c r="F550" s="18"/>
      <c r="G550" s="18"/>
      <c r="H550" s="20"/>
      <c r="I550" s="29"/>
    </row>
    <row r="551" spans="1:9" x14ac:dyDescent="0.25">
      <c r="A551" s="18" t="s">
        <v>599</v>
      </c>
      <c r="B551" s="18" t="s">
        <v>600</v>
      </c>
      <c r="C551" s="18"/>
      <c r="D551" s="18"/>
      <c r="E551" s="18"/>
      <c r="F551" s="18"/>
      <c r="G551" s="18"/>
      <c r="H551" s="20"/>
      <c r="I551" s="29"/>
    </row>
    <row r="552" spans="1:9" x14ac:dyDescent="0.25">
      <c r="A552" s="18" t="s">
        <v>601</v>
      </c>
      <c r="B552" s="18" t="s">
        <v>602</v>
      </c>
      <c r="C552" s="18"/>
      <c r="D552" s="18"/>
      <c r="E552" s="18"/>
      <c r="F552" s="18"/>
      <c r="G552" s="18"/>
      <c r="H552" s="20"/>
      <c r="I552" s="29"/>
    </row>
    <row r="553" spans="1:9" x14ac:dyDescent="0.25">
      <c r="A553" s="18" t="s">
        <v>603</v>
      </c>
      <c r="B553" s="18" t="s">
        <v>604</v>
      </c>
      <c r="C553" s="18"/>
      <c r="D553" s="18"/>
      <c r="E553" s="18"/>
      <c r="F553" s="18"/>
      <c r="G553" s="18"/>
      <c r="H553" s="20"/>
      <c r="I553" s="29"/>
    </row>
    <row r="554" spans="1:9" ht="30" x14ac:dyDescent="0.25">
      <c r="A554" s="18" t="s">
        <v>605</v>
      </c>
      <c r="B554" s="28" t="s">
        <v>606</v>
      </c>
      <c r="C554" s="18"/>
      <c r="D554" s="18"/>
      <c r="E554" s="18"/>
      <c r="F554" s="18"/>
      <c r="G554" s="18"/>
      <c r="H554" s="20"/>
      <c r="I554" s="29"/>
    </row>
    <row r="555" spans="1:9" x14ac:dyDescent="0.25">
      <c r="A555" s="18" t="s">
        <v>607</v>
      </c>
      <c r="B555" s="18" t="s">
        <v>608</v>
      </c>
      <c r="C555" s="18"/>
      <c r="D555" s="18"/>
      <c r="E555" s="18"/>
      <c r="F555" s="18"/>
      <c r="G555" s="18"/>
      <c r="H555" s="20"/>
      <c r="I555" s="29"/>
    </row>
    <row r="556" spans="1:9" x14ac:dyDescent="0.25">
      <c r="E556" s="17" t="s">
        <v>56</v>
      </c>
      <c r="F556" s="17" t="str">
        <f>IF((COUNT(C542:C555)&lt;&gt;COUNT(F542:F555)),"", ROUND(SUM(F542:F555),2))</f>
        <v/>
      </c>
      <c r="G556" s="15" t="str">
        <f>IF((COUNT(C542:C555)&lt;&gt;COUNT(F542:F555)),"Neužpildytos visų objektų kainos", "")</f>
        <v>Neužpildytos visų objektų kainos</v>
      </c>
    </row>
    <row r="557" spans="1:9" x14ac:dyDescent="0.25">
      <c r="C557" s="17" t="s">
        <v>57</v>
      </c>
      <c r="D557" s="20"/>
      <c r="E557" s="17" t="s">
        <v>58</v>
      </c>
      <c r="F557" s="17" t="str">
        <f>IF(OR(F556="",D557=""),"", ROUND(PRODUCT(D557,F556)/100,2))</f>
        <v/>
      </c>
      <c r="G557" s="15" t="str">
        <f>IF(D557="", "Nurodykite taikomą PVM dydį", "")</f>
        <v>Nurodykite taikomą PVM dydį</v>
      </c>
    </row>
    <row r="558" spans="1:9" x14ac:dyDescent="0.25">
      <c r="E558" s="17" t="s">
        <v>59</v>
      </c>
      <c r="F558" s="17">
        <f>IF(ISBLANK(F557), "", ROUND(SUM(F556:F557),2))</f>
        <v>0</v>
      </c>
    </row>
    <row r="562" spans="1:9" x14ac:dyDescent="0.25">
      <c r="A562" s="13" t="s">
        <v>609</v>
      </c>
      <c r="B562" s="13" t="s">
        <v>610</v>
      </c>
    </row>
    <row r="564" spans="1:9" x14ac:dyDescent="0.25">
      <c r="A564" s="13" t="s">
        <v>28</v>
      </c>
    </row>
    <row r="565" spans="1:9" ht="90" x14ac:dyDescent="0.25">
      <c r="A565" s="17" t="s">
        <v>29</v>
      </c>
      <c r="B565" s="17" t="s">
        <v>30</v>
      </c>
      <c r="C565" s="17" t="s">
        <v>31</v>
      </c>
      <c r="D565" s="17" t="s">
        <v>32</v>
      </c>
      <c r="E565" s="17" t="s">
        <v>33</v>
      </c>
      <c r="F565" s="17" t="s">
        <v>34</v>
      </c>
      <c r="G565" s="17" t="s">
        <v>35</v>
      </c>
      <c r="H565" s="17" t="s">
        <v>36</v>
      </c>
      <c r="I565" s="27" t="s">
        <v>37</v>
      </c>
    </row>
    <row r="566" spans="1:9" x14ac:dyDescent="0.25">
      <c r="A566" s="17" t="s">
        <v>611</v>
      </c>
      <c r="B566" s="17" t="s">
        <v>612</v>
      </c>
      <c r="C566" s="18"/>
      <c r="D566" s="18"/>
      <c r="E566" s="18"/>
      <c r="F566" s="18"/>
      <c r="G566" s="18"/>
      <c r="H566" s="18"/>
      <c r="I566" s="28"/>
    </row>
    <row r="567" spans="1:9" x14ac:dyDescent="0.25">
      <c r="A567" s="18" t="s">
        <v>613</v>
      </c>
      <c r="B567" s="18" t="s">
        <v>612</v>
      </c>
      <c r="C567" s="18">
        <v>90</v>
      </c>
      <c r="D567" s="18" t="s">
        <v>41</v>
      </c>
      <c r="E567" s="19"/>
      <c r="F567" s="18" t="str">
        <f>IF(ISBLANK(E567),"", PRODUCT(C567,E567))</f>
        <v/>
      </c>
      <c r="G567" s="20"/>
      <c r="H567" s="18"/>
      <c r="I567" s="28"/>
    </row>
    <row r="568" spans="1:9" x14ac:dyDescent="0.25">
      <c r="A568" s="18" t="s">
        <v>614</v>
      </c>
      <c r="B568" s="18" t="s">
        <v>584</v>
      </c>
      <c r="C568" s="18"/>
      <c r="D568" s="18"/>
      <c r="E568" s="18"/>
      <c r="F568" s="18"/>
      <c r="G568" s="18"/>
      <c r="H568" s="20"/>
      <c r="I568" s="29"/>
    </row>
    <row r="569" spans="1:9" x14ac:dyDescent="0.25">
      <c r="A569" s="18" t="s">
        <v>615</v>
      </c>
      <c r="B569" s="18" t="s">
        <v>616</v>
      </c>
      <c r="C569" s="18"/>
      <c r="D569" s="18"/>
      <c r="E569" s="18"/>
      <c r="F569" s="18"/>
      <c r="G569" s="18"/>
      <c r="H569" s="20"/>
      <c r="I569" s="29"/>
    </row>
    <row r="570" spans="1:9" x14ac:dyDescent="0.25">
      <c r="A570" s="18" t="s">
        <v>617</v>
      </c>
      <c r="B570" s="18" t="s">
        <v>618</v>
      </c>
      <c r="C570" s="18"/>
      <c r="D570" s="18"/>
      <c r="E570" s="18"/>
      <c r="F570" s="18"/>
      <c r="G570" s="18"/>
      <c r="H570" s="20"/>
      <c r="I570" s="29"/>
    </row>
    <row r="571" spans="1:9" x14ac:dyDescent="0.25">
      <c r="A571" s="18" t="s">
        <v>619</v>
      </c>
      <c r="B571" s="18" t="s">
        <v>620</v>
      </c>
      <c r="C571" s="18"/>
      <c r="D571" s="18"/>
      <c r="E571" s="18"/>
      <c r="F571" s="18"/>
      <c r="G571" s="18"/>
      <c r="H571" s="20"/>
      <c r="I571" s="29"/>
    </row>
    <row r="572" spans="1:9" x14ac:dyDescent="0.25">
      <c r="A572" s="18" t="s">
        <v>621</v>
      </c>
      <c r="B572" s="18" t="s">
        <v>622</v>
      </c>
      <c r="C572" s="18"/>
      <c r="D572" s="18"/>
      <c r="E572" s="18"/>
      <c r="F572" s="18"/>
      <c r="G572" s="18"/>
      <c r="H572" s="20"/>
      <c r="I572" s="29"/>
    </row>
    <row r="573" spans="1:9" x14ac:dyDescent="0.25">
      <c r="A573" s="18" t="s">
        <v>623</v>
      </c>
      <c r="B573" s="18" t="s">
        <v>624</v>
      </c>
      <c r="C573" s="18"/>
      <c r="D573" s="18"/>
      <c r="E573" s="18"/>
      <c r="F573" s="18"/>
      <c r="G573" s="18"/>
      <c r="H573" s="20"/>
      <c r="I573" s="29"/>
    </row>
    <row r="574" spans="1:9" x14ac:dyDescent="0.25">
      <c r="A574" s="18" t="s">
        <v>625</v>
      </c>
      <c r="B574" s="18" t="s">
        <v>626</v>
      </c>
      <c r="C574" s="18"/>
      <c r="D574" s="18"/>
      <c r="E574" s="18"/>
      <c r="F574" s="18"/>
      <c r="G574" s="18"/>
      <c r="H574" s="20"/>
      <c r="I574" s="29"/>
    </row>
    <row r="575" spans="1:9" x14ac:dyDescent="0.25">
      <c r="A575" s="18" t="s">
        <v>627</v>
      </c>
      <c r="B575" s="18" t="s">
        <v>628</v>
      </c>
      <c r="C575" s="18"/>
      <c r="D575" s="18"/>
      <c r="E575" s="18"/>
      <c r="F575" s="18"/>
      <c r="G575" s="18"/>
      <c r="H575" s="20"/>
      <c r="I575" s="29"/>
    </row>
    <row r="576" spans="1:9" x14ac:dyDescent="0.25">
      <c r="A576" s="18" t="s">
        <v>629</v>
      </c>
      <c r="B576" s="18" t="s">
        <v>630</v>
      </c>
      <c r="C576" s="18"/>
      <c r="D576" s="18"/>
      <c r="E576" s="18"/>
      <c r="F576" s="18"/>
      <c r="G576" s="18"/>
      <c r="H576" s="20"/>
      <c r="I576" s="29"/>
    </row>
    <row r="577" spans="1:9" x14ac:dyDescent="0.25">
      <c r="A577" s="18" t="s">
        <v>631</v>
      </c>
      <c r="B577" s="18" t="s">
        <v>632</v>
      </c>
      <c r="C577" s="18"/>
      <c r="D577" s="18"/>
      <c r="E577" s="18"/>
      <c r="F577" s="18"/>
      <c r="G577" s="18"/>
      <c r="H577" s="20"/>
      <c r="I577" s="29"/>
    </row>
    <row r="578" spans="1:9" x14ac:dyDescent="0.25">
      <c r="E578" s="17" t="s">
        <v>56</v>
      </c>
      <c r="F578" s="17" t="str">
        <f>IF((COUNT(C567:C577)&lt;&gt;COUNT(F567:F577)),"", ROUND(SUM(F567:F577),2))</f>
        <v/>
      </c>
      <c r="G578" s="15" t="str">
        <f>IF((COUNT(C567:C577)&lt;&gt;COUNT(F567:F577)),"Neužpildytos visų objektų kainos", "")</f>
        <v>Neužpildytos visų objektų kainos</v>
      </c>
    </row>
    <row r="579" spans="1:9" x14ac:dyDescent="0.25">
      <c r="C579" s="17" t="s">
        <v>57</v>
      </c>
      <c r="D579" s="20"/>
      <c r="E579" s="17" t="s">
        <v>58</v>
      </c>
      <c r="F579" s="17" t="str">
        <f>IF(OR(F578="",D579=""),"", ROUND(PRODUCT(D579,F578)/100,2))</f>
        <v/>
      </c>
      <c r="G579" s="15" t="str">
        <f>IF(D579="", "Nurodykite taikomą PVM dydį", "")</f>
        <v>Nurodykite taikomą PVM dydį</v>
      </c>
    </row>
    <row r="580" spans="1:9" x14ac:dyDescent="0.25">
      <c r="E580" s="17" t="s">
        <v>59</v>
      </c>
      <c r="F580" s="17">
        <f>IF(ISBLANK(F579), "", ROUND(SUM(F578:F579),2))</f>
        <v>0</v>
      </c>
    </row>
    <row r="584" spans="1:9" x14ac:dyDescent="0.25">
      <c r="A584" s="13" t="s">
        <v>633</v>
      </c>
      <c r="B584" s="13" t="s">
        <v>634</v>
      </c>
    </row>
    <row r="586" spans="1:9" x14ac:dyDescent="0.25">
      <c r="A586" s="13" t="s">
        <v>28</v>
      </c>
    </row>
    <row r="587" spans="1:9" ht="90" x14ac:dyDescent="0.25">
      <c r="A587" s="17" t="s">
        <v>29</v>
      </c>
      <c r="B587" s="17" t="s">
        <v>30</v>
      </c>
      <c r="C587" s="17" t="s">
        <v>31</v>
      </c>
      <c r="D587" s="17" t="s">
        <v>32</v>
      </c>
      <c r="E587" s="17" t="s">
        <v>33</v>
      </c>
      <c r="F587" s="17" t="s">
        <v>34</v>
      </c>
      <c r="G587" s="17" t="s">
        <v>35</v>
      </c>
      <c r="H587" s="17" t="s">
        <v>36</v>
      </c>
      <c r="I587" s="27" t="s">
        <v>37</v>
      </c>
    </row>
    <row r="588" spans="1:9" x14ac:dyDescent="0.25">
      <c r="A588" s="17" t="s">
        <v>635</v>
      </c>
      <c r="B588" s="17" t="s">
        <v>636</v>
      </c>
      <c r="C588" s="18"/>
      <c r="D588" s="18"/>
      <c r="E588" s="18"/>
      <c r="F588" s="18"/>
      <c r="G588" s="18"/>
      <c r="H588" s="18"/>
      <c r="I588" s="28"/>
    </row>
    <row r="589" spans="1:9" x14ac:dyDescent="0.25">
      <c r="A589" s="18" t="s">
        <v>637</v>
      </c>
      <c r="B589" s="18" t="s">
        <v>636</v>
      </c>
      <c r="C589" s="18">
        <v>90</v>
      </c>
      <c r="D589" s="18" t="s">
        <v>41</v>
      </c>
      <c r="E589" s="19"/>
      <c r="F589" s="18" t="str">
        <f>IF(ISBLANK(E589),"", PRODUCT(C589,E589))</f>
        <v/>
      </c>
      <c r="G589" s="20"/>
      <c r="H589" s="18"/>
      <c r="I589" s="28"/>
    </row>
    <row r="590" spans="1:9" x14ac:dyDescent="0.25">
      <c r="A590" s="18" t="s">
        <v>638</v>
      </c>
      <c r="B590" s="18" t="s">
        <v>639</v>
      </c>
      <c r="C590" s="18"/>
      <c r="D590" s="18"/>
      <c r="E590" s="18"/>
      <c r="F590" s="18"/>
      <c r="G590" s="18"/>
      <c r="H590" s="20"/>
      <c r="I590" s="29"/>
    </row>
    <row r="591" spans="1:9" x14ac:dyDescent="0.25">
      <c r="A591" s="18" t="s">
        <v>640</v>
      </c>
      <c r="B591" s="18" t="s">
        <v>641</v>
      </c>
      <c r="C591" s="18"/>
      <c r="D591" s="18"/>
      <c r="E591" s="18"/>
      <c r="F591" s="18"/>
      <c r="G591" s="18"/>
      <c r="H591" s="20"/>
      <c r="I591" s="29"/>
    </row>
    <row r="592" spans="1:9" x14ac:dyDescent="0.25">
      <c r="A592" s="18" t="s">
        <v>642</v>
      </c>
      <c r="B592" s="18" t="s">
        <v>643</v>
      </c>
      <c r="C592" s="18"/>
      <c r="D592" s="18"/>
      <c r="E592" s="18"/>
      <c r="F592" s="18"/>
      <c r="G592" s="18"/>
      <c r="H592" s="20"/>
      <c r="I592" s="29"/>
    </row>
    <row r="593" spans="1:9" x14ac:dyDescent="0.25">
      <c r="A593" s="18" t="s">
        <v>644</v>
      </c>
      <c r="B593" s="18" t="s">
        <v>645</v>
      </c>
      <c r="C593" s="18"/>
      <c r="D593" s="18"/>
      <c r="E593" s="18"/>
      <c r="F593" s="18"/>
      <c r="G593" s="18"/>
      <c r="H593" s="20"/>
      <c r="I593" s="29"/>
    </row>
    <row r="594" spans="1:9" x14ac:dyDescent="0.25">
      <c r="A594" s="18" t="s">
        <v>646</v>
      </c>
      <c r="B594" s="18" t="s">
        <v>647</v>
      </c>
      <c r="C594" s="18"/>
      <c r="D594" s="18"/>
      <c r="E594" s="18"/>
      <c r="F594" s="18"/>
      <c r="G594" s="18"/>
      <c r="H594" s="20"/>
      <c r="I594" s="29"/>
    </row>
    <row r="595" spans="1:9" x14ac:dyDescent="0.25">
      <c r="E595" s="17" t="s">
        <v>56</v>
      </c>
      <c r="F595" s="17" t="str">
        <f>IF((COUNT(C589:C594)&lt;&gt;COUNT(F589:F594)),"", ROUND(SUM(F589:F594),2))</f>
        <v/>
      </c>
      <c r="G595" s="15" t="str">
        <f>IF((COUNT(C589:C594)&lt;&gt;COUNT(F589:F594)),"Neužpildytos visų objektų kainos", "")</f>
        <v>Neužpildytos visų objektų kainos</v>
      </c>
    </row>
    <row r="596" spans="1:9" x14ac:dyDescent="0.25">
      <c r="C596" s="17" t="s">
        <v>57</v>
      </c>
      <c r="D596" s="20"/>
      <c r="E596" s="17" t="s">
        <v>58</v>
      </c>
      <c r="F596" s="17" t="str">
        <f>IF(OR(F595="",D596=""),"", ROUND(PRODUCT(D596,F595)/100,2))</f>
        <v/>
      </c>
      <c r="G596" s="15" t="str">
        <f>IF(D596="", "Nurodykite taikomą PVM dydį", "")</f>
        <v>Nurodykite taikomą PVM dydį</v>
      </c>
    </row>
    <row r="597" spans="1:9" x14ac:dyDescent="0.25">
      <c r="E597" s="17" t="s">
        <v>59</v>
      </c>
      <c r="F597" s="17">
        <f>IF(ISBLANK(F596), "", ROUND(SUM(F595:F596),2))</f>
        <v>0</v>
      </c>
    </row>
    <row r="601" spans="1:9" x14ac:dyDescent="0.25">
      <c r="A601" s="13" t="s">
        <v>648</v>
      </c>
      <c r="B601" s="13" t="s">
        <v>649</v>
      </c>
    </row>
    <row r="603" spans="1:9" x14ac:dyDescent="0.25">
      <c r="A603" s="13" t="s">
        <v>28</v>
      </c>
    </row>
    <row r="604" spans="1:9" ht="90" x14ac:dyDescent="0.25">
      <c r="A604" s="17" t="s">
        <v>29</v>
      </c>
      <c r="B604" s="17" t="s">
        <v>30</v>
      </c>
      <c r="C604" s="17" t="s">
        <v>31</v>
      </c>
      <c r="D604" s="17" t="s">
        <v>32</v>
      </c>
      <c r="E604" s="17" t="s">
        <v>33</v>
      </c>
      <c r="F604" s="17" t="s">
        <v>34</v>
      </c>
      <c r="G604" s="17" t="s">
        <v>35</v>
      </c>
      <c r="H604" s="17" t="s">
        <v>36</v>
      </c>
      <c r="I604" s="27" t="s">
        <v>37</v>
      </c>
    </row>
    <row r="605" spans="1:9" x14ac:dyDescent="0.25">
      <c r="A605" s="17" t="s">
        <v>650</v>
      </c>
      <c r="B605" s="17" t="s">
        <v>651</v>
      </c>
      <c r="C605" s="18"/>
      <c r="D605" s="18"/>
      <c r="E605" s="18"/>
      <c r="F605" s="18"/>
      <c r="G605" s="18"/>
      <c r="H605" s="18"/>
      <c r="I605" s="28"/>
    </row>
    <row r="606" spans="1:9" x14ac:dyDescent="0.25">
      <c r="A606" s="18" t="s">
        <v>652</v>
      </c>
      <c r="B606" s="18" t="s">
        <v>651</v>
      </c>
      <c r="C606" s="18">
        <v>150</v>
      </c>
      <c r="D606" s="18" t="s">
        <v>41</v>
      </c>
      <c r="E606" s="19"/>
      <c r="F606" s="18" t="str">
        <f>IF(ISBLANK(E606),"", PRODUCT(C606,E606))</f>
        <v/>
      </c>
      <c r="G606" s="20"/>
      <c r="H606" s="18"/>
      <c r="I606" s="28"/>
    </row>
    <row r="607" spans="1:9" x14ac:dyDescent="0.25">
      <c r="A607" s="18" t="s">
        <v>653</v>
      </c>
      <c r="B607" s="18" t="s">
        <v>654</v>
      </c>
      <c r="C607" s="18"/>
      <c r="D607" s="18"/>
      <c r="E607" s="18"/>
      <c r="F607" s="18"/>
      <c r="G607" s="18"/>
      <c r="H607" s="20"/>
      <c r="I607" s="29"/>
    </row>
    <row r="608" spans="1:9" x14ac:dyDescent="0.25">
      <c r="A608" s="18" t="s">
        <v>655</v>
      </c>
      <c r="B608" s="18" t="s">
        <v>656</v>
      </c>
      <c r="C608" s="18"/>
      <c r="D608" s="18"/>
      <c r="E608" s="18"/>
      <c r="F608" s="18"/>
      <c r="G608" s="18"/>
      <c r="H608" s="20"/>
      <c r="I608" s="29"/>
    </row>
    <row r="609" spans="1:9" x14ac:dyDescent="0.25">
      <c r="A609" s="18" t="s">
        <v>657</v>
      </c>
      <c r="B609" s="18" t="s">
        <v>658</v>
      </c>
      <c r="C609" s="18"/>
      <c r="D609" s="18"/>
      <c r="E609" s="18"/>
      <c r="F609" s="18"/>
      <c r="G609" s="18"/>
      <c r="H609" s="20"/>
      <c r="I609" s="29"/>
    </row>
    <row r="610" spans="1:9" ht="30" x14ac:dyDescent="0.25">
      <c r="A610" s="18" t="s">
        <v>659</v>
      </c>
      <c r="B610" s="28" t="s">
        <v>660</v>
      </c>
      <c r="C610" s="18"/>
      <c r="D610" s="18"/>
      <c r="E610" s="18"/>
      <c r="F610" s="18"/>
      <c r="G610" s="18"/>
      <c r="H610" s="20"/>
      <c r="I610" s="29"/>
    </row>
    <row r="611" spans="1:9" ht="45" x14ac:dyDescent="0.25">
      <c r="A611" s="18" t="s">
        <v>661</v>
      </c>
      <c r="B611" s="28" t="s">
        <v>662</v>
      </c>
      <c r="C611" s="18"/>
      <c r="D611" s="18"/>
      <c r="E611" s="18"/>
      <c r="F611" s="18"/>
      <c r="G611" s="18"/>
      <c r="H611" s="20"/>
      <c r="I611" s="29"/>
    </row>
    <row r="612" spans="1:9" x14ac:dyDescent="0.25">
      <c r="A612" s="18" t="s">
        <v>663</v>
      </c>
      <c r="B612" s="18" t="s">
        <v>664</v>
      </c>
      <c r="C612" s="18"/>
      <c r="D612" s="18"/>
      <c r="E612" s="18"/>
      <c r="F612" s="18"/>
      <c r="G612" s="18"/>
      <c r="H612" s="20"/>
      <c r="I612" s="29"/>
    </row>
    <row r="613" spans="1:9" ht="30" x14ac:dyDescent="0.25">
      <c r="A613" s="18" t="s">
        <v>665</v>
      </c>
      <c r="B613" s="28" t="s">
        <v>666</v>
      </c>
      <c r="C613" s="18"/>
      <c r="D613" s="18"/>
      <c r="E613" s="18"/>
      <c r="F613" s="18"/>
      <c r="G613" s="18"/>
      <c r="H613" s="20"/>
      <c r="I613" s="29"/>
    </row>
    <row r="614" spans="1:9" x14ac:dyDescent="0.25">
      <c r="A614" s="18" t="s">
        <v>667</v>
      </c>
      <c r="B614" s="18" t="s">
        <v>668</v>
      </c>
      <c r="C614" s="18"/>
      <c r="D614" s="18"/>
      <c r="E614" s="18"/>
      <c r="F614" s="18"/>
      <c r="G614" s="18"/>
      <c r="H614" s="20"/>
      <c r="I614" s="29"/>
    </row>
    <row r="615" spans="1:9" x14ac:dyDescent="0.25">
      <c r="A615" s="18" t="s">
        <v>669</v>
      </c>
      <c r="B615" s="18" t="s">
        <v>670</v>
      </c>
      <c r="C615" s="18"/>
      <c r="D615" s="18"/>
      <c r="E615" s="18"/>
      <c r="F615" s="18"/>
      <c r="G615" s="18"/>
      <c r="H615" s="20"/>
      <c r="I615" s="29"/>
    </row>
    <row r="616" spans="1:9" x14ac:dyDescent="0.25">
      <c r="A616" s="18" t="s">
        <v>671</v>
      </c>
      <c r="B616" s="18" t="s">
        <v>672</v>
      </c>
      <c r="C616" s="18"/>
      <c r="D616" s="18"/>
      <c r="E616" s="18"/>
      <c r="F616" s="18"/>
      <c r="G616" s="18"/>
      <c r="H616" s="20"/>
      <c r="I616" s="29"/>
    </row>
    <row r="617" spans="1:9" x14ac:dyDescent="0.25">
      <c r="E617" s="17" t="s">
        <v>56</v>
      </c>
      <c r="F617" s="17" t="str">
        <f>IF((COUNT(C606:C616)&lt;&gt;COUNT(F606:F616)),"", ROUND(SUM(F606:F616),2))</f>
        <v/>
      </c>
      <c r="G617" s="15" t="str">
        <f>IF((COUNT(C606:C616)&lt;&gt;COUNT(F606:F616)),"Neužpildytos visų objektų kainos", "")</f>
        <v>Neužpildytos visų objektų kainos</v>
      </c>
    </row>
    <row r="618" spans="1:9" x14ac:dyDescent="0.25">
      <c r="C618" s="17" t="s">
        <v>57</v>
      </c>
      <c r="D618" s="20"/>
      <c r="E618" s="17" t="s">
        <v>58</v>
      </c>
      <c r="F618" s="17" t="str">
        <f>IF(OR(F617="",D618=""),"", ROUND(PRODUCT(D618,F617)/100,2))</f>
        <v/>
      </c>
      <c r="G618" s="15" t="str">
        <f>IF(D618="", "Nurodykite taikomą PVM dydį", "")</f>
        <v>Nurodykite taikomą PVM dydį</v>
      </c>
    </row>
    <row r="619" spans="1:9" x14ac:dyDescent="0.25">
      <c r="E619" s="17" t="s">
        <v>59</v>
      </c>
      <c r="F619" s="17">
        <f>IF(ISBLANK(F618), "", ROUND(SUM(F617:F618),2))</f>
        <v>0</v>
      </c>
    </row>
    <row r="623" spans="1:9" x14ac:dyDescent="0.25">
      <c r="A623" s="13" t="s">
        <v>673</v>
      </c>
      <c r="B623" s="13" t="s">
        <v>674</v>
      </c>
    </row>
    <row r="625" spans="1:9" x14ac:dyDescent="0.25">
      <c r="A625" s="13" t="s">
        <v>28</v>
      </c>
    </row>
    <row r="626" spans="1:9" ht="90" x14ac:dyDescent="0.25">
      <c r="A626" s="17" t="s">
        <v>29</v>
      </c>
      <c r="B626" s="17" t="s">
        <v>30</v>
      </c>
      <c r="C626" s="17" t="s">
        <v>31</v>
      </c>
      <c r="D626" s="17" t="s">
        <v>32</v>
      </c>
      <c r="E626" s="17" t="s">
        <v>33</v>
      </c>
      <c r="F626" s="17" t="s">
        <v>34</v>
      </c>
      <c r="G626" s="17" t="s">
        <v>35</v>
      </c>
      <c r="H626" s="17" t="s">
        <v>36</v>
      </c>
      <c r="I626" s="27" t="s">
        <v>37</v>
      </c>
    </row>
    <row r="627" spans="1:9" x14ac:dyDescent="0.25">
      <c r="A627" s="17" t="s">
        <v>675</v>
      </c>
      <c r="B627" s="17" t="s">
        <v>676</v>
      </c>
      <c r="C627" s="18"/>
      <c r="D627" s="18"/>
      <c r="E627" s="18"/>
      <c r="F627" s="18"/>
      <c r="G627" s="18"/>
      <c r="H627" s="18"/>
      <c r="I627" s="28"/>
    </row>
    <row r="628" spans="1:9" x14ac:dyDescent="0.25">
      <c r="A628" s="18" t="s">
        <v>677</v>
      </c>
      <c r="B628" s="18" t="s">
        <v>676</v>
      </c>
      <c r="C628" s="18">
        <v>225</v>
      </c>
      <c r="D628" s="18" t="s">
        <v>41</v>
      </c>
      <c r="E628" s="19"/>
      <c r="F628" s="18" t="str">
        <f>IF(ISBLANK(E628),"", PRODUCT(C628,E628))</f>
        <v/>
      </c>
      <c r="G628" s="20"/>
      <c r="H628" s="18"/>
      <c r="I628" s="28"/>
    </row>
    <row r="629" spans="1:9" ht="30" x14ac:dyDescent="0.25">
      <c r="A629" s="18" t="s">
        <v>678</v>
      </c>
      <c r="B629" s="28" t="s">
        <v>679</v>
      </c>
      <c r="C629" s="18"/>
      <c r="D629" s="18"/>
      <c r="E629" s="18"/>
      <c r="F629" s="18"/>
      <c r="G629" s="18"/>
      <c r="H629" s="20"/>
      <c r="I629" s="29"/>
    </row>
    <row r="630" spans="1:9" x14ac:dyDescent="0.25">
      <c r="A630" s="18" t="s">
        <v>680</v>
      </c>
      <c r="B630" s="18" t="s">
        <v>681</v>
      </c>
      <c r="C630" s="18"/>
      <c r="D630" s="18"/>
      <c r="E630" s="18"/>
      <c r="F630" s="18"/>
      <c r="G630" s="18"/>
      <c r="H630" s="20"/>
      <c r="I630" s="29"/>
    </row>
    <row r="631" spans="1:9" x14ac:dyDescent="0.25">
      <c r="A631" s="18" t="s">
        <v>682</v>
      </c>
      <c r="B631" s="18" t="s">
        <v>683</v>
      </c>
      <c r="C631" s="18"/>
      <c r="D631" s="18"/>
      <c r="E631" s="18"/>
      <c r="F631" s="18"/>
      <c r="G631" s="18"/>
      <c r="H631" s="20"/>
      <c r="I631" s="29"/>
    </row>
    <row r="632" spans="1:9" x14ac:dyDescent="0.25">
      <c r="A632" s="18" t="s">
        <v>684</v>
      </c>
      <c r="B632" s="18" t="s">
        <v>685</v>
      </c>
      <c r="C632" s="18"/>
      <c r="D632" s="18"/>
      <c r="E632" s="18"/>
      <c r="F632" s="18"/>
      <c r="G632" s="18"/>
      <c r="H632" s="20"/>
      <c r="I632" s="29"/>
    </row>
    <row r="633" spans="1:9" x14ac:dyDescent="0.25">
      <c r="A633" s="18" t="s">
        <v>686</v>
      </c>
      <c r="B633" s="18" t="s">
        <v>687</v>
      </c>
      <c r="C633" s="18"/>
      <c r="D633" s="18"/>
      <c r="E633" s="18"/>
      <c r="F633" s="18"/>
      <c r="G633" s="18"/>
      <c r="H633" s="20"/>
      <c r="I633" s="29"/>
    </row>
    <row r="634" spans="1:9" x14ac:dyDescent="0.25">
      <c r="A634" s="18" t="s">
        <v>688</v>
      </c>
      <c r="B634" s="18" t="s">
        <v>689</v>
      </c>
      <c r="C634" s="18"/>
      <c r="D634" s="18"/>
      <c r="E634" s="18"/>
      <c r="F634" s="18"/>
      <c r="G634" s="18"/>
      <c r="H634" s="20"/>
      <c r="I634" s="29"/>
    </row>
    <row r="635" spans="1:9" x14ac:dyDescent="0.25">
      <c r="A635" s="18" t="s">
        <v>690</v>
      </c>
      <c r="B635" s="18" t="s">
        <v>691</v>
      </c>
      <c r="C635" s="18"/>
      <c r="D635" s="18"/>
      <c r="E635" s="18"/>
      <c r="F635" s="18"/>
      <c r="G635" s="18"/>
      <c r="H635" s="20"/>
      <c r="I635" s="29"/>
    </row>
    <row r="636" spans="1:9" x14ac:dyDescent="0.25">
      <c r="E636" s="17" t="s">
        <v>56</v>
      </c>
      <c r="F636" s="17" t="str">
        <f>IF((COUNT(C628:C635)&lt;&gt;COUNT(F628:F635)),"", ROUND(SUM(F628:F635),2))</f>
        <v/>
      </c>
      <c r="G636" s="15" t="str">
        <f>IF((COUNT(C628:C635)&lt;&gt;COUNT(F628:F635)),"Neužpildytos visų objektų kainos", "")</f>
        <v>Neužpildytos visų objektų kainos</v>
      </c>
    </row>
    <row r="637" spans="1:9" x14ac:dyDescent="0.25">
      <c r="C637" s="17" t="s">
        <v>57</v>
      </c>
      <c r="D637" s="20"/>
      <c r="E637" s="17" t="s">
        <v>58</v>
      </c>
      <c r="F637" s="17" t="str">
        <f>IF(OR(F636="",D637=""),"", ROUND(PRODUCT(D637,F636)/100,2))</f>
        <v/>
      </c>
      <c r="G637" s="15" t="str">
        <f>IF(D637="", "Nurodykite taikomą PVM dydį", "")</f>
        <v>Nurodykite taikomą PVM dydį</v>
      </c>
    </row>
    <row r="638" spans="1:9" x14ac:dyDescent="0.25">
      <c r="E638" s="17" t="s">
        <v>59</v>
      </c>
      <c r="F638" s="17">
        <f>IF(ISBLANK(F637), "", ROUND(SUM(F636:F637),2))</f>
        <v>0</v>
      </c>
    </row>
    <row r="642" spans="1:9" x14ac:dyDescent="0.25">
      <c r="A642" s="13" t="s">
        <v>692</v>
      </c>
      <c r="B642" s="13" t="s">
        <v>693</v>
      </c>
    </row>
    <row r="644" spans="1:9" x14ac:dyDescent="0.25">
      <c r="A644" s="13" t="s">
        <v>28</v>
      </c>
    </row>
    <row r="645" spans="1:9" ht="90" x14ac:dyDescent="0.25">
      <c r="A645" s="17" t="s">
        <v>29</v>
      </c>
      <c r="B645" s="17" t="s">
        <v>30</v>
      </c>
      <c r="C645" s="17" t="s">
        <v>31</v>
      </c>
      <c r="D645" s="17" t="s">
        <v>32</v>
      </c>
      <c r="E645" s="17" t="s">
        <v>33</v>
      </c>
      <c r="F645" s="17" t="s">
        <v>34</v>
      </c>
      <c r="G645" s="17" t="s">
        <v>35</v>
      </c>
      <c r="H645" s="17" t="s">
        <v>36</v>
      </c>
      <c r="I645" s="27" t="s">
        <v>37</v>
      </c>
    </row>
    <row r="646" spans="1:9" x14ac:dyDescent="0.25">
      <c r="A646" s="17" t="s">
        <v>694</v>
      </c>
      <c r="B646" s="17" t="s">
        <v>695</v>
      </c>
      <c r="C646" s="18"/>
      <c r="D646" s="18"/>
      <c r="E646" s="18"/>
      <c r="F646" s="18"/>
      <c r="G646" s="18"/>
      <c r="H646" s="18"/>
      <c r="I646" s="28"/>
    </row>
    <row r="647" spans="1:9" x14ac:dyDescent="0.25">
      <c r="A647" s="18" t="s">
        <v>696</v>
      </c>
      <c r="B647" s="18" t="s">
        <v>695</v>
      </c>
      <c r="C647" s="18">
        <v>360</v>
      </c>
      <c r="D647" s="18" t="s">
        <v>41</v>
      </c>
      <c r="E647" s="19"/>
      <c r="F647" s="18" t="str">
        <f>IF(ISBLANK(E647),"", PRODUCT(C647,E647))</f>
        <v/>
      </c>
      <c r="G647" s="20"/>
      <c r="H647" s="18"/>
      <c r="I647" s="28"/>
    </row>
    <row r="648" spans="1:9" ht="30" x14ac:dyDescent="0.25">
      <c r="A648" s="18" t="s">
        <v>697</v>
      </c>
      <c r="B648" s="28" t="s">
        <v>698</v>
      </c>
      <c r="C648" s="18"/>
      <c r="D648" s="18"/>
      <c r="E648" s="18"/>
      <c r="F648" s="18"/>
      <c r="G648" s="18"/>
      <c r="H648" s="20"/>
      <c r="I648" s="29"/>
    </row>
    <row r="649" spans="1:9" x14ac:dyDescent="0.25">
      <c r="A649" s="18" t="s">
        <v>699</v>
      </c>
      <c r="B649" s="18" t="s">
        <v>700</v>
      </c>
      <c r="C649" s="18"/>
      <c r="D649" s="18"/>
      <c r="E649" s="18"/>
      <c r="F649" s="18"/>
      <c r="G649" s="18"/>
      <c r="H649" s="20"/>
      <c r="I649" s="29"/>
    </row>
    <row r="650" spans="1:9" x14ac:dyDescent="0.25">
      <c r="A650" s="18" t="s">
        <v>701</v>
      </c>
      <c r="B650" s="18" t="s">
        <v>702</v>
      </c>
      <c r="C650" s="18"/>
      <c r="D650" s="18"/>
      <c r="E650" s="18"/>
      <c r="F650" s="18"/>
      <c r="G650" s="18"/>
      <c r="H650" s="20"/>
      <c r="I650" s="29"/>
    </row>
    <row r="651" spans="1:9" x14ac:dyDescent="0.25">
      <c r="A651" s="18" t="s">
        <v>703</v>
      </c>
      <c r="B651" s="18" t="s">
        <v>704</v>
      </c>
      <c r="C651" s="18"/>
      <c r="D651" s="18"/>
      <c r="E651" s="18"/>
      <c r="F651" s="18"/>
      <c r="G651" s="18"/>
      <c r="H651" s="20"/>
      <c r="I651" s="29"/>
    </row>
    <row r="652" spans="1:9" x14ac:dyDescent="0.25">
      <c r="A652" s="18" t="s">
        <v>705</v>
      </c>
      <c r="B652" s="18" t="s">
        <v>706</v>
      </c>
      <c r="C652" s="18"/>
      <c r="D652" s="18"/>
      <c r="E652" s="18"/>
      <c r="F652" s="18"/>
      <c r="G652" s="18"/>
      <c r="H652" s="20"/>
      <c r="I652" s="29"/>
    </row>
    <row r="653" spans="1:9" x14ac:dyDescent="0.25">
      <c r="A653" s="18" t="s">
        <v>707</v>
      </c>
      <c r="B653" s="18" t="s">
        <v>708</v>
      </c>
      <c r="C653" s="18"/>
      <c r="D653" s="18"/>
      <c r="E653" s="18"/>
      <c r="F653" s="18"/>
      <c r="G653" s="18"/>
      <c r="H653" s="20"/>
      <c r="I653" s="29"/>
    </row>
    <row r="654" spans="1:9" x14ac:dyDescent="0.25">
      <c r="A654" s="18" t="s">
        <v>709</v>
      </c>
      <c r="B654" s="18" t="s">
        <v>710</v>
      </c>
      <c r="C654" s="18"/>
      <c r="D654" s="18"/>
      <c r="E654" s="18"/>
      <c r="F654" s="18"/>
      <c r="G654" s="18"/>
      <c r="H654" s="20"/>
      <c r="I654" s="29"/>
    </row>
    <row r="655" spans="1:9" x14ac:dyDescent="0.25">
      <c r="A655" s="18" t="s">
        <v>711</v>
      </c>
      <c r="B655" s="18" t="s">
        <v>712</v>
      </c>
      <c r="C655" s="18"/>
      <c r="D655" s="18"/>
      <c r="E655" s="18"/>
      <c r="F655" s="18"/>
      <c r="G655" s="18"/>
      <c r="H655" s="20"/>
      <c r="I655" s="29"/>
    </row>
    <row r="656" spans="1:9" x14ac:dyDescent="0.25">
      <c r="A656" s="18" t="s">
        <v>713</v>
      </c>
      <c r="B656" s="18" t="s">
        <v>714</v>
      </c>
      <c r="C656" s="18"/>
      <c r="D656" s="18"/>
      <c r="E656" s="18"/>
      <c r="F656" s="18"/>
      <c r="G656" s="18"/>
      <c r="H656" s="20"/>
      <c r="I656" s="29"/>
    </row>
    <row r="657" spans="1:9" x14ac:dyDescent="0.25">
      <c r="E657" s="17" t="s">
        <v>56</v>
      </c>
      <c r="F657" s="17" t="str">
        <f>IF((COUNT(C647:C656)&lt;&gt;COUNT(F647:F656)),"", ROUND(SUM(F647:F656),2))</f>
        <v/>
      </c>
      <c r="G657" s="15" t="str">
        <f>IF((COUNT(C647:C656)&lt;&gt;COUNT(F647:F656)),"Neužpildytos visų objektų kainos", "")</f>
        <v>Neužpildytos visų objektų kainos</v>
      </c>
    </row>
    <row r="658" spans="1:9" x14ac:dyDescent="0.25">
      <c r="C658" s="17" t="s">
        <v>57</v>
      </c>
      <c r="D658" s="20"/>
      <c r="E658" s="17" t="s">
        <v>58</v>
      </c>
      <c r="F658" s="17" t="str">
        <f>IF(OR(F657="",D658=""),"", ROUND(PRODUCT(D658,F657)/100,2))</f>
        <v/>
      </c>
      <c r="G658" s="15" t="str">
        <f>IF(D658="", "Nurodykite taikomą PVM dydį", "")</f>
        <v>Nurodykite taikomą PVM dydį</v>
      </c>
    </row>
    <row r="659" spans="1:9" x14ac:dyDescent="0.25">
      <c r="E659" s="17" t="s">
        <v>59</v>
      </c>
      <c r="F659" s="17">
        <f>IF(ISBLANK(F658), "", ROUND(SUM(F657:F658),2))</f>
        <v>0</v>
      </c>
    </row>
    <row r="663" spans="1:9" x14ac:dyDescent="0.25">
      <c r="A663" s="13" t="s">
        <v>715</v>
      </c>
      <c r="B663" s="13" t="s">
        <v>716</v>
      </c>
    </row>
    <row r="665" spans="1:9" x14ac:dyDescent="0.25">
      <c r="A665" s="13" t="s">
        <v>28</v>
      </c>
    </row>
    <row r="666" spans="1:9" ht="90" x14ac:dyDescent="0.25">
      <c r="A666" s="17" t="s">
        <v>29</v>
      </c>
      <c r="B666" s="17" t="s">
        <v>30</v>
      </c>
      <c r="C666" s="17" t="s">
        <v>31</v>
      </c>
      <c r="D666" s="17" t="s">
        <v>32</v>
      </c>
      <c r="E666" s="17" t="s">
        <v>33</v>
      </c>
      <c r="F666" s="17" t="s">
        <v>34</v>
      </c>
      <c r="G666" s="17" t="s">
        <v>35</v>
      </c>
      <c r="H666" s="17" t="s">
        <v>36</v>
      </c>
      <c r="I666" s="27" t="s">
        <v>37</v>
      </c>
    </row>
    <row r="667" spans="1:9" x14ac:dyDescent="0.25">
      <c r="A667" s="17" t="s">
        <v>717</v>
      </c>
      <c r="B667" s="17" t="s">
        <v>718</v>
      </c>
      <c r="C667" s="18"/>
      <c r="D667" s="18"/>
      <c r="E667" s="18"/>
      <c r="F667" s="18"/>
      <c r="G667" s="18"/>
      <c r="H667" s="18"/>
      <c r="I667" s="28"/>
    </row>
    <row r="668" spans="1:9" x14ac:dyDescent="0.25">
      <c r="A668" s="18" t="s">
        <v>719</v>
      </c>
      <c r="B668" s="18" t="s">
        <v>718</v>
      </c>
      <c r="C668" s="18">
        <v>225</v>
      </c>
      <c r="D668" s="18" t="s">
        <v>41</v>
      </c>
      <c r="E668" s="19"/>
      <c r="F668" s="18" t="str">
        <f>IF(ISBLANK(E668),"", PRODUCT(C668,E668))</f>
        <v/>
      </c>
      <c r="G668" s="20"/>
      <c r="H668" s="18"/>
      <c r="I668" s="28"/>
    </row>
    <row r="669" spans="1:9" x14ac:dyDescent="0.25">
      <c r="A669" s="18" t="s">
        <v>720</v>
      </c>
      <c r="B669" s="18" t="s">
        <v>721</v>
      </c>
      <c r="C669" s="18"/>
      <c r="D669" s="18"/>
      <c r="E669" s="18"/>
      <c r="F669" s="18"/>
      <c r="G669" s="18"/>
      <c r="H669" s="20"/>
      <c r="I669" s="29"/>
    </row>
    <row r="670" spans="1:9" x14ac:dyDescent="0.25">
      <c r="A670" s="18" t="s">
        <v>722</v>
      </c>
      <c r="B670" s="18" t="s">
        <v>723</v>
      </c>
      <c r="C670" s="18"/>
      <c r="D670" s="18"/>
      <c r="E670" s="18"/>
      <c r="F670" s="18"/>
      <c r="G670" s="18"/>
      <c r="H670" s="20"/>
      <c r="I670" s="29"/>
    </row>
    <row r="671" spans="1:9" x14ac:dyDescent="0.25">
      <c r="A671" s="18" t="s">
        <v>724</v>
      </c>
      <c r="B671" s="18" t="s">
        <v>725</v>
      </c>
      <c r="C671" s="18"/>
      <c r="D671" s="18"/>
      <c r="E671" s="18"/>
      <c r="F671" s="18"/>
      <c r="G671" s="18"/>
      <c r="H671" s="20"/>
      <c r="I671" s="29"/>
    </row>
    <row r="672" spans="1:9" x14ac:dyDescent="0.25">
      <c r="A672" s="18" t="s">
        <v>726</v>
      </c>
      <c r="B672" s="18" t="s">
        <v>727</v>
      </c>
      <c r="C672" s="18"/>
      <c r="D672" s="18"/>
      <c r="E672" s="18"/>
      <c r="F672" s="18"/>
      <c r="G672" s="18"/>
      <c r="H672" s="20"/>
      <c r="I672" s="29"/>
    </row>
    <row r="673" spans="1:9" x14ac:dyDescent="0.25">
      <c r="A673" s="18" t="s">
        <v>728</v>
      </c>
      <c r="B673" s="18" t="s">
        <v>729</v>
      </c>
      <c r="C673" s="18"/>
      <c r="D673" s="18"/>
      <c r="E673" s="18"/>
      <c r="F673" s="18"/>
      <c r="G673" s="18"/>
      <c r="H673" s="20"/>
      <c r="I673" s="29"/>
    </row>
    <row r="674" spans="1:9" x14ac:dyDescent="0.25">
      <c r="A674" s="18" t="s">
        <v>730</v>
      </c>
      <c r="B674" s="18" t="s">
        <v>731</v>
      </c>
      <c r="C674" s="18"/>
      <c r="D674" s="18"/>
      <c r="E674" s="18"/>
      <c r="F674" s="18"/>
      <c r="G674" s="18"/>
      <c r="H674" s="20"/>
      <c r="I674" s="29"/>
    </row>
    <row r="675" spans="1:9" ht="30" x14ac:dyDescent="0.25">
      <c r="A675" s="18" t="s">
        <v>732</v>
      </c>
      <c r="B675" s="28" t="s">
        <v>733</v>
      </c>
      <c r="C675" s="18"/>
      <c r="D675" s="18"/>
      <c r="E675" s="18"/>
      <c r="F675" s="18"/>
      <c r="G675" s="18"/>
      <c r="H675" s="20"/>
      <c r="I675" s="29"/>
    </row>
    <row r="676" spans="1:9" x14ac:dyDescent="0.25">
      <c r="A676" s="18" t="s">
        <v>734</v>
      </c>
      <c r="B676" s="18" t="s">
        <v>735</v>
      </c>
      <c r="C676" s="18"/>
      <c r="D676" s="18"/>
      <c r="E676" s="18"/>
      <c r="F676" s="18"/>
      <c r="G676" s="18"/>
      <c r="H676" s="20"/>
      <c r="I676" s="29"/>
    </row>
    <row r="677" spans="1:9" x14ac:dyDescent="0.25">
      <c r="A677" s="18" t="s">
        <v>736</v>
      </c>
      <c r="B677" s="18" t="s">
        <v>737</v>
      </c>
      <c r="C677" s="18"/>
      <c r="D677" s="18"/>
      <c r="E677" s="18"/>
      <c r="F677" s="18"/>
      <c r="G677" s="18"/>
      <c r="H677" s="20"/>
      <c r="I677" s="29"/>
    </row>
    <row r="678" spans="1:9" x14ac:dyDescent="0.25">
      <c r="E678" s="17" t="s">
        <v>56</v>
      </c>
      <c r="F678" s="17" t="str">
        <f>IF((COUNT(C668:C677)&lt;&gt;COUNT(F668:F677)),"", ROUND(SUM(F668:F677),2))</f>
        <v/>
      </c>
      <c r="G678" s="15" t="str">
        <f>IF((COUNT(C668:C677)&lt;&gt;COUNT(F668:F677)),"Neužpildytos visų objektų kainos", "")</f>
        <v>Neužpildytos visų objektų kainos</v>
      </c>
    </row>
    <row r="679" spans="1:9" x14ac:dyDescent="0.25">
      <c r="C679" s="17" t="s">
        <v>57</v>
      </c>
      <c r="D679" s="20"/>
      <c r="E679" s="17" t="s">
        <v>58</v>
      </c>
      <c r="F679" s="17" t="str">
        <f>IF(OR(F678="",D679=""),"", ROUND(PRODUCT(D679,F678)/100,2))</f>
        <v/>
      </c>
      <c r="G679" s="15" t="str">
        <f>IF(D679="", "Nurodykite taikomą PVM dydį", "")</f>
        <v>Nurodykite taikomą PVM dydį</v>
      </c>
    </row>
    <row r="680" spans="1:9" x14ac:dyDescent="0.25">
      <c r="E680" s="17" t="s">
        <v>59</v>
      </c>
      <c r="F680" s="17">
        <f>IF(ISBLANK(F679), "", ROUND(SUM(F678:F679),2))</f>
        <v>0</v>
      </c>
    </row>
    <row r="684" spans="1:9" x14ac:dyDescent="0.25">
      <c r="A684" s="13" t="s">
        <v>738</v>
      </c>
      <c r="B684" s="13" t="s">
        <v>739</v>
      </c>
    </row>
    <row r="686" spans="1:9" x14ac:dyDescent="0.25">
      <c r="A686" s="13" t="s">
        <v>28</v>
      </c>
    </row>
    <row r="687" spans="1:9" ht="90" x14ac:dyDescent="0.25">
      <c r="A687" s="17" t="s">
        <v>29</v>
      </c>
      <c r="B687" s="17" t="s">
        <v>30</v>
      </c>
      <c r="C687" s="17" t="s">
        <v>31</v>
      </c>
      <c r="D687" s="17" t="s">
        <v>32</v>
      </c>
      <c r="E687" s="17" t="s">
        <v>33</v>
      </c>
      <c r="F687" s="17" t="s">
        <v>34</v>
      </c>
      <c r="G687" s="17" t="s">
        <v>35</v>
      </c>
      <c r="H687" s="17" t="s">
        <v>36</v>
      </c>
      <c r="I687" s="27" t="s">
        <v>37</v>
      </c>
    </row>
    <row r="688" spans="1:9" x14ac:dyDescent="0.25">
      <c r="A688" s="17" t="s">
        <v>740</v>
      </c>
      <c r="B688" s="17" t="s">
        <v>741</v>
      </c>
      <c r="C688" s="18"/>
      <c r="D688" s="18"/>
      <c r="E688" s="18"/>
      <c r="F688" s="18"/>
      <c r="G688" s="18"/>
      <c r="H688" s="18"/>
      <c r="I688" s="28"/>
    </row>
    <row r="689" spans="1:9" x14ac:dyDescent="0.25">
      <c r="A689" s="18" t="s">
        <v>742</v>
      </c>
      <c r="B689" s="18" t="s">
        <v>741</v>
      </c>
      <c r="C689" s="18">
        <v>450</v>
      </c>
      <c r="D689" s="18" t="s">
        <v>41</v>
      </c>
      <c r="E689" s="19"/>
      <c r="F689" s="18" t="str">
        <f>IF(ISBLANK(E689),"", PRODUCT(C689,E689))</f>
        <v/>
      </c>
      <c r="G689" s="20"/>
      <c r="H689" s="18"/>
      <c r="I689" s="28"/>
    </row>
    <row r="690" spans="1:9" x14ac:dyDescent="0.25">
      <c r="A690" s="18" t="s">
        <v>743</v>
      </c>
      <c r="B690" s="18" t="s">
        <v>744</v>
      </c>
      <c r="C690" s="18"/>
      <c r="D690" s="18"/>
      <c r="E690" s="18"/>
      <c r="F690" s="18"/>
      <c r="G690" s="18"/>
      <c r="H690" s="20"/>
      <c r="I690" s="29"/>
    </row>
    <row r="691" spans="1:9" x14ac:dyDescent="0.25">
      <c r="A691" s="18" t="s">
        <v>745</v>
      </c>
      <c r="B691" s="18" t="s">
        <v>746</v>
      </c>
      <c r="C691" s="18"/>
      <c r="D691" s="18"/>
      <c r="E691" s="18"/>
      <c r="F691" s="18"/>
      <c r="G691" s="18"/>
      <c r="H691" s="20"/>
      <c r="I691" s="29"/>
    </row>
    <row r="692" spans="1:9" x14ac:dyDescent="0.25">
      <c r="A692" s="18" t="s">
        <v>747</v>
      </c>
      <c r="B692" s="18" t="s">
        <v>748</v>
      </c>
      <c r="C692" s="18"/>
      <c r="D692" s="18"/>
      <c r="E692" s="18"/>
      <c r="F692" s="18"/>
      <c r="G692" s="18"/>
      <c r="H692" s="20"/>
      <c r="I692" s="29"/>
    </row>
    <row r="693" spans="1:9" x14ac:dyDescent="0.25">
      <c r="A693" s="18" t="s">
        <v>749</v>
      </c>
      <c r="B693" s="18" t="s">
        <v>750</v>
      </c>
      <c r="C693" s="18"/>
      <c r="D693" s="18"/>
      <c r="E693" s="18"/>
      <c r="F693" s="18"/>
      <c r="G693" s="18"/>
      <c r="H693" s="20"/>
      <c r="I693" s="29"/>
    </row>
    <row r="694" spans="1:9" x14ac:dyDescent="0.25">
      <c r="A694" s="18" t="s">
        <v>751</v>
      </c>
      <c r="B694" s="18" t="s">
        <v>752</v>
      </c>
      <c r="C694" s="18"/>
      <c r="D694" s="18"/>
      <c r="E694" s="18"/>
      <c r="F694" s="18"/>
      <c r="G694" s="18"/>
      <c r="H694" s="20"/>
      <c r="I694" s="29"/>
    </row>
    <row r="695" spans="1:9" x14ac:dyDescent="0.25">
      <c r="A695" s="18" t="s">
        <v>753</v>
      </c>
      <c r="B695" s="18" t="s">
        <v>754</v>
      </c>
      <c r="C695" s="18"/>
      <c r="D695" s="18"/>
      <c r="E695" s="18"/>
      <c r="F695" s="18"/>
      <c r="G695" s="18"/>
      <c r="H695" s="20"/>
      <c r="I695" s="29"/>
    </row>
    <row r="696" spans="1:9" x14ac:dyDescent="0.25">
      <c r="A696" s="18" t="s">
        <v>755</v>
      </c>
      <c r="B696" s="18" t="s">
        <v>756</v>
      </c>
      <c r="C696" s="18"/>
      <c r="D696" s="18"/>
      <c r="E696" s="18"/>
      <c r="F696" s="18"/>
      <c r="G696" s="18"/>
      <c r="H696" s="20"/>
      <c r="I696" s="29"/>
    </row>
    <row r="697" spans="1:9" x14ac:dyDescent="0.25">
      <c r="A697" s="18" t="s">
        <v>757</v>
      </c>
      <c r="B697" s="18" t="s">
        <v>731</v>
      </c>
      <c r="C697" s="18"/>
      <c r="D697" s="18"/>
      <c r="E697" s="18"/>
      <c r="F697" s="18"/>
      <c r="G697" s="18"/>
      <c r="H697" s="20"/>
      <c r="I697" s="29"/>
    </row>
    <row r="698" spans="1:9" x14ac:dyDescent="0.25">
      <c r="E698" s="17" t="s">
        <v>56</v>
      </c>
      <c r="F698" s="17" t="str">
        <f>IF((COUNT(C689:C697)&lt;&gt;COUNT(F689:F697)),"", ROUND(SUM(F689:F697),2))</f>
        <v/>
      </c>
      <c r="G698" s="15" t="str">
        <f>IF((COUNT(C689:C697)&lt;&gt;COUNT(F689:F697)),"Neužpildytos visų objektų kainos", "")</f>
        <v>Neužpildytos visų objektų kainos</v>
      </c>
    </row>
    <row r="699" spans="1:9" x14ac:dyDescent="0.25">
      <c r="C699" s="17" t="s">
        <v>57</v>
      </c>
      <c r="D699" s="20"/>
      <c r="E699" s="17" t="s">
        <v>58</v>
      </c>
      <c r="F699" s="17" t="str">
        <f>IF(OR(F698="",D699=""),"", ROUND(PRODUCT(D699,F698)/100,2))</f>
        <v/>
      </c>
      <c r="G699" s="15" t="str">
        <f>IF(D699="", "Nurodykite taikomą PVM dydį", "")</f>
        <v>Nurodykite taikomą PVM dydį</v>
      </c>
    </row>
    <row r="700" spans="1:9" x14ac:dyDescent="0.25">
      <c r="E700" s="17" t="s">
        <v>59</v>
      </c>
      <c r="F700" s="17">
        <f>IF(ISBLANK(F699), "", ROUND(SUM(F698:F699),2))</f>
        <v>0</v>
      </c>
    </row>
    <row r="704" spans="1:9" x14ac:dyDescent="0.25">
      <c r="A704" s="13" t="s">
        <v>758</v>
      </c>
      <c r="B704" s="13" t="s">
        <v>759</v>
      </c>
    </row>
    <row r="706" spans="1:9" x14ac:dyDescent="0.25">
      <c r="A706" s="13" t="s">
        <v>28</v>
      </c>
    </row>
    <row r="707" spans="1:9" ht="90" x14ac:dyDescent="0.25">
      <c r="A707" s="17" t="s">
        <v>29</v>
      </c>
      <c r="B707" s="17" t="s">
        <v>30</v>
      </c>
      <c r="C707" s="17" t="s">
        <v>31</v>
      </c>
      <c r="D707" s="17" t="s">
        <v>32</v>
      </c>
      <c r="E707" s="17" t="s">
        <v>33</v>
      </c>
      <c r="F707" s="17" t="s">
        <v>34</v>
      </c>
      <c r="G707" s="17" t="s">
        <v>35</v>
      </c>
      <c r="H707" s="17" t="s">
        <v>36</v>
      </c>
      <c r="I707" s="27" t="s">
        <v>37</v>
      </c>
    </row>
    <row r="708" spans="1:9" x14ac:dyDescent="0.25">
      <c r="A708" s="17" t="s">
        <v>760</v>
      </c>
      <c r="B708" s="17" t="s">
        <v>761</v>
      </c>
      <c r="C708" s="18"/>
      <c r="D708" s="18"/>
      <c r="E708" s="18"/>
      <c r="F708" s="18"/>
      <c r="G708" s="18"/>
      <c r="H708" s="18"/>
      <c r="I708" s="28"/>
    </row>
    <row r="709" spans="1:9" x14ac:dyDescent="0.25">
      <c r="A709" s="18" t="s">
        <v>762</v>
      </c>
      <c r="B709" s="18" t="s">
        <v>761</v>
      </c>
      <c r="C709" s="18">
        <v>30</v>
      </c>
      <c r="D709" s="18" t="s">
        <v>41</v>
      </c>
      <c r="E709" s="19"/>
      <c r="F709" s="18" t="str">
        <f>IF(ISBLANK(E709),"", PRODUCT(C709,E709))</f>
        <v/>
      </c>
      <c r="G709" s="20"/>
      <c r="H709" s="18"/>
      <c r="I709" s="28"/>
    </row>
    <row r="710" spans="1:9" x14ac:dyDescent="0.25">
      <c r="A710" s="18" t="s">
        <v>763</v>
      </c>
      <c r="B710" s="18" t="s">
        <v>764</v>
      </c>
      <c r="C710" s="18"/>
      <c r="D710" s="18"/>
      <c r="E710" s="18"/>
      <c r="F710" s="18"/>
      <c r="G710" s="18"/>
      <c r="H710" s="20"/>
      <c r="I710" s="29"/>
    </row>
    <row r="711" spans="1:9" x14ac:dyDescent="0.25">
      <c r="A711" s="18" t="s">
        <v>765</v>
      </c>
      <c r="B711" s="18" t="s">
        <v>766</v>
      </c>
      <c r="C711" s="18"/>
      <c r="D711" s="18"/>
      <c r="E711" s="18"/>
      <c r="F711" s="18"/>
      <c r="G711" s="18"/>
      <c r="H711" s="20"/>
      <c r="I711" s="29"/>
    </row>
    <row r="712" spans="1:9" x14ac:dyDescent="0.25">
      <c r="A712" s="18" t="s">
        <v>767</v>
      </c>
      <c r="B712" s="18" t="s">
        <v>768</v>
      </c>
      <c r="C712" s="18"/>
      <c r="D712" s="18"/>
      <c r="E712" s="18"/>
      <c r="F712" s="18"/>
      <c r="G712" s="18"/>
      <c r="H712" s="20"/>
      <c r="I712" s="29"/>
    </row>
    <row r="713" spans="1:9" x14ac:dyDescent="0.25">
      <c r="A713" s="18" t="s">
        <v>769</v>
      </c>
      <c r="B713" s="18" t="s">
        <v>770</v>
      </c>
      <c r="C713" s="18"/>
      <c r="D713" s="18"/>
      <c r="E713" s="18"/>
      <c r="F713" s="18"/>
      <c r="G713" s="18"/>
      <c r="H713" s="20"/>
      <c r="I713" s="29"/>
    </row>
    <row r="714" spans="1:9" x14ac:dyDescent="0.25">
      <c r="A714" s="18" t="s">
        <v>771</v>
      </c>
      <c r="B714" s="18" t="s">
        <v>772</v>
      </c>
      <c r="C714" s="18"/>
      <c r="D714" s="18"/>
      <c r="E714" s="18"/>
      <c r="F714" s="18"/>
      <c r="G714" s="18"/>
      <c r="H714" s="20"/>
      <c r="I714" s="29"/>
    </row>
    <row r="715" spans="1:9" x14ac:dyDescent="0.25">
      <c r="A715" s="18" t="s">
        <v>773</v>
      </c>
      <c r="B715" s="18" t="s">
        <v>774</v>
      </c>
      <c r="C715" s="18"/>
      <c r="D715" s="18"/>
      <c r="E715" s="18"/>
      <c r="F715" s="18"/>
      <c r="G715" s="18"/>
      <c r="H715" s="20"/>
      <c r="I715" s="29"/>
    </row>
    <row r="716" spans="1:9" ht="30" x14ac:dyDescent="0.25">
      <c r="A716" s="18" t="s">
        <v>775</v>
      </c>
      <c r="B716" s="28" t="s">
        <v>733</v>
      </c>
      <c r="C716" s="18"/>
      <c r="D716" s="18"/>
      <c r="E716" s="18"/>
      <c r="F716" s="18"/>
      <c r="G716" s="18"/>
      <c r="H716" s="20"/>
      <c r="I716" s="29"/>
    </row>
    <row r="717" spans="1:9" x14ac:dyDescent="0.25">
      <c r="A717" s="18" t="s">
        <v>776</v>
      </c>
      <c r="B717" s="18" t="s">
        <v>735</v>
      </c>
      <c r="C717" s="18"/>
      <c r="D717" s="18"/>
      <c r="E717" s="18"/>
      <c r="F717" s="18"/>
      <c r="G717" s="18"/>
      <c r="H717" s="20"/>
      <c r="I717" s="29"/>
    </row>
    <row r="718" spans="1:9" x14ac:dyDescent="0.25">
      <c r="A718" s="18" t="s">
        <v>777</v>
      </c>
      <c r="B718" s="18" t="s">
        <v>737</v>
      </c>
      <c r="C718" s="18"/>
      <c r="D718" s="18"/>
      <c r="E718" s="18"/>
      <c r="F718" s="18"/>
      <c r="G718" s="18"/>
      <c r="H718" s="20"/>
      <c r="I718" s="29"/>
    </row>
    <row r="719" spans="1:9" x14ac:dyDescent="0.25">
      <c r="E719" s="17" t="s">
        <v>56</v>
      </c>
      <c r="F719" s="17" t="str">
        <f>IF((COUNT(C709:C718)&lt;&gt;COUNT(F709:F718)),"", ROUND(SUM(F709:F718),2))</f>
        <v/>
      </c>
      <c r="G719" s="15" t="str">
        <f>IF((COUNT(C709:C718)&lt;&gt;COUNT(F709:F718)),"Neužpildytos visų objektų kainos", "")</f>
        <v>Neužpildytos visų objektų kainos</v>
      </c>
    </row>
    <row r="720" spans="1:9" x14ac:dyDescent="0.25">
      <c r="C720" s="17" t="s">
        <v>57</v>
      </c>
      <c r="D720" s="20"/>
      <c r="E720" s="17" t="s">
        <v>58</v>
      </c>
      <c r="F720" s="17" t="str">
        <f>IF(OR(F719="",D720=""),"", ROUND(PRODUCT(D720,F719)/100,2))</f>
        <v/>
      </c>
      <c r="G720" s="15" t="str">
        <f>IF(D720="", "Nurodykite taikomą PVM dydį", "")</f>
        <v>Nurodykite taikomą PVM dydį</v>
      </c>
    </row>
    <row r="721" spans="1:9" x14ac:dyDescent="0.25">
      <c r="E721" s="17" t="s">
        <v>59</v>
      </c>
      <c r="F721" s="17">
        <f>IF(ISBLANK(F720), "", ROUND(SUM(F719:F720),2))</f>
        <v>0</v>
      </c>
    </row>
    <row r="725" spans="1:9" x14ac:dyDescent="0.25">
      <c r="A725" s="13" t="s">
        <v>778</v>
      </c>
      <c r="B725" s="13" t="s">
        <v>779</v>
      </c>
    </row>
    <row r="727" spans="1:9" x14ac:dyDescent="0.25">
      <c r="A727" s="13" t="s">
        <v>28</v>
      </c>
    </row>
    <row r="728" spans="1:9" ht="90" x14ac:dyDescent="0.25">
      <c r="A728" s="17" t="s">
        <v>29</v>
      </c>
      <c r="B728" s="17" t="s">
        <v>30</v>
      </c>
      <c r="C728" s="17" t="s">
        <v>31</v>
      </c>
      <c r="D728" s="17" t="s">
        <v>32</v>
      </c>
      <c r="E728" s="17" t="s">
        <v>33</v>
      </c>
      <c r="F728" s="17" t="s">
        <v>34</v>
      </c>
      <c r="G728" s="17" t="s">
        <v>35</v>
      </c>
      <c r="H728" s="17" t="s">
        <v>36</v>
      </c>
      <c r="I728" s="27" t="s">
        <v>37</v>
      </c>
    </row>
    <row r="729" spans="1:9" x14ac:dyDescent="0.25">
      <c r="A729" s="17" t="s">
        <v>780</v>
      </c>
      <c r="B729" s="17" t="s">
        <v>781</v>
      </c>
      <c r="C729" s="18"/>
      <c r="D729" s="18"/>
      <c r="E729" s="18"/>
      <c r="F729" s="18"/>
      <c r="G729" s="18"/>
      <c r="H729" s="18"/>
      <c r="I729" s="28"/>
    </row>
    <row r="730" spans="1:9" x14ac:dyDescent="0.25">
      <c r="A730" s="18" t="s">
        <v>782</v>
      </c>
      <c r="B730" s="18" t="s">
        <v>781</v>
      </c>
      <c r="C730" s="18">
        <v>45</v>
      </c>
      <c r="D730" s="18" t="s">
        <v>41</v>
      </c>
      <c r="E730" s="19"/>
      <c r="F730" s="18" t="str">
        <f>IF(ISBLANK(E730),"", PRODUCT(C730,E730))</f>
        <v/>
      </c>
      <c r="G730" s="20"/>
      <c r="H730" s="18"/>
      <c r="I730" s="28"/>
    </row>
    <row r="731" spans="1:9" x14ac:dyDescent="0.25">
      <c r="A731" s="18" t="s">
        <v>783</v>
      </c>
      <c r="B731" s="18" t="s">
        <v>784</v>
      </c>
      <c r="C731" s="18"/>
      <c r="D731" s="18"/>
      <c r="E731" s="18"/>
      <c r="F731" s="18"/>
      <c r="G731" s="18"/>
      <c r="H731" s="20"/>
      <c r="I731" s="29"/>
    </row>
    <row r="732" spans="1:9" x14ac:dyDescent="0.25">
      <c r="A732" s="18" t="s">
        <v>785</v>
      </c>
      <c r="B732" s="18" t="s">
        <v>786</v>
      </c>
      <c r="C732" s="18"/>
      <c r="D732" s="18"/>
      <c r="E732" s="18"/>
      <c r="F732" s="18"/>
      <c r="G732" s="18"/>
      <c r="H732" s="20"/>
      <c r="I732" s="29"/>
    </row>
    <row r="733" spans="1:9" x14ac:dyDescent="0.25">
      <c r="A733" s="18" t="s">
        <v>787</v>
      </c>
      <c r="B733" s="18" t="s">
        <v>788</v>
      </c>
      <c r="C733" s="18"/>
      <c r="D733" s="18"/>
      <c r="E733" s="18"/>
      <c r="F733" s="18"/>
      <c r="G733" s="18"/>
      <c r="H733" s="20"/>
      <c r="I733" s="29"/>
    </row>
    <row r="734" spans="1:9" x14ac:dyDescent="0.25">
      <c r="E734" s="17" t="s">
        <v>56</v>
      </c>
      <c r="F734" s="17" t="str">
        <f>IF((COUNT(C730:C733)&lt;&gt;COUNT(F730:F733)),"", ROUND(SUM(F730:F733),2))</f>
        <v/>
      </c>
      <c r="G734" s="15" t="str">
        <f>IF((COUNT(C730:C733)&lt;&gt;COUNT(F730:F733)),"Neužpildytos visų objektų kainos", "")</f>
        <v>Neužpildytos visų objektų kainos</v>
      </c>
    </row>
    <row r="735" spans="1:9" x14ac:dyDescent="0.25">
      <c r="C735" s="17" t="s">
        <v>57</v>
      </c>
      <c r="D735" s="20"/>
      <c r="E735" s="17" t="s">
        <v>58</v>
      </c>
      <c r="F735" s="17" t="str">
        <f>IF(OR(F734="",D735=""),"", ROUND(PRODUCT(D735,F734)/100,2))</f>
        <v/>
      </c>
      <c r="G735" s="15" t="str">
        <f>IF(D735="", "Nurodykite taikomą PVM dydį", "")</f>
        <v>Nurodykite taikomą PVM dydį</v>
      </c>
    </row>
    <row r="736" spans="1:9" x14ac:dyDescent="0.25">
      <c r="E736" s="17" t="s">
        <v>59</v>
      </c>
      <c r="F736" s="17">
        <f>IF(ISBLANK(F735), "", ROUND(SUM(F734:F735),2))</f>
        <v>0</v>
      </c>
    </row>
    <row r="740" spans="1:9" x14ac:dyDescent="0.25">
      <c r="A740" s="13" t="s">
        <v>789</v>
      </c>
      <c r="B740" s="13" t="s">
        <v>790</v>
      </c>
    </row>
    <row r="742" spans="1:9" x14ac:dyDescent="0.25">
      <c r="A742" s="13" t="s">
        <v>28</v>
      </c>
    </row>
    <row r="743" spans="1:9" ht="90" x14ac:dyDescent="0.25">
      <c r="A743" s="17" t="s">
        <v>29</v>
      </c>
      <c r="B743" s="17" t="s">
        <v>30</v>
      </c>
      <c r="C743" s="17" t="s">
        <v>31</v>
      </c>
      <c r="D743" s="17" t="s">
        <v>32</v>
      </c>
      <c r="E743" s="17" t="s">
        <v>33</v>
      </c>
      <c r="F743" s="17" t="s">
        <v>34</v>
      </c>
      <c r="G743" s="17" t="s">
        <v>35</v>
      </c>
      <c r="H743" s="17" t="s">
        <v>36</v>
      </c>
      <c r="I743" s="27" t="s">
        <v>37</v>
      </c>
    </row>
    <row r="744" spans="1:9" x14ac:dyDescent="0.25">
      <c r="A744" s="17" t="s">
        <v>791</v>
      </c>
      <c r="B744" s="17" t="s">
        <v>792</v>
      </c>
      <c r="C744" s="18"/>
      <c r="D744" s="18"/>
      <c r="E744" s="18"/>
      <c r="F744" s="18"/>
      <c r="G744" s="18"/>
      <c r="H744" s="18"/>
      <c r="I744" s="28"/>
    </row>
    <row r="745" spans="1:9" x14ac:dyDescent="0.25">
      <c r="A745" s="18" t="s">
        <v>793</v>
      </c>
      <c r="B745" s="18" t="s">
        <v>792</v>
      </c>
      <c r="C745" s="18">
        <v>60</v>
      </c>
      <c r="D745" s="18" t="s">
        <v>41</v>
      </c>
      <c r="E745" s="19"/>
      <c r="F745" s="18" t="str">
        <f>IF(ISBLANK(E745),"", PRODUCT(C745,E745))</f>
        <v/>
      </c>
      <c r="G745" s="20"/>
      <c r="H745" s="18"/>
      <c r="I745" s="28"/>
    </row>
    <row r="746" spans="1:9" x14ac:dyDescent="0.25">
      <c r="A746" s="18" t="s">
        <v>794</v>
      </c>
      <c r="B746" s="18" t="s">
        <v>795</v>
      </c>
      <c r="C746" s="18"/>
      <c r="D746" s="18"/>
      <c r="E746" s="18"/>
      <c r="F746" s="18"/>
      <c r="G746" s="18"/>
      <c r="H746" s="20"/>
      <c r="I746" s="29"/>
    </row>
    <row r="747" spans="1:9" x14ac:dyDescent="0.25">
      <c r="A747" s="18" t="s">
        <v>796</v>
      </c>
      <c r="B747" s="18" t="s">
        <v>788</v>
      </c>
      <c r="C747" s="18"/>
      <c r="D747" s="18"/>
      <c r="E747" s="18"/>
      <c r="F747" s="18"/>
      <c r="G747" s="18"/>
      <c r="H747" s="20"/>
      <c r="I747" s="29"/>
    </row>
    <row r="748" spans="1:9" x14ac:dyDescent="0.25">
      <c r="E748" s="17" t="s">
        <v>56</v>
      </c>
      <c r="F748" s="17" t="str">
        <f>IF((COUNT(C745:C747)&lt;&gt;COUNT(F745:F747)),"", ROUND(SUM(F745:F747),2))</f>
        <v/>
      </c>
      <c r="G748" s="15" t="str">
        <f>IF((COUNT(C745:C747)&lt;&gt;COUNT(F745:F747)),"Neužpildytos visų objektų kainos", "")</f>
        <v>Neužpildytos visų objektų kainos</v>
      </c>
    </row>
    <row r="749" spans="1:9" x14ac:dyDescent="0.25">
      <c r="C749" s="17" t="s">
        <v>57</v>
      </c>
      <c r="D749" s="20"/>
      <c r="E749" s="17" t="s">
        <v>58</v>
      </c>
      <c r="F749" s="17" t="str">
        <f>IF(OR(F748="",D749=""),"", ROUND(PRODUCT(D749,F748)/100,2))</f>
        <v/>
      </c>
      <c r="G749" s="15" t="str">
        <f>IF(D749="", "Nurodykite taikomą PVM dydį", "")</f>
        <v>Nurodykite taikomą PVM dydį</v>
      </c>
    </row>
    <row r="750" spans="1:9" x14ac:dyDescent="0.25">
      <c r="E750" s="17" t="s">
        <v>59</v>
      </c>
      <c r="F750" s="17">
        <f>IF(ISBLANK(F749), "", ROUND(SUM(F748:F749),2))</f>
        <v>0</v>
      </c>
    </row>
    <row r="754" spans="1:9" x14ac:dyDescent="0.25">
      <c r="A754" s="13" t="s">
        <v>797</v>
      </c>
      <c r="B754" s="13" t="s">
        <v>798</v>
      </c>
    </row>
    <row r="756" spans="1:9" x14ac:dyDescent="0.25">
      <c r="A756" s="13" t="s">
        <v>28</v>
      </c>
    </row>
    <row r="757" spans="1:9" ht="90" x14ac:dyDescent="0.25">
      <c r="A757" s="17" t="s">
        <v>29</v>
      </c>
      <c r="B757" s="17" t="s">
        <v>30</v>
      </c>
      <c r="C757" s="17" t="s">
        <v>31</v>
      </c>
      <c r="D757" s="17" t="s">
        <v>32</v>
      </c>
      <c r="E757" s="17" t="s">
        <v>33</v>
      </c>
      <c r="F757" s="17" t="s">
        <v>34</v>
      </c>
      <c r="G757" s="17" t="s">
        <v>35</v>
      </c>
      <c r="H757" s="17" t="s">
        <v>36</v>
      </c>
      <c r="I757" s="27" t="s">
        <v>37</v>
      </c>
    </row>
    <row r="758" spans="1:9" x14ac:dyDescent="0.25">
      <c r="A758" s="17" t="s">
        <v>799</v>
      </c>
      <c r="B758" s="17" t="s">
        <v>800</v>
      </c>
      <c r="C758" s="18"/>
      <c r="D758" s="18"/>
      <c r="E758" s="18"/>
      <c r="F758" s="18"/>
      <c r="G758" s="18"/>
      <c r="H758" s="18"/>
      <c r="I758" s="28"/>
    </row>
    <row r="759" spans="1:9" x14ac:dyDescent="0.25">
      <c r="A759" s="18" t="s">
        <v>801</v>
      </c>
      <c r="B759" s="18" t="s">
        <v>800</v>
      </c>
      <c r="C759" s="18">
        <v>60</v>
      </c>
      <c r="D759" s="18" t="s">
        <v>41</v>
      </c>
      <c r="E759" s="19"/>
      <c r="F759" s="18" t="str">
        <f>IF(ISBLANK(E759),"", PRODUCT(C759,E759))</f>
        <v/>
      </c>
      <c r="G759" s="20"/>
      <c r="H759" s="18"/>
      <c r="I759" s="28"/>
    </row>
    <row r="760" spans="1:9" x14ac:dyDescent="0.25">
      <c r="A760" s="18" t="s">
        <v>802</v>
      </c>
      <c r="B760" s="18" t="s">
        <v>803</v>
      </c>
      <c r="C760" s="18"/>
      <c r="D760" s="18"/>
      <c r="E760" s="18"/>
      <c r="F760" s="18"/>
      <c r="G760" s="18"/>
      <c r="H760" s="20"/>
      <c r="I760" s="29"/>
    </row>
    <row r="761" spans="1:9" x14ac:dyDescent="0.25">
      <c r="A761" s="18" t="s">
        <v>804</v>
      </c>
      <c r="B761" s="18" t="s">
        <v>805</v>
      </c>
      <c r="C761" s="18"/>
      <c r="D761" s="18"/>
      <c r="E761" s="18"/>
      <c r="F761" s="18"/>
      <c r="G761" s="18"/>
      <c r="H761" s="20"/>
      <c r="I761" s="29"/>
    </row>
    <row r="762" spans="1:9" x14ac:dyDescent="0.25">
      <c r="A762" s="18" t="s">
        <v>806</v>
      </c>
      <c r="B762" s="18" t="s">
        <v>807</v>
      </c>
      <c r="C762" s="18"/>
      <c r="D762" s="18"/>
      <c r="E762" s="18"/>
      <c r="F762" s="18"/>
      <c r="G762" s="18"/>
      <c r="H762" s="20"/>
      <c r="I762" s="29"/>
    </row>
    <row r="763" spans="1:9" x14ac:dyDescent="0.25">
      <c r="A763" s="18" t="s">
        <v>808</v>
      </c>
      <c r="B763" s="18" t="s">
        <v>809</v>
      </c>
      <c r="C763" s="18"/>
      <c r="D763" s="18"/>
      <c r="E763" s="18"/>
      <c r="F763" s="18"/>
      <c r="G763" s="18"/>
      <c r="H763" s="20"/>
      <c r="I763" s="29"/>
    </row>
    <row r="764" spans="1:9" x14ac:dyDescent="0.25">
      <c r="E764" s="17" t="s">
        <v>56</v>
      </c>
      <c r="F764" s="17" t="str">
        <f>IF((COUNT(C759:C763)&lt;&gt;COUNT(F759:F763)),"", ROUND(SUM(F759:F763),2))</f>
        <v/>
      </c>
      <c r="G764" s="15" t="str">
        <f>IF((COUNT(C759:C763)&lt;&gt;COUNT(F759:F763)),"Neužpildytos visų objektų kainos", "")</f>
        <v>Neužpildytos visų objektų kainos</v>
      </c>
    </row>
    <row r="765" spans="1:9" x14ac:dyDescent="0.25">
      <c r="C765" s="17" t="s">
        <v>57</v>
      </c>
      <c r="D765" s="20"/>
      <c r="E765" s="17" t="s">
        <v>58</v>
      </c>
      <c r="F765" s="17" t="str">
        <f>IF(OR(F764="",D765=""),"", ROUND(PRODUCT(D765,F764)/100,2))</f>
        <v/>
      </c>
      <c r="G765" s="15" t="str">
        <f>IF(D765="", "Nurodykite taikomą PVM dydį", "")</f>
        <v>Nurodykite taikomą PVM dydį</v>
      </c>
    </row>
    <row r="766" spans="1:9" x14ac:dyDescent="0.25">
      <c r="E766" s="17" t="s">
        <v>59</v>
      </c>
      <c r="F766" s="17">
        <f>IF(ISBLANK(F765), "", ROUND(SUM(F764:F765),2))</f>
        <v>0</v>
      </c>
    </row>
    <row r="770" spans="1:9" x14ac:dyDescent="0.25">
      <c r="A770" s="13" t="s">
        <v>810</v>
      </c>
      <c r="B770" s="13" t="s">
        <v>811</v>
      </c>
    </row>
    <row r="772" spans="1:9" x14ac:dyDescent="0.25">
      <c r="A772" s="13" t="s">
        <v>28</v>
      </c>
    </row>
    <row r="773" spans="1:9" ht="90" x14ac:dyDescent="0.25">
      <c r="A773" s="17" t="s">
        <v>29</v>
      </c>
      <c r="B773" s="17" t="s">
        <v>30</v>
      </c>
      <c r="C773" s="17" t="s">
        <v>31</v>
      </c>
      <c r="D773" s="17" t="s">
        <v>32</v>
      </c>
      <c r="E773" s="17" t="s">
        <v>33</v>
      </c>
      <c r="F773" s="17" t="s">
        <v>34</v>
      </c>
      <c r="G773" s="17" t="s">
        <v>35</v>
      </c>
      <c r="H773" s="17" t="s">
        <v>36</v>
      </c>
      <c r="I773" s="27" t="s">
        <v>37</v>
      </c>
    </row>
    <row r="774" spans="1:9" x14ac:dyDescent="0.25">
      <c r="A774" s="17" t="s">
        <v>812</v>
      </c>
      <c r="B774" s="17" t="s">
        <v>813</v>
      </c>
      <c r="C774" s="18"/>
      <c r="D774" s="18"/>
      <c r="E774" s="18"/>
      <c r="F774" s="18"/>
      <c r="G774" s="18"/>
      <c r="H774" s="18"/>
      <c r="I774" s="28"/>
    </row>
    <row r="775" spans="1:9" x14ac:dyDescent="0.25">
      <c r="A775" s="18" t="s">
        <v>814</v>
      </c>
      <c r="B775" s="18" t="s">
        <v>813</v>
      </c>
      <c r="C775" s="18">
        <v>225</v>
      </c>
      <c r="D775" s="18" t="s">
        <v>41</v>
      </c>
      <c r="E775" s="19"/>
      <c r="F775" s="18" t="str">
        <f>IF(ISBLANK(E775),"", PRODUCT(C775,E775))</f>
        <v/>
      </c>
      <c r="G775" s="20"/>
      <c r="H775" s="18"/>
      <c r="I775" s="28"/>
    </row>
    <row r="776" spans="1:9" x14ac:dyDescent="0.25">
      <c r="A776" s="18" t="s">
        <v>815</v>
      </c>
      <c r="B776" s="18" t="s">
        <v>816</v>
      </c>
      <c r="C776" s="18"/>
      <c r="D776" s="18"/>
      <c r="E776" s="18"/>
      <c r="F776" s="18"/>
      <c r="G776" s="18"/>
      <c r="H776" s="20"/>
      <c r="I776" s="29"/>
    </row>
    <row r="777" spans="1:9" x14ac:dyDescent="0.25">
      <c r="A777" s="18" t="s">
        <v>817</v>
      </c>
      <c r="B777" s="18" t="s">
        <v>818</v>
      </c>
      <c r="C777" s="18"/>
      <c r="D777" s="18"/>
      <c r="E777" s="18"/>
      <c r="F777" s="18"/>
      <c r="G777" s="18"/>
      <c r="H777" s="20"/>
      <c r="I777" s="29"/>
    </row>
    <row r="778" spans="1:9" x14ac:dyDescent="0.25">
      <c r="A778" s="18" t="s">
        <v>819</v>
      </c>
      <c r="B778" s="18" t="s">
        <v>820</v>
      </c>
      <c r="C778" s="18"/>
      <c r="D778" s="18"/>
      <c r="E778" s="18"/>
      <c r="F778" s="18"/>
      <c r="G778" s="18"/>
      <c r="H778" s="20"/>
      <c r="I778" s="29"/>
    </row>
    <row r="779" spans="1:9" x14ac:dyDescent="0.25">
      <c r="A779" s="18" t="s">
        <v>821</v>
      </c>
      <c r="B779" s="18" t="s">
        <v>822</v>
      </c>
      <c r="C779" s="18"/>
      <c r="D779" s="18"/>
      <c r="E779" s="18"/>
      <c r="F779" s="18"/>
      <c r="G779" s="18"/>
      <c r="H779" s="20"/>
      <c r="I779" s="29"/>
    </row>
    <row r="780" spans="1:9" x14ac:dyDescent="0.25">
      <c r="A780" s="18" t="s">
        <v>823</v>
      </c>
      <c r="B780" s="18" t="s">
        <v>824</v>
      </c>
      <c r="C780" s="18"/>
      <c r="D780" s="18"/>
      <c r="E780" s="18"/>
      <c r="F780" s="18"/>
      <c r="G780" s="18"/>
      <c r="H780" s="20"/>
      <c r="I780" s="29"/>
    </row>
    <row r="781" spans="1:9" x14ac:dyDescent="0.25">
      <c r="A781" s="18" t="s">
        <v>825</v>
      </c>
      <c r="B781" s="18" t="s">
        <v>826</v>
      </c>
      <c r="C781" s="18"/>
      <c r="D781" s="18"/>
      <c r="E781" s="18"/>
      <c r="F781" s="18"/>
      <c r="G781" s="18"/>
      <c r="H781" s="20"/>
      <c r="I781" s="29"/>
    </row>
    <row r="782" spans="1:9" x14ac:dyDescent="0.25">
      <c r="E782" s="17" t="s">
        <v>56</v>
      </c>
      <c r="F782" s="17" t="str">
        <f>IF((COUNT(C775:C781)&lt;&gt;COUNT(F775:F781)),"", ROUND(SUM(F775:F781),2))</f>
        <v/>
      </c>
      <c r="G782" s="15" t="str">
        <f>IF((COUNT(C775:C781)&lt;&gt;COUNT(F775:F781)),"Neužpildytos visų objektų kainos", "")</f>
        <v>Neužpildytos visų objektų kainos</v>
      </c>
    </row>
    <row r="783" spans="1:9" x14ac:dyDescent="0.25">
      <c r="C783" s="17" t="s">
        <v>57</v>
      </c>
      <c r="D783" s="20"/>
      <c r="E783" s="17" t="s">
        <v>58</v>
      </c>
      <c r="F783" s="17" t="str">
        <f>IF(OR(F782="",D783=""),"", ROUND(PRODUCT(D783,F782)/100,2))</f>
        <v/>
      </c>
      <c r="G783" s="15" t="str">
        <f>IF(D783="", "Nurodykite taikomą PVM dydį", "")</f>
        <v>Nurodykite taikomą PVM dydį</v>
      </c>
    </row>
    <row r="784" spans="1:9" x14ac:dyDescent="0.25">
      <c r="E784" s="17" t="s">
        <v>59</v>
      </c>
      <c r="F784" s="17">
        <f>IF(ISBLANK(F783), "", ROUND(SUM(F782:F783),2))</f>
        <v>0</v>
      </c>
    </row>
    <row r="788" spans="1:9" x14ac:dyDescent="0.25">
      <c r="A788" s="13" t="s">
        <v>827</v>
      </c>
      <c r="B788" s="13" t="s">
        <v>828</v>
      </c>
    </row>
    <row r="790" spans="1:9" x14ac:dyDescent="0.25">
      <c r="A790" s="13" t="s">
        <v>28</v>
      </c>
    </row>
    <row r="791" spans="1:9" ht="90" x14ac:dyDescent="0.25">
      <c r="A791" s="17" t="s">
        <v>29</v>
      </c>
      <c r="B791" s="17" t="s">
        <v>30</v>
      </c>
      <c r="C791" s="17" t="s">
        <v>31</v>
      </c>
      <c r="D791" s="17" t="s">
        <v>32</v>
      </c>
      <c r="E791" s="17" t="s">
        <v>33</v>
      </c>
      <c r="F791" s="17" t="s">
        <v>34</v>
      </c>
      <c r="G791" s="17" t="s">
        <v>35</v>
      </c>
      <c r="H791" s="17" t="s">
        <v>36</v>
      </c>
      <c r="I791" s="27" t="s">
        <v>37</v>
      </c>
    </row>
    <row r="792" spans="1:9" x14ac:dyDescent="0.25">
      <c r="A792" s="17" t="s">
        <v>829</v>
      </c>
      <c r="B792" s="17" t="s">
        <v>830</v>
      </c>
      <c r="C792" s="18"/>
      <c r="D792" s="18"/>
      <c r="E792" s="18"/>
      <c r="F792" s="18"/>
      <c r="G792" s="18"/>
      <c r="H792" s="18"/>
      <c r="I792" s="28"/>
    </row>
    <row r="793" spans="1:9" x14ac:dyDescent="0.25">
      <c r="A793" s="18" t="s">
        <v>831</v>
      </c>
      <c r="B793" s="18" t="s">
        <v>830</v>
      </c>
      <c r="C793" s="18">
        <v>3600</v>
      </c>
      <c r="D793" s="18" t="s">
        <v>41</v>
      </c>
      <c r="E793" s="19"/>
      <c r="F793" s="18" t="str">
        <f>IF(ISBLANK(E793),"", PRODUCT(C793,E793))</f>
        <v/>
      </c>
      <c r="G793" s="20"/>
      <c r="H793" s="18"/>
      <c r="I793" s="28"/>
    </row>
    <row r="794" spans="1:9" x14ac:dyDescent="0.25">
      <c r="A794" s="18" t="s">
        <v>832</v>
      </c>
      <c r="B794" s="18" t="s">
        <v>833</v>
      </c>
      <c r="C794" s="18"/>
      <c r="D794" s="18"/>
      <c r="E794" s="18"/>
      <c r="F794" s="18"/>
      <c r="G794" s="18"/>
      <c r="H794" s="20"/>
      <c r="I794" s="29"/>
    </row>
    <row r="795" spans="1:9" x14ac:dyDescent="0.25">
      <c r="A795" s="18" t="s">
        <v>834</v>
      </c>
      <c r="B795" s="18" t="s">
        <v>835</v>
      </c>
      <c r="C795" s="18"/>
      <c r="D795" s="18"/>
      <c r="E795" s="18"/>
      <c r="F795" s="18"/>
      <c r="G795" s="18"/>
      <c r="H795" s="20"/>
      <c r="I795" s="29"/>
    </row>
    <row r="796" spans="1:9" x14ac:dyDescent="0.25">
      <c r="A796" s="18" t="s">
        <v>836</v>
      </c>
      <c r="B796" s="18" t="s">
        <v>837</v>
      </c>
      <c r="C796" s="18"/>
      <c r="D796" s="18"/>
      <c r="E796" s="18"/>
      <c r="F796" s="18"/>
      <c r="G796" s="18"/>
      <c r="H796" s="20"/>
      <c r="I796" s="29"/>
    </row>
    <row r="797" spans="1:9" x14ac:dyDescent="0.25">
      <c r="A797" s="18" t="s">
        <v>838</v>
      </c>
      <c r="B797" s="18" t="s">
        <v>839</v>
      </c>
      <c r="C797" s="18"/>
      <c r="D797" s="18"/>
      <c r="E797" s="18"/>
      <c r="F797" s="18"/>
      <c r="G797" s="18"/>
      <c r="H797" s="20"/>
      <c r="I797" s="29"/>
    </row>
    <row r="798" spans="1:9" x14ac:dyDescent="0.25">
      <c r="A798" s="18" t="s">
        <v>840</v>
      </c>
      <c r="B798" s="18" t="s">
        <v>841</v>
      </c>
      <c r="C798" s="18"/>
      <c r="D798" s="18"/>
      <c r="E798" s="18"/>
      <c r="F798" s="18"/>
      <c r="G798" s="18"/>
      <c r="H798" s="20"/>
      <c r="I798" s="29"/>
    </row>
    <row r="799" spans="1:9" x14ac:dyDescent="0.25">
      <c r="A799" s="18" t="s">
        <v>842</v>
      </c>
      <c r="B799" s="18" t="s">
        <v>843</v>
      </c>
      <c r="C799" s="18"/>
      <c r="D799" s="18"/>
      <c r="E799" s="18"/>
      <c r="F799" s="18"/>
      <c r="G799" s="18"/>
      <c r="H799" s="20"/>
      <c r="I799" s="29"/>
    </row>
    <row r="800" spans="1:9" x14ac:dyDescent="0.25">
      <c r="A800" s="18" t="s">
        <v>844</v>
      </c>
      <c r="B800" s="18" t="s">
        <v>845</v>
      </c>
      <c r="C800" s="18"/>
      <c r="D800" s="18"/>
      <c r="E800" s="18"/>
      <c r="F800" s="18"/>
      <c r="G800" s="18"/>
      <c r="H800" s="20"/>
      <c r="I800" s="29"/>
    </row>
    <row r="801" spans="1:9" x14ac:dyDescent="0.25">
      <c r="A801" s="18" t="s">
        <v>846</v>
      </c>
      <c r="B801" s="18" t="s">
        <v>847</v>
      </c>
      <c r="C801" s="18"/>
      <c r="D801" s="18"/>
      <c r="E801" s="18"/>
      <c r="F801" s="18"/>
      <c r="G801" s="18"/>
      <c r="H801" s="20"/>
      <c r="I801" s="29"/>
    </row>
    <row r="802" spans="1:9" x14ac:dyDescent="0.25">
      <c r="E802" s="17" t="s">
        <v>56</v>
      </c>
      <c r="F802" s="17" t="str">
        <f>IF((COUNT(C793:C801)&lt;&gt;COUNT(F793:F801)),"", ROUND(SUM(F793:F801),2))</f>
        <v/>
      </c>
      <c r="G802" s="15" t="str">
        <f>IF((COUNT(C793:C801)&lt;&gt;COUNT(F793:F801)),"Neužpildytos visų objektų kainos", "")</f>
        <v>Neužpildytos visų objektų kainos</v>
      </c>
    </row>
    <row r="803" spans="1:9" x14ac:dyDescent="0.25">
      <c r="C803" s="17" t="s">
        <v>57</v>
      </c>
      <c r="D803" s="20"/>
      <c r="E803" s="17" t="s">
        <v>58</v>
      </c>
      <c r="F803" s="17" t="str">
        <f>IF(OR(F802="",D803=""),"", ROUND(PRODUCT(D803,F802)/100,2))</f>
        <v/>
      </c>
      <c r="G803" s="15" t="str">
        <f>IF(D803="", "Nurodykite taikomą PVM dydį", "")</f>
        <v>Nurodykite taikomą PVM dydį</v>
      </c>
    </row>
    <row r="804" spans="1:9" x14ac:dyDescent="0.25">
      <c r="E804" s="17" t="s">
        <v>59</v>
      </c>
      <c r="F804" s="17">
        <f>IF(ISBLANK(F803), "", ROUND(SUM(F802:F803),2))</f>
        <v>0</v>
      </c>
    </row>
    <row r="808" spans="1:9" x14ac:dyDescent="0.25">
      <c r="A808" s="13" t="s">
        <v>848</v>
      </c>
      <c r="B808" s="13" t="s">
        <v>849</v>
      </c>
    </row>
    <row r="810" spans="1:9" x14ac:dyDescent="0.25">
      <c r="A810" s="13" t="s">
        <v>28</v>
      </c>
    </row>
    <row r="811" spans="1:9" ht="90" x14ac:dyDescent="0.25">
      <c r="A811" s="17" t="s">
        <v>29</v>
      </c>
      <c r="B811" s="17" t="s">
        <v>30</v>
      </c>
      <c r="C811" s="17" t="s">
        <v>31</v>
      </c>
      <c r="D811" s="17" t="s">
        <v>32</v>
      </c>
      <c r="E811" s="17" t="s">
        <v>33</v>
      </c>
      <c r="F811" s="17" t="s">
        <v>34</v>
      </c>
      <c r="G811" s="17" t="s">
        <v>35</v>
      </c>
      <c r="H811" s="17" t="s">
        <v>36</v>
      </c>
      <c r="I811" s="27" t="s">
        <v>37</v>
      </c>
    </row>
    <row r="812" spans="1:9" x14ac:dyDescent="0.25">
      <c r="A812" s="17" t="s">
        <v>850</v>
      </c>
      <c r="B812" s="17" t="s">
        <v>851</v>
      </c>
      <c r="C812" s="18"/>
      <c r="D812" s="18"/>
      <c r="E812" s="18"/>
      <c r="F812" s="18"/>
      <c r="G812" s="18"/>
      <c r="H812" s="18"/>
      <c r="I812" s="28"/>
    </row>
    <row r="813" spans="1:9" x14ac:dyDescent="0.25">
      <c r="A813" s="18" t="s">
        <v>852</v>
      </c>
      <c r="B813" s="18" t="s">
        <v>851</v>
      </c>
      <c r="C813" s="18">
        <v>30</v>
      </c>
      <c r="D813" s="18" t="s">
        <v>41</v>
      </c>
      <c r="E813" s="19"/>
      <c r="F813" s="18" t="str">
        <f>IF(ISBLANK(E813),"", PRODUCT(C813,E813))</f>
        <v/>
      </c>
      <c r="G813" s="20"/>
      <c r="H813" s="18"/>
      <c r="I813" s="28"/>
    </row>
    <row r="814" spans="1:9" x14ac:dyDescent="0.25">
      <c r="A814" s="18" t="s">
        <v>853</v>
      </c>
      <c r="B814" s="18" t="s">
        <v>854</v>
      </c>
      <c r="C814" s="18"/>
      <c r="D814" s="18"/>
      <c r="E814" s="18"/>
      <c r="F814" s="18"/>
      <c r="G814" s="18"/>
      <c r="H814" s="20"/>
      <c r="I814" s="29"/>
    </row>
    <row r="815" spans="1:9" x14ac:dyDescent="0.25">
      <c r="A815" s="18" t="s">
        <v>855</v>
      </c>
      <c r="B815" s="18" t="s">
        <v>856</v>
      </c>
      <c r="C815" s="18"/>
      <c r="D815" s="18"/>
      <c r="E815" s="18"/>
      <c r="F815" s="18"/>
      <c r="G815" s="18"/>
      <c r="H815" s="20"/>
      <c r="I815" s="29"/>
    </row>
    <row r="816" spans="1:9" x14ac:dyDescent="0.25">
      <c r="A816" s="18" t="s">
        <v>857</v>
      </c>
      <c r="B816" s="18" t="s">
        <v>858</v>
      </c>
      <c r="C816" s="18"/>
      <c r="D816" s="18"/>
      <c r="E816" s="18"/>
      <c r="F816" s="18"/>
      <c r="G816" s="18"/>
      <c r="H816" s="20"/>
      <c r="I816" s="29"/>
    </row>
    <row r="817" spans="1:9" x14ac:dyDescent="0.25">
      <c r="A817" s="18" t="s">
        <v>859</v>
      </c>
      <c r="B817" s="18" t="s">
        <v>860</v>
      </c>
      <c r="C817" s="18"/>
      <c r="D817" s="18"/>
      <c r="E817" s="18"/>
      <c r="F817" s="18"/>
      <c r="G817" s="18"/>
      <c r="H817" s="20"/>
      <c r="I817" s="29"/>
    </row>
    <row r="818" spans="1:9" x14ac:dyDescent="0.25">
      <c r="A818" s="18" t="s">
        <v>861</v>
      </c>
      <c r="B818" s="18" t="s">
        <v>862</v>
      </c>
      <c r="C818" s="18"/>
      <c r="D818" s="18"/>
      <c r="E818" s="18"/>
      <c r="F818" s="18"/>
      <c r="G818" s="18"/>
      <c r="H818" s="20"/>
      <c r="I818" s="29"/>
    </row>
    <row r="819" spans="1:9" x14ac:dyDescent="0.25">
      <c r="A819" s="18" t="s">
        <v>863</v>
      </c>
      <c r="B819" s="18" t="s">
        <v>864</v>
      </c>
      <c r="C819" s="18"/>
      <c r="D819" s="18"/>
      <c r="E819" s="18"/>
      <c r="F819" s="18"/>
      <c r="G819" s="18"/>
      <c r="H819" s="20"/>
      <c r="I819" s="29"/>
    </row>
    <row r="820" spans="1:9" x14ac:dyDescent="0.25">
      <c r="A820" s="18" t="s">
        <v>865</v>
      </c>
      <c r="B820" s="18" t="s">
        <v>866</v>
      </c>
      <c r="C820" s="18"/>
      <c r="D820" s="18"/>
      <c r="E820" s="18"/>
      <c r="F820" s="18"/>
      <c r="G820" s="18"/>
      <c r="H820" s="20"/>
      <c r="I820" s="29"/>
    </row>
    <row r="821" spans="1:9" x14ac:dyDescent="0.25">
      <c r="A821" s="18" t="s">
        <v>867</v>
      </c>
      <c r="B821" s="18" t="s">
        <v>868</v>
      </c>
      <c r="C821" s="18"/>
      <c r="D821" s="18"/>
      <c r="E821" s="18"/>
      <c r="F821" s="18"/>
      <c r="G821" s="18"/>
      <c r="H821" s="20"/>
      <c r="I821" s="29"/>
    </row>
    <row r="822" spans="1:9" x14ac:dyDescent="0.25">
      <c r="A822" s="18" t="s">
        <v>869</v>
      </c>
      <c r="B822" s="18" t="s">
        <v>870</v>
      </c>
      <c r="C822" s="18"/>
      <c r="D822" s="18"/>
      <c r="E822" s="18"/>
      <c r="F822" s="18"/>
      <c r="G822" s="18"/>
      <c r="H822" s="20"/>
      <c r="I822" s="29"/>
    </row>
    <row r="823" spans="1:9" x14ac:dyDescent="0.25">
      <c r="A823" s="18" t="s">
        <v>871</v>
      </c>
      <c r="B823" s="18" t="s">
        <v>872</v>
      </c>
      <c r="C823" s="18"/>
      <c r="D823" s="18"/>
      <c r="E823" s="18"/>
      <c r="F823" s="18"/>
      <c r="G823" s="18"/>
      <c r="H823" s="20"/>
      <c r="I823" s="29"/>
    </row>
    <row r="824" spans="1:9" x14ac:dyDescent="0.25">
      <c r="A824" s="18" t="s">
        <v>873</v>
      </c>
      <c r="B824" s="18" t="s">
        <v>874</v>
      </c>
      <c r="C824" s="18"/>
      <c r="D824" s="18"/>
      <c r="E824" s="18"/>
      <c r="F824" s="18"/>
      <c r="G824" s="18"/>
      <c r="H824" s="20"/>
      <c r="I824" s="29"/>
    </row>
    <row r="825" spans="1:9" x14ac:dyDescent="0.25">
      <c r="A825" s="18" t="s">
        <v>875</v>
      </c>
      <c r="B825" s="18" t="s">
        <v>866</v>
      </c>
      <c r="C825" s="18"/>
      <c r="D825" s="18"/>
      <c r="E825" s="18"/>
      <c r="F825" s="18"/>
      <c r="G825" s="18"/>
      <c r="H825" s="20"/>
      <c r="I825" s="29"/>
    </row>
    <row r="826" spans="1:9" x14ac:dyDescent="0.25">
      <c r="A826" s="18" t="s">
        <v>876</v>
      </c>
      <c r="B826" s="18" t="s">
        <v>877</v>
      </c>
      <c r="C826" s="18"/>
      <c r="D826" s="18"/>
      <c r="E826" s="18"/>
      <c r="F826" s="18"/>
      <c r="G826" s="18"/>
      <c r="H826" s="20"/>
      <c r="I826" s="29"/>
    </row>
    <row r="827" spans="1:9" x14ac:dyDescent="0.25">
      <c r="A827" s="18" t="s">
        <v>878</v>
      </c>
      <c r="B827" s="18" t="s">
        <v>879</v>
      </c>
      <c r="C827" s="18"/>
      <c r="D827" s="18"/>
      <c r="E827" s="18"/>
      <c r="F827" s="18"/>
      <c r="G827" s="18"/>
      <c r="H827" s="20"/>
      <c r="I827" s="29"/>
    </row>
    <row r="828" spans="1:9" x14ac:dyDescent="0.25">
      <c r="A828" s="18" t="s">
        <v>880</v>
      </c>
      <c r="B828" s="18" t="s">
        <v>881</v>
      </c>
      <c r="C828" s="18"/>
      <c r="D828" s="18"/>
      <c r="E828" s="18"/>
      <c r="F828" s="18"/>
      <c r="G828" s="18"/>
      <c r="H828" s="20"/>
      <c r="I828" s="29"/>
    </row>
    <row r="829" spans="1:9" x14ac:dyDescent="0.25">
      <c r="A829" s="18" t="s">
        <v>882</v>
      </c>
      <c r="B829" s="18" t="s">
        <v>883</v>
      </c>
      <c r="C829" s="18"/>
      <c r="D829" s="18"/>
      <c r="E829" s="18"/>
      <c r="F829" s="18"/>
      <c r="G829" s="18"/>
      <c r="H829" s="20"/>
      <c r="I829" s="29"/>
    </row>
    <row r="830" spans="1:9" x14ac:dyDescent="0.25">
      <c r="A830" s="18" t="s">
        <v>884</v>
      </c>
      <c r="B830" s="18" t="s">
        <v>885</v>
      </c>
      <c r="C830" s="18"/>
      <c r="D830" s="18"/>
      <c r="E830" s="18"/>
      <c r="F830" s="18"/>
      <c r="G830" s="18"/>
      <c r="H830" s="20"/>
      <c r="I830" s="29"/>
    </row>
    <row r="831" spans="1:9" x14ac:dyDescent="0.25">
      <c r="E831" s="17" t="s">
        <v>56</v>
      </c>
      <c r="F831" s="17" t="str">
        <f>IF((COUNT(C813:C830)&lt;&gt;COUNT(F813:F830)),"", ROUND(SUM(F813:F830),2))</f>
        <v/>
      </c>
      <c r="G831" s="15" t="str">
        <f>IF((COUNT(C813:C830)&lt;&gt;COUNT(F813:F830)),"Neužpildytos visų objektų kainos", "")</f>
        <v>Neužpildytos visų objektų kainos</v>
      </c>
    </row>
    <row r="832" spans="1:9" x14ac:dyDescent="0.25">
      <c r="C832" s="17" t="s">
        <v>57</v>
      </c>
      <c r="D832" s="20"/>
      <c r="E832" s="17" t="s">
        <v>58</v>
      </c>
      <c r="F832" s="17" t="str">
        <f>IF(OR(F831="",D832=""),"", ROUND(PRODUCT(D832,F831)/100,2))</f>
        <v/>
      </c>
      <c r="G832" s="15" t="str">
        <f>IF(D832="", "Nurodykite taikomą PVM dydį", "")</f>
        <v>Nurodykite taikomą PVM dydį</v>
      </c>
    </row>
    <row r="833" spans="1:9" x14ac:dyDescent="0.25">
      <c r="E833" s="17" t="s">
        <v>59</v>
      </c>
      <c r="F833" s="17">
        <f>IF(ISBLANK(F832), "", ROUND(SUM(F831:F832),2))</f>
        <v>0</v>
      </c>
    </row>
    <row r="837" spans="1:9" x14ac:dyDescent="0.25">
      <c r="A837" s="13" t="s">
        <v>886</v>
      </c>
      <c r="B837" s="13" t="s">
        <v>887</v>
      </c>
    </row>
    <row r="839" spans="1:9" x14ac:dyDescent="0.25">
      <c r="A839" s="13" t="s">
        <v>28</v>
      </c>
    </row>
    <row r="840" spans="1:9" ht="90" x14ac:dyDescent="0.25">
      <c r="A840" s="17" t="s">
        <v>29</v>
      </c>
      <c r="B840" s="17" t="s">
        <v>30</v>
      </c>
      <c r="C840" s="17" t="s">
        <v>31</v>
      </c>
      <c r="D840" s="17" t="s">
        <v>32</v>
      </c>
      <c r="E840" s="17" t="s">
        <v>33</v>
      </c>
      <c r="F840" s="17" t="s">
        <v>34</v>
      </c>
      <c r="G840" s="17" t="s">
        <v>35</v>
      </c>
      <c r="H840" s="17" t="s">
        <v>36</v>
      </c>
      <c r="I840" s="27" t="s">
        <v>37</v>
      </c>
    </row>
    <row r="841" spans="1:9" x14ac:dyDescent="0.25">
      <c r="A841" s="17" t="s">
        <v>888</v>
      </c>
      <c r="B841" s="17" t="s">
        <v>889</v>
      </c>
      <c r="C841" s="18"/>
      <c r="D841" s="18"/>
      <c r="E841" s="18"/>
      <c r="F841" s="18"/>
      <c r="G841" s="18"/>
      <c r="H841" s="18"/>
      <c r="I841" s="28"/>
    </row>
    <row r="842" spans="1:9" ht="195" x14ac:dyDescent="0.25">
      <c r="A842" s="18" t="s">
        <v>890</v>
      </c>
      <c r="B842" s="18" t="s">
        <v>889</v>
      </c>
      <c r="C842" s="18">
        <v>150</v>
      </c>
      <c r="D842" s="18" t="s">
        <v>41</v>
      </c>
      <c r="E842" s="19">
        <v>174.44</v>
      </c>
      <c r="F842" s="18">
        <f>IF(ISBLANK(E842),"", PRODUCT(C842,E842))</f>
        <v>26166</v>
      </c>
      <c r="G842" s="29" t="s">
        <v>1875</v>
      </c>
      <c r="H842" s="18"/>
      <c r="I842" s="28"/>
    </row>
    <row r="843" spans="1:9" ht="30" x14ac:dyDescent="0.25">
      <c r="A843" s="18" t="s">
        <v>891</v>
      </c>
      <c r="B843" s="28" t="s">
        <v>892</v>
      </c>
      <c r="C843" s="18"/>
      <c r="D843" s="18"/>
      <c r="E843" s="18"/>
      <c r="F843" s="18"/>
      <c r="G843" s="18"/>
      <c r="H843" s="20" t="s">
        <v>892</v>
      </c>
      <c r="I843" s="29" t="s">
        <v>1860</v>
      </c>
    </row>
    <row r="844" spans="1:9" ht="30" x14ac:dyDescent="0.25">
      <c r="A844" s="18" t="s">
        <v>893</v>
      </c>
      <c r="B844" s="28" t="s">
        <v>894</v>
      </c>
      <c r="C844" s="18"/>
      <c r="D844" s="18"/>
      <c r="E844" s="18"/>
      <c r="F844" s="18"/>
      <c r="G844" s="18"/>
      <c r="H844" s="20" t="s">
        <v>894</v>
      </c>
      <c r="I844" s="29" t="s">
        <v>1860</v>
      </c>
    </row>
    <row r="845" spans="1:9" ht="30" x14ac:dyDescent="0.25">
      <c r="A845" s="18" t="s">
        <v>895</v>
      </c>
      <c r="B845" s="28" t="s">
        <v>896</v>
      </c>
      <c r="C845" s="18"/>
      <c r="D845" s="18"/>
      <c r="E845" s="18"/>
      <c r="F845" s="18"/>
      <c r="G845" s="18"/>
      <c r="H845" s="20" t="s">
        <v>896</v>
      </c>
      <c r="I845" s="29" t="s">
        <v>1860</v>
      </c>
    </row>
    <row r="846" spans="1:9" x14ac:dyDescent="0.25">
      <c r="A846" s="18" t="s">
        <v>897</v>
      </c>
      <c r="B846" s="18" t="s">
        <v>898</v>
      </c>
      <c r="C846" s="18"/>
      <c r="D846" s="18"/>
      <c r="E846" s="18"/>
      <c r="F846" s="18"/>
      <c r="G846" s="18"/>
      <c r="H846" s="20" t="s">
        <v>898</v>
      </c>
      <c r="I846" s="29" t="s">
        <v>1860</v>
      </c>
    </row>
    <row r="847" spans="1:9" x14ac:dyDescent="0.25">
      <c r="E847" s="17" t="s">
        <v>56</v>
      </c>
      <c r="F847" s="17">
        <f>IF((COUNT(C842:C846)&lt;&gt;COUNT(F842:F846)),"", ROUND(SUM(F842:F846),2))</f>
        <v>26166</v>
      </c>
      <c r="G847" s="15" t="str">
        <f>IF((COUNT(C842:C846)&lt;&gt;COUNT(F842:F846)),"Neužpildytos visų objektų kainos", "")</f>
        <v/>
      </c>
    </row>
    <row r="848" spans="1:9" x14ac:dyDescent="0.25">
      <c r="C848" s="17" t="s">
        <v>57</v>
      </c>
      <c r="D848" s="20">
        <v>5</v>
      </c>
      <c r="E848" s="17" t="s">
        <v>58</v>
      </c>
      <c r="F848" s="17">
        <f>IF(OR(F847="",D848=""),"", ROUND(PRODUCT(D848,F847)/100,2))</f>
        <v>1308.3</v>
      </c>
      <c r="G848" s="15" t="str">
        <f>IF(D848="", "Nurodykite taikomą PVM dydį", "")</f>
        <v/>
      </c>
    </row>
    <row r="849" spans="1:9" x14ac:dyDescent="0.25">
      <c r="E849" s="17" t="s">
        <v>59</v>
      </c>
      <c r="F849" s="17">
        <f>IF(ISBLANK(F848), "", ROUND(SUM(F847:F848),2))</f>
        <v>27474.3</v>
      </c>
    </row>
    <row r="853" spans="1:9" x14ac:dyDescent="0.25">
      <c r="A853" s="13" t="s">
        <v>899</v>
      </c>
      <c r="B853" s="13" t="s">
        <v>900</v>
      </c>
    </row>
    <row r="855" spans="1:9" x14ac:dyDescent="0.25">
      <c r="A855" s="13" t="s">
        <v>28</v>
      </c>
    </row>
    <row r="856" spans="1:9" ht="90" x14ac:dyDescent="0.25">
      <c r="A856" s="17" t="s">
        <v>29</v>
      </c>
      <c r="B856" s="17" t="s">
        <v>30</v>
      </c>
      <c r="C856" s="17" t="s">
        <v>31</v>
      </c>
      <c r="D856" s="17" t="s">
        <v>32</v>
      </c>
      <c r="E856" s="17" t="s">
        <v>33</v>
      </c>
      <c r="F856" s="17" t="s">
        <v>34</v>
      </c>
      <c r="G856" s="17" t="s">
        <v>35</v>
      </c>
      <c r="H856" s="17" t="s">
        <v>36</v>
      </c>
      <c r="I856" s="27" t="s">
        <v>37</v>
      </c>
    </row>
    <row r="857" spans="1:9" x14ac:dyDescent="0.25">
      <c r="A857" s="17" t="s">
        <v>901</v>
      </c>
      <c r="B857" s="17" t="s">
        <v>902</v>
      </c>
      <c r="C857" s="18"/>
      <c r="D857" s="18"/>
      <c r="E857" s="18"/>
      <c r="F857" s="18"/>
      <c r="G857" s="18"/>
      <c r="H857" s="18"/>
      <c r="I857" s="28"/>
    </row>
    <row r="858" spans="1:9" x14ac:dyDescent="0.25">
      <c r="A858" s="18" t="s">
        <v>903</v>
      </c>
      <c r="B858" s="18" t="s">
        <v>902</v>
      </c>
      <c r="C858" s="18">
        <v>60</v>
      </c>
      <c r="D858" s="18" t="s">
        <v>41</v>
      </c>
      <c r="E858" s="19"/>
      <c r="F858" s="18" t="str">
        <f>IF(ISBLANK(E858),"", PRODUCT(C858,E858))</f>
        <v/>
      </c>
      <c r="G858" s="20"/>
      <c r="H858" s="18"/>
      <c r="I858" s="28"/>
    </row>
    <row r="859" spans="1:9" x14ac:dyDescent="0.25">
      <c r="A859" s="18" t="s">
        <v>904</v>
      </c>
      <c r="B859" s="18" t="s">
        <v>905</v>
      </c>
      <c r="C859" s="18"/>
      <c r="D859" s="18"/>
      <c r="E859" s="18"/>
      <c r="F859" s="18"/>
      <c r="G859" s="18"/>
      <c r="H859" s="20"/>
      <c r="I859" s="29"/>
    </row>
    <row r="860" spans="1:9" x14ac:dyDescent="0.25">
      <c r="A860" s="18" t="s">
        <v>906</v>
      </c>
      <c r="B860" s="18" t="s">
        <v>907</v>
      </c>
      <c r="C860" s="18"/>
      <c r="D860" s="18"/>
      <c r="E860" s="18"/>
      <c r="F860" s="18"/>
      <c r="G860" s="18"/>
      <c r="H860" s="20"/>
      <c r="I860" s="29"/>
    </row>
    <row r="861" spans="1:9" x14ac:dyDescent="0.25">
      <c r="A861" s="18" t="s">
        <v>908</v>
      </c>
      <c r="B861" s="18" t="s">
        <v>909</v>
      </c>
      <c r="C861" s="18"/>
      <c r="D861" s="18"/>
      <c r="E861" s="18"/>
      <c r="F861" s="18"/>
      <c r="G861" s="18"/>
      <c r="H861" s="20"/>
      <c r="I861" s="29"/>
    </row>
    <row r="862" spans="1:9" x14ac:dyDescent="0.25">
      <c r="A862" s="18" t="s">
        <v>910</v>
      </c>
      <c r="B862" s="18" t="s">
        <v>911</v>
      </c>
      <c r="C862" s="18"/>
      <c r="D862" s="18"/>
      <c r="E862" s="18"/>
      <c r="F862" s="18"/>
      <c r="G862" s="18"/>
      <c r="H862" s="20"/>
      <c r="I862" s="29"/>
    </row>
    <row r="863" spans="1:9" x14ac:dyDescent="0.25">
      <c r="A863" s="18" t="s">
        <v>912</v>
      </c>
      <c r="B863" s="18" t="s">
        <v>913</v>
      </c>
      <c r="C863" s="18"/>
      <c r="D863" s="18"/>
      <c r="E863" s="18"/>
      <c r="F863" s="18"/>
      <c r="G863" s="18"/>
      <c r="H863" s="20"/>
      <c r="I863" s="29"/>
    </row>
    <row r="864" spans="1:9" x14ac:dyDescent="0.25">
      <c r="E864" s="17" t="s">
        <v>56</v>
      </c>
      <c r="F864" s="17" t="str">
        <f>IF((COUNT(C858:C863)&lt;&gt;COUNT(F858:F863)),"", ROUND(SUM(F858:F863),2))</f>
        <v/>
      </c>
      <c r="G864" s="15" t="str">
        <f>IF((COUNT(C858:C863)&lt;&gt;COUNT(F858:F863)),"Neužpildytos visų objektų kainos", "")</f>
        <v>Neužpildytos visų objektų kainos</v>
      </c>
    </row>
    <row r="865" spans="1:9" x14ac:dyDescent="0.25">
      <c r="C865" s="17" t="s">
        <v>57</v>
      </c>
      <c r="D865" s="20"/>
      <c r="E865" s="17" t="s">
        <v>58</v>
      </c>
      <c r="F865" s="17" t="str">
        <f>IF(OR(F864="",D865=""),"", ROUND(PRODUCT(D865,F864)/100,2))</f>
        <v/>
      </c>
      <c r="G865" s="15" t="str">
        <f>IF(D865="", "Nurodykite taikomą PVM dydį", "")</f>
        <v>Nurodykite taikomą PVM dydį</v>
      </c>
    </row>
    <row r="866" spans="1:9" x14ac:dyDescent="0.25">
      <c r="E866" s="17" t="s">
        <v>59</v>
      </c>
      <c r="F866" s="17">
        <f>IF(ISBLANK(F865), "", ROUND(SUM(F864:F865),2))</f>
        <v>0</v>
      </c>
    </row>
    <row r="870" spans="1:9" x14ac:dyDescent="0.25">
      <c r="A870" s="13" t="s">
        <v>914</v>
      </c>
      <c r="B870" s="13" t="s">
        <v>915</v>
      </c>
    </row>
    <row r="872" spans="1:9" x14ac:dyDescent="0.25">
      <c r="A872" s="13" t="s">
        <v>28</v>
      </c>
    </row>
    <row r="873" spans="1:9" ht="90" x14ac:dyDescent="0.25">
      <c r="A873" s="17" t="s">
        <v>29</v>
      </c>
      <c r="B873" s="17" t="s">
        <v>30</v>
      </c>
      <c r="C873" s="17" t="s">
        <v>31</v>
      </c>
      <c r="D873" s="17" t="s">
        <v>32</v>
      </c>
      <c r="E873" s="17" t="s">
        <v>33</v>
      </c>
      <c r="F873" s="17" t="s">
        <v>34</v>
      </c>
      <c r="G873" s="17" t="s">
        <v>35</v>
      </c>
      <c r="H873" s="17" t="s">
        <v>36</v>
      </c>
      <c r="I873" s="27" t="s">
        <v>37</v>
      </c>
    </row>
    <row r="874" spans="1:9" x14ac:dyDescent="0.25">
      <c r="A874" s="17" t="s">
        <v>916</v>
      </c>
      <c r="B874" s="17" t="s">
        <v>917</v>
      </c>
      <c r="C874" s="18"/>
      <c r="D874" s="18"/>
      <c r="E874" s="18"/>
      <c r="F874" s="18"/>
      <c r="G874" s="18"/>
      <c r="H874" s="18"/>
      <c r="I874" s="28"/>
    </row>
    <row r="875" spans="1:9" x14ac:dyDescent="0.25">
      <c r="A875" s="18" t="s">
        <v>918</v>
      </c>
      <c r="B875" s="18" t="s">
        <v>917</v>
      </c>
      <c r="C875" s="18">
        <v>15</v>
      </c>
      <c r="D875" s="18" t="s">
        <v>41</v>
      </c>
      <c r="E875" s="19"/>
      <c r="F875" s="18" t="str">
        <f>IF(ISBLANK(E875),"", PRODUCT(C875,E875))</f>
        <v/>
      </c>
      <c r="G875" s="20"/>
      <c r="H875" s="18"/>
      <c r="I875" s="28"/>
    </row>
    <row r="876" spans="1:9" ht="30" x14ac:dyDescent="0.25">
      <c r="A876" s="18" t="s">
        <v>919</v>
      </c>
      <c r="B876" s="28" t="s">
        <v>920</v>
      </c>
      <c r="C876" s="18"/>
      <c r="D876" s="18"/>
      <c r="E876" s="18"/>
      <c r="F876" s="18"/>
      <c r="G876" s="18"/>
      <c r="H876" s="20"/>
      <c r="I876" s="29"/>
    </row>
    <row r="877" spans="1:9" x14ac:dyDescent="0.25">
      <c r="A877" s="18" t="s">
        <v>921</v>
      </c>
      <c r="B877" s="18" t="s">
        <v>922</v>
      </c>
      <c r="C877" s="18"/>
      <c r="D877" s="18"/>
      <c r="E877" s="18"/>
      <c r="F877" s="18"/>
      <c r="G877" s="18"/>
      <c r="H877" s="20"/>
      <c r="I877" s="29"/>
    </row>
    <row r="878" spans="1:9" x14ac:dyDescent="0.25">
      <c r="A878" s="18" t="s">
        <v>923</v>
      </c>
      <c r="B878" s="18" t="s">
        <v>489</v>
      </c>
      <c r="C878" s="18"/>
      <c r="D878" s="18"/>
      <c r="E878" s="18"/>
      <c r="F878" s="18"/>
      <c r="G878" s="18"/>
      <c r="H878" s="20"/>
      <c r="I878" s="29"/>
    </row>
    <row r="879" spans="1:9" x14ac:dyDescent="0.25">
      <c r="A879" s="18" t="s">
        <v>924</v>
      </c>
      <c r="B879" s="18" t="s">
        <v>925</v>
      </c>
      <c r="C879" s="18"/>
      <c r="D879" s="18"/>
      <c r="E879" s="18"/>
      <c r="F879" s="18"/>
      <c r="G879" s="18"/>
      <c r="H879" s="20"/>
      <c r="I879" s="29"/>
    </row>
    <row r="880" spans="1:9" x14ac:dyDescent="0.25">
      <c r="A880" s="18" t="s">
        <v>926</v>
      </c>
      <c r="B880" s="18" t="s">
        <v>927</v>
      </c>
      <c r="C880" s="18"/>
      <c r="D880" s="18"/>
      <c r="E880" s="18"/>
      <c r="F880" s="18"/>
      <c r="G880" s="18"/>
      <c r="H880" s="20"/>
      <c r="I880" s="29"/>
    </row>
    <row r="881" spans="1:9" x14ac:dyDescent="0.25">
      <c r="A881" s="18" t="s">
        <v>928</v>
      </c>
      <c r="B881" s="18" t="s">
        <v>929</v>
      </c>
      <c r="C881" s="18"/>
      <c r="D881" s="18"/>
      <c r="E881" s="18"/>
      <c r="F881" s="18"/>
      <c r="G881" s="18"/>
      <c r="H881" s="20"/>
      <c r="I881" s="29"/>
    </row>
    <row r="882" spans="1:9" x14ac:dyDescent="0.25">
      <c r="A882" s="18" t="s">
        <v>930</v>
      </c>
      <c r="B882" s="18" t="s">
        <v>931</v>
      </c>
      <c r="C882" s="18"/>
      <c r="D882" s="18"/>
      <c r="E882" s="18"/>
      <c r="F882" s="18"/>
      <c r="G882" s="18"/>
      <c r="H882" s="20"/>
      <c r="I882" s="29"/>
    </row>
    <row r="883" spans="1:9" x14ac:dyDescent="0.25">
      <c r="E883" s="17" t="s">
        <v>56</v>
      </c>
      <c r="F883" s="17" t="str">
        <f>IF((COUNT(C875:C882)&lt;&gt;COUNT(F875:F882)),"", ROUND(SUM(F875:F882),2))</f>
        <v/>
      </c>
      <c r="G883" s="15" t="str">
        <f>IF((COUNT(C875:C882)&lt;&gt;COUNT(F875:F882)),"Neužpildytos visų objektų kainos", "")</f>
        <v>Neužpildytos visų objektų kainos</v>
      </c>
    </row>
    <row r="884" spans="1:9" x14ac:dyDescent="0.25">
      <c r="C884" s="17" t="s">
        <v>57</v>
      </c>
      <c r="D884" s="20"/>
      <c r="E884" s="17" t="s">
        <v>58</v>
      </c>
      <c r="F884" s="17" t="str">
        <f>IF(OR(F883="",D884=""),"", ROUND(PRODUCT(D884,F883)/100,2))</f>
        <v/>
      </c>
      <c r="G884" s="15" t="str">
        <f>IF(D884="", "Nurodykite taikomą PVM dydį", "")</f>
        <v>Nurodykite taikomą PVM dydį</v>
      </c>
    </row>
    <row r="885" spans="1:9" x14ac:dyDescent="0.25">
      <c r="E885" s="17" t="s">
        <v>59</v>
      </c>
      <c r="F885" s="17">
        <f>IF(ISBLANK(F884), "", ROUND(SUM(F883:F884),2))</f>
        <v>0</v>
      </c>
    </row>
    <row r="889" spans="1:9" x14ac:dyDescent="0.25">
      <c r="A889" s="13" t="s">
        <v>932</v>
      </c>
      <c r="B889" s="13" t="s">
        <v>933</v>
      </c>
    </row>
    <row r="891" spans="1:9" x14ac:dyDescent="0.25">
      <c r="A891" s="13" t="s">
        <v>28</v>
      </c>
    </row>
    <row r="892" spans="1:9" ht="90" x14ac:dyDescent="0.25">
      <c r="A892" s="17" t="s">
        <v>29</v>
      </c>
      <c r="B892" s="17" t="s">
        <v>30</v>
      </c>
      <c r="C892" s="17" t="s">
        <v>31</v>
      </c>
      <c r="D892" s="17" t="s">
        <v>32</v>
      </c>
      <c r="E892" s="17" t="s">
        <v>33</v>
      </c>
      <c r="F892" s="17" t="s">
        <v>34</v>
      </c>
      <c r="G892" s="17" t="s">
        <v>35</v>
      </c>
      <c r="H892" s="17" t="s">
        <v>36</v>
      </c>
      <c r="I892" s="27" t="s">
        <v>37</v>
      </c>
    </row>
    <row r="893" spans="1:9" x14ac:dyDescent="0.25">
      <c r="A893" s="17" t="s">
        <v>934</v>
      </c>
      <c r="B893" s="17" t="s">
        <v>935</v>
      </c>
      <c r="C893" s="18"/>
      <c r="D893" s="18"/>
      <c r="E893" s="18"/>
      <c r="F893" s="18"/>
      <c r="G893" s="18"/>
      <c r="H893" s="18"/>
      <c r="I893" s="28"/>
    </row>
    <row r="894" spans="1:9" x14ac:dyDescent="0.25">
      <c r="A894" s="18" t="s">
        <v>936</v>
      </c>
      <c r="B894" s="18" t="s">
        <v>935</v>
      </c>
      <c r="C894" s="18">
        <v>120</v>
      </c>
      <c r="D894" s="18" t="s">
        <v>41</v>
      </c>
      <c r="E894" s="19"/>
      <c r="F894" s="18" t="str">
        <f>IF(ISBLANK(E894),"", PRODUCT(C894,E894))</f>
        <v/>
      </c>
      <c r="G894" s="20"/>
      <c r="H894" s="18"/>
      <c r="I894" s="28"/>
    </row>
    <row r="895" spans="1:9" x14ac:dyDescent="0.25">
      <c r="A895" s="18" t="s">
        <v>937</v>
      </c>
      <c r="B895" s="18" t="s">
        <v>935</v>
      </c>
      <c r="C895" s="18"/>
      <c r="D895" s="18"/>
      <c r="E895" s="18"/>
      <c r="F895" s="18"/>
      <c r="G895" s="18"/>
      <c r="H895" s="20"/>
      <c r="I895" s="29"/>
    </row>
    <row r="896" spans="1:9" x14ac:dyDescent="0.25">
      <c r="E896" s="17" t="s">
        <v>56</v>
      </c>
      <c r="F896" s="17" t="str">
        <f>IF((COUNT(C894:C895)&lt;&gt;COUNT(F894:F895)),"", ROUND(SUM(F894:F895),2))</f>
        <v/>
      </c>
      <c r="G896" s="15" t="str">
        <f>IF((COUNT(C894:C895)&lt;&gt;COUNT(F894:F895)),"Neužpildytos visų objektų kainos", "")</f>
        <v>Neužpildytos visų objektų kainos</v>
      </c>
    </row>
    <row r="897" spans="1:9" x14ac:dyDescent="0.25">
      <c r="C897" s="17" t="s">
        <v>57</v>
      </c>
      <c r="D897" s="20"/>
      <c r="E897" s="17" t="s">
        <v>58</v>
      </c>
      <c r="F897" s="17" t="str">
        <f>IF(OR(F896="",D897=""),"", ROUND(PRODUCT(D897,F896)/100,2))</f>
        <v/>
      </c>
      <c r="G897" s="15" t="str">
        <f>IF(D897="", "Nurodykite taikomą PVM dydį", "")</f>
        <v>Nurodykite taikomą PVM dydį</v>
      </c>
    </row>
    <row r="898" spans="1:9" x14ac:dyDescent="0.25">
      <c r="E898" s="17" t="s">
        <v>59</v>
      </c>
      <c r="F898" s="17">
        <f>IF(ISBLANK(F897), "", ROUND(SUM(F896:F897),2))</f>
        <v>0</v>
      </c>
    </row>
    <row r="902" spans="1:9" x14ac:dyDescent="0.25">
      <c r="A902" s="13" t="s">
        <v>938</v>
      </c>
      <c r="B902" s="13" t="s">
        <v>939</v>
      </c>
    </row>
    <row r="904" spans="1:9" x14ac:dyDescent="0.25">
      <c r="A904" s="13" t="s">
        <v>28</v>
      </c>
    </row>
    <row r="905" spans="1:9" ht="90" x14ac:dyDescent="0.25">
      <c r="A905" s="17" t="s">
        <v>29</v>
      </c>
      <c r="B905" s="17" t="s">
        <v>30</v>
      </c>
      <c r="C905" s="17" t="s">
        <v>31</v>
      </c>
      <c r="D905" s="17" t="s">
        <v>32</v>
      </c>
      <c r="E905" s="17" t="s">
        <v>33</v>
      </c>
      <c r="F905" s="17" t="s">
        <v>34</v>
      </c>
      <c r="G905" s="27" t="s">
        <v>1846</v>
      </c>
      <c r="H905" s="17" t="s">
        <v>36</v>
      </c>
      <c r="I905" s="27" t="s">
        <v>37</v>
      </c>
    </row>
    <row r="906" spans="1:9" x14ac:dyDescent="0.25">
      <c r="A906" s="17" t="s">
        <v>940</v>
      </c>
      <c r="B906" s="17" t="s">
        <v>941</v>
      </c>
      <c r="C906" s="18"/>
      <c r="D906" s="18"/>
      <c r="E906" s="18"/>
      <c r="F906" s="18"/>
      <c r="G906" s="18"/>
      <c r="H906" s="18"/>
      <c r="I906" s="28"/>
    </row>
    <row r="907" spans="1:9" x14ac:dyDescent="0.25">
      <c r="A907" s="18" t="s">
        <v>942</v>
      </c>
      <c r="B907" s="18" t="s">
        <v>941</v>
      </c>
      <c r="C907" s="18">
        <v>1500</v>
      </c>
      <c r="D907" s="18" t="s">
        <v>41</v>
      </c>
      <c r="E907" s="19"/>
      <c r="F907" s="18" t="str">
        <f>IF(ISBLANK(E907),"", PRODUCT(C907,E907))</f>
        <v/>
      </c>
      <c r="G907" s="20"/>
      <c r="H907" s="18"/>
      <c r="I907" s="28"/>
    </row>
    <row r="908" spans="1:9" ht="30" x14ac:dyDescent="0.25">
      <c r="A908" s="18" t="s">
        <v>943</v>
      </c>
      <c r="B908" s="28" t="s">
        <v>944</v>
      </c>
      <c r="C908" s="18"/>
      <c r="D908" s="18"/>
      <c r="E908" s="18"/>
      <c r="F908" s="18"/>
      <c r="G908" s="18"/>
      <c r="H908" s="20"/>
      <c r="I908" s="29"/>
    </row>
    <row r="909" spans="1:9" x14ac:dyDescent="0.25">
      <c r="A909" s="18" t="s">
        <v>945</v>
      </c>
      <c r="B909" s="18" t="s">
        <v>946</v>
      </c>
      <c r="C909" s="18"/>
      <c r="D909" s="18"/>
      <c r="E909" s="18"/>
      <c r="F909" s="18"/>
      <c r="G909" s="18"/>
      <c r="H909" s="20"/>
      <c r="I909" s="29"/>
    </row>
    <row r="910" spans="1:9" x14ac:dyDescent="0.25">
      <c r="A910" s="18" t="s">
        <v>947</v>
      </c>
      <c r="B910" s="18" t="s">
        <v>948</v>
      </c>
      <c r="C910" s="18"/>
      <c r="D910" s="18"/>
      <c r="E910" s="18"/>
      <c r="F910" s="18"/>
      <c r="G910" s="18"/>
      <c r="H910" s="20"/>
      <c r="I910" s="29"/>
    </row>
    <row r="911" spans="1:9" x14ac:dyDescent="0.25">
      <c r="A911" s="18" t="s">
        <v>949</v>
      </c>
      <c r="B911" s="18" t="s">
        <v>950</v>
      </c>
      <c r="C911" s="18"/>
      <c r="D911" s="18"/>
      <c r="E911" s="18"/>
      <c r="F911" s="18"/>
      <c r="G911" s="18"/>
      <c r="H911" s="20"/>
      <c r="I911" s="29"/>
    </row>
    <row r="912" spans="1:9" x14ac:dyDescent="0.25">
      <c r="A912" s="18" t="s">
        <v>951</v>
      </c>
      <c r="B912" s="18" t="s">
        <v>952</v>
      </c>
      <c r="C912" s="18"/>
      <c r="D912" s="18"/>
      <c r="E912" s="18"/>
      <c r="F912" s="18"/>
      <c r="G912" s="18"/>
      <c r="H912" s="20"/>
      <c r="I912" s="29"/>
    </row>
    <row r="913" spans="1:9" x14ac:dyDescent="0.25">
      <c r="E913" s="17" t="s">
        <v>56</v>
      </c>
      <c r="F913" s="17" t="str">
        <f>IF((COUNT(C907:C912)&lt;&gt;COUNT(F907:F912)),"", ROUND(SUM(F907:F912),2))</f>
        <v/>
      </c>
      <c r="G913" s="15" t="str">
        <f>IF((COUNT(C907:C912)&lt;&gt;COUNT(F907:F912)),"Neužpildytos visų objektų kainos", "")</f>
        <v>Neužpildytos visų objektų kainos</v>
      </c>
    </row>
    <row r="914" spans="1:9" x14ac:dyDescent="0.25">
      <c r="C914" s="17" t="s">
        <v>57</v>
      </c>
      <c r="D914" s="20">
        <v>21</v>
      </c>
      <c r="E914" s="17" t="s">
        <v>58</v>
      </c>
      <c r="F914" s="17" t="str">
        <f>IF(OR(F913="",D914=""),"", ROUND(PRODUCT(D914,F913)/100,2))</f>
        <v/>
      </c>
      <c r="G914" s="15" t="str">
        <f>IF(D914="", "Nurodykite taikomą PVM dydį", "")</f>
        <v/>
      </c>
    </row>
    <row r="915" spans="1:9" x14ac:dyDescent="0.25">
      <c r="E915" s="17" t="s">
        <v>59</v>
      </c>
      <c r="F915" s="17">
        <f>IF(ISBLANK(F914), "", ROUND(SUM(F913:F914),2))</f>
        <v>0</v>
      </c>
    </row>
    <row r="919" spans="1:9" x14ac:dyDescent="0.25">
      <c r="A919" s="13" t="s">
        <v>953</v>
      </c>
      <c r="B919" s="13" t="s">
        <v>954</v>
      </c>
    </row>
    <row r="921" spans="1:9" x14ac:dyDescent="0.25">
      <c r="A921" s="13" t="s">
        <v>28</v>
      </c>
    </row>
    <row r="922" spans="1:9" ht="90" x14ac:dyDescent="0.25">
      <c r="A922" s="17" t="s">
        <v>29</v>
      </c>
      <c r="B922" s="17" t="s">
        <v>30</v>
      </c>
      <c r="C922" s="17" t="s">
        <v>31</v>
      </c>
      <c r="D922" s="17" t="s">
        <v>32</v>
      </c>
      <c r="E922" s="17" t="s">
        <v>33</v>
      </c>
      <c r="F922" s="17" t="s">
        <v>34</v>
      </c>
      <c r="G922" s="27" t="s">
        <v>1846</v>
      </c>
      <c r="H922" s="17" t="s">
        <v>36</v>
      </c>
      <c r="I922" s="27" t="s">
        <v>37</v>
      </c>
    </row>
    <row r="923" spans="1:9" ht="30" x14ac:dyDescent="0.25">
      <c r="A923" s="17" t="s">
        <v>955</v>
      </c>
      <c r="B923" s="27" t="s">
        <v>956</v>
      </c>
      <c r="C923" s="18"/>
      <c r="D923" s="18"/>
      <c r="E923" s="18"/>
      <c r="F923" s="18"/>
      <c r="G923" s="18"/>
      <c r="H923" s="18"/>
      <c r="I923" s="28"/>
    </row>
    <row r="924" spans="1:9" x14ac:dyDescent="0.25">
      <c r="A924" s="18" t="s">
        <v>957</v>
      </c>
      <c r="B924" s="18" t="s">
        <v>956</v>
      </c>
      <c r="C924" s="18">
        <v>600</v>
      </c>
      <c r="D924" s="18" t="s">
        <v>41</v>
      </c>
      <c r="E924" s="19"/>
      <c r="F924" s="18" t="str">
        <f>IF(ISBLANK(E924),"", PRODUCT(C924,E924))</f>
        <v/>
      </c>
      <c r="G924" s="20"/>
      <c r="H924" s="18"/>
      <c r="I924" s="28"/>
    </row>
    <row r="925" spans="1:9" x14ac:dyDescent="0.25">
      <c r="A925" s="18" t="s">
        <v>958</v>
      </c>
      <c r="B925" s="18" t="s">
        <v>959</v>
      </c>
      <c r="C925" s="18"/>
      <c r="D925" s="18"/>
      <c r="E925" s="18"/>
      <c r="F925" s="18"/>
      <c r="G925" s="18"/>
      <c r="H925" s="20"/>
      <c r="I925" s="29"/>
    </row>
    <row r="926" spans="1:9" x14ac:dyDescent="0.25">
      <c r="A926" s="18" t="s">
        <v>960</v>
      </c>
      <c r="B926" s="18" t="s">
        <v>961</v>
      </c>
      <c r="C926" s="18"/>
      <c r="D926" s="18"/>
      <c r="E926" s="18"/>
      <c r="F926" s="18"/>
      <c r="G926" s="18"/>
      <c r="H926" s="20"/>
      <c r="I926" s="29"/>
    </row>
    <row r="927" spans="1:9" x14ac:dyDescent="0.25">
      <c r="A927" s="18" t="s">
        <v>962</v>
      </c>
      <c r="B927" s="18" t="s">
        <v>963</v>
      </c>
      <c r="C927" s="18"/>
      <c r="D927" s="18"/>
      <c r="E927" s="18"/>
      <c r="F927" s="18"/>
      <c r="G927" s="18"/>
      <c r="H927" s="20"/>
      <c r="I927" s="29"/>
    </row>
    <row r="928" spans="1:9" ht="30" x14ac:dyDescent="0.25">
      <c r="A928" s="18" t="s">
        <v>964</v>
      </c>
      <c r="B928" s="28" t="s">
        <v>965</v>
      </c>
      <c r="C928" s="18"/>
      <c r="D928" s="18"/>
      <c r="E928" s="18"/>
      <c r="F928" s="18"/>
      <c r="G928" s="18"/>
      <c r="H928" s="20"/>
      <c r="I928" s="29"/>
    </row>
    <row r="929" spans="1:9" x14ac:dyDescent="0.25">
      <c r="A929" s="18" t="s">
        <v>966</v>
      </c>
      <c r="B929" s="18" t="s">
        <v>967</v>
      </c>
      <c r="C929" s="18"/>
      <c r="D929" s="18"/>
      <c r="E929" s="18"/>
      <c r="F929" s="18"/>
      <c r="G929" s="18"/>
      <c r="H929" s="20"/>
      <c r="I929" s="29"/>
    </row>
    <row r="930" spans="1:9" x14ac:dyDescent="0.25">
      <c r="A930" s="18" t="s">
        <v>968</v>
      </c>
      <c r="B930" s="18" t="s">
        <v>969</v>
      </c>
      <c r="C930" s="18"/>
      <c r="D930" s="18"/>
      <c r="E930" s="18"/>
      <c r="F930" s="18"/>
      <c r="G930" s="18"/>
      <c r="H930" s="20"/>
      <c r="I930" s="29"/>
    </row>
    <row r="931" spans="1:9" ht="30" x14ac:dyDescent="0.25">
      <c r="A931" s="18" t="s">
        <v>970</v>
      </c>
      <c r="B931" s="28" t="s">
        <v>971</v>
      </c>
      <c r="C931" s="18"/>
      <c r="D931" s="18"/>
      <c r="E931" s="18"/>
      <c r="F931" s="18"/>
      <c r="G931" s="18"/>
      <c r="H931" s="20"/>
      <c r="I931" s="29"/>
    </row>
    <row r="932" spans="1:9" x14ac:dyDescent="0.25">
      <c r="A932" s="18" t="s">
        <v>972</v>
      </c>
      <c r="B932" s="18" t="s">
        <v>973</v>
      </c>
      <c r="C932" s="18"/>
      <c r="D932" s="18"/>
      <c r="E932" s="18"/>
      <c r="F932" s="18"/>
      <c r="G932" s="18"/>
      <c r="H932" s="20"/>
      <c r="I932" s="29"/>
    </row>
    <row r="933" spans="1:9" x14ac:dyDescent="0.25">
      <c r="E933" s="17" t="s">
        <v>56</v>
      </c>
      <c r="F933" s="17" t="str">
        <f>IF((COUNT(C924:C932)&lt;&gt;COUNT(F924:F932)),"", ROUND(SUM(F924:F932),2))</f>
        <v/>
      </c>
      <c r="G933" s="15" t="str">
        <f>IF((COUNT(C924:C932)&lt;&gt;COUNT(F924:F932)),"Neužpildytos visų objektų kainos", "")</f>
        <v>Neužpildytos visų objektų kainos</v>
      </c>
    </row>
    <row r="934" spans="1:9" x14ac:dyDescent="0.25">
      <c r="C934" s="17" t="s">
        <v>57</v>
      </c>
      <c r="D934" s="20"/>
      <c r="E934" s="17" t="s">
        <v>58</v>
      </c>
      <c r="F934" s="17" t="str">
        <f>IF(OR(F933="",D934=""),"", ROUND(PRODUCT(D934,F933)/100,2))</f>
        <v/>
      </c>
      <c r="G934" s="15" t="str">
        <f>IF(D934="", "Nurodykite taikomą PVM dydį", "")</f>
        <v>Nurodykite taikomą PVM dydį</v>
      </c>
    </row>
    <row r="935" spans="1:9" x14ac:dyDescent="0.25">
      <c r="E935" s="17" t="s">
        <v>59</v>
      </c>
      <c r="F935" s="17">
        <f>IF(ISBLANK(F934), "", ROUND(SUM(F933:F934),2))</f>
        <v>0</v>
      </c>
    </row>
    <row r="939" spans="1:9" x14ac:dyDescent="0.25">
      <c r="A939" s="13" t="s">
        <v>974</v>
      </c>
      <c r="B939" s="13" t="s">
        <v>975</v>
      </c>
    </row>
    <row r="941" spans="1:9" x14ac:dyDescent="0.25">
      <c r="A941" s="13" t="s">
        <v>28</v>
      </c>
    </row>
    <row r="942" spans="1:9" ht="90" x14ac:dyDescent="0.25">
      <c r="A942" s="17" t="s">
        <v>29</v>
      </c>
      <c r="B942" s="17" t="s">
        <v>30</v>
      </c>
      <c r="C942" s="17" t="s">
        <v>31</v>
      </c>
      <c r="D942" s="17" t="s">
        <v>32</v>
      </c>
      <c r="E942" s="17" t="s">
        <v>33</v>
      </c>
      <c r="F942" s="17" t="s">
        <v>34</v>
      </c>
      <c r="G942" s="27" t="s">
        <v>1846</v>
      </c>
      <c r="H942" s="17" t="s">
        <v>36</v>
      </c>
      <c r="I942" s="27" t="s">
        <v>37</v>
      </c>
    </row>
    <row r="943" spans="1:9" x14ac:dyDescent="0.25">
      <c r="A943" s="17" t="s">
        <v>976</v>
      </c>
      <c r="B943" s="17" t="s">
        <v>977</v>
      </c>
      <c r="C943" s="18"/>
      <c r="D943" s="18"/>
      <c r="E943" s="18"/>
      <c r="F943" s="18"/>
      <c r="G943" s="18"/>
      <c r="H943" s="18"/>
      <c r="I943" s="28"/>
    </row>
    <row r="944" spans="1:9" x14ac:dyDescent="0.25">
      <c r="A944" s="18" t="s">
        <v>978</v>
      </c>
      <c r="B944" s="18" t="s">
        <v>977</v>
      </c>
      <c r="C944" s="18">
        <v>1500</v>
      </c>
      <c r="D944" s="18" t="s">
        <v>41</v>
      </c>
      <c r="E944" s="19"/>
      <c r="F944" s="18" t="str">
        <f>IF(ISBLANK(E944),"", PRODUCT(C944,E944))</f>
        <v/>
      </c>
      <c r="G944" s="20"/>
      <c r="H944" s="18"/>
      <c r="I944" s="28"/>
    </row>
    <row r="945" spans="1:9" x14ac:dyDescent="0.25">
      <c r="A945" s="18" t="s">
        <v>979</v>
      </c>
      <c r="B945" s="18" t="s">
        <v>980</v>
      </c>
      <c r="C945" s="18"/>
      <c r="D945" s="18"/>
      <c r="E945" s="18"/>
      <c r="F945" s="18"/>
      <c r="G945" s="18"/>
      <c r="H945" s="20"/>
      <c r="I945" s="29"/>
    </row>
    <row r="946" spans="1:9" x14ac:dyDescent="0.25">
      <c r="A946" s="18" t="s">
        <v>981</v>
      </c>
      <c r="B946" s="18" t="s">
        <v>982</v>
      </c>
      <c r="C946" s="18"/>
      <c r="D946" s="18"/>
      <c r="E946" s="18"/>
      <c r="F946" s="18"/>
      <c r="G946" s="18"/>
      <c r="H946" s="20"/>
      <c r="I946" s="29"/>
    </row>
    <row r="947" spans="1:9" x14ac:dyDescent="0.25">
      <c r="A947" s="18" t="s">
        <v>983</v>
      </c>
      <c r="B947" s="18" t="s">
        <v>984</v>
      </c>
      <c r="C947" s="18"/>
      <c r="D947" s="18"/>
      <c r="E947" s="18"/>
      <c r="F947" s="18"/>
      <c r="G947" s="18"/>
      <c r="H947" s="20"/>
      <c r="I947" s="29"/>
    </row>
    <row r="948" spans="1:9" x14ac:dyDescent="0.25">
      <c r="A948" s="18" t="s">
        <v>985</v>
      </c>
      <c r="B948" s="18" t="s">
        <v>986</v>
      </c>
      <c r="C948" s="18"/>
      <c r="D948" s="18"/>
      <c r="E948" s="18"/>
      <c r="F948" s="18"/>
      <c r="G948" s="18"/>
      <c r="H948" s="20"/>
      <c r="I948" s="29"/>
    </row>
    <row r="949" spans="1:9" x14ac:dyDescent="0.25">
      <c r="A949" s="18" t="s">
        <v>987</v>
      </c>
      <c r="B949" s="18" t="s">
        <v>988</v>
      </c>
      <c r="C949" s="18"/>
      <c r="D949" s="18"/>
      <c r="E949" s="18"/>
      <c r="F949" s="18"/>
      <c r="G949" s="18"/>
      <c r="H949" s="20"/>
      <c r="I949" s="29"/>
    </row>
    <row r="950" spans="1:9" x14ac:dyDescent="0.25">
      <c r="A950" s="18" t="s">
        <v>989</v>
      </c>
      <c r="B950" s="18" t="s">
        <v>990</v>
      </c>
      <c r="C950" s="18"/>
      <c r="D950" s="18"/>
      <c r="E950" s="18"/>
      <c r="F950" s="18"/>
      <c r="G950" s="18"/>
      <c r="H950" s="20"/>
      <c r="I950" s="29"/>
    </row>
    <row r="951" spans="1:9" x14ac:dyDescent="0.25">
      <c r="A951" s="18" t="s">
        <v>991</v>
      </c>
      <c r="B951" s="18" t="s">
        <v>992</v>
      </c>
      <c r="C951" s="18"/>
      <c r="D951" s="18"/>
      <c r="E951" s="18"/>
      <c r="F951" s="18"/>
      <c r="G951" s="18"/>
      <c r="H951" s="20"/>
      <c r="I951" s="29"/>
    </row>
    <row r="952" spans="1:9" x14ac:dyDescent="0.25">
      <c r="A952" s="18" t="s">
        <v>993</v>
      </c>
      <c r="B952" s="18" t="s">
        <v>994</v>
      </c>
      <c r="C952" s="18"/>
      <c r="D952" s="18"/>
      <c r="E952" s="18"/>
      <c r="F952" s="18"/>
      <c r="G952" s="18"/>
      <c r="H952" s="20"/>
      <c r="I952" s="29"/>
    </row>
    <row r="953" spans="1:9" x14ac:dyDescent="0.25">
      <c r="A953" s="18" t="s">
        <v>995</v>
      </c>
      <c r="B953" s="18" t="s">
        <v>996</v>
      </c>
      <c r="C953" s="18"/>
      <c r="D953" s="18"/>
      <c r="E953" s="18"/>
      <c r="F953" s="18"/>
      <c r="G953" s="18"/>
      <c r="H953" s="20"/>
      <c r="I953" s="29"/>
    </row>
    <row r="954" spans="1:9" x14ac:dyDescent="0.25">
      <c r="A954" s="18" t="s">
        <v>997</v>
      </c>
      <c r="B954" s="18" t="s">
        <v>973</v>
      </c>
      <c r="C954" s="18"/>
      <c r="D954" s="18"/>
      <c r="E954" s="18"/>
      <c r="F954" s="18"/>
      <c r="G954" s="18"/>
      <c r="H954" s="20"/>
      <c r="I954" s="29"/>
    </row>
    <row r="955" spans="1:9" x14ac:dyDescent="0.25">
      <c r="E955" s="17" t="s">
        <v>56</v>
      </c>
      <c r="F955" s="17" t="str">
        <f>IF((COUNT(C944:C954)&lt;&gt;COUNT(F944:F954)),"", ROUND(SUM(F944:F954),2))</f>
        <v/>
      </c>
      <c r="G955" s="15" t="str">
        <f>IF((COUNT(C944:C954)&lt;&gt;COUNT(F944:F954)),"Neužpildytos visų objektų kainos", "")</f>
        <v>Neužpildytos visų objektų kainos</v>
      </c>
    </row>
    <row r="956" spans="1:9" x14ac:dyDescent="0.25">
      <c r="C956" s="17" t="s">
        <v>57</v>
      </c>
      <c r="D956" s="20"/>
      <c r="E956" s="17" t="s">
        <v>58</v>
      </c>
      <c r="F956" s="17" t="str">
        <f>IF(OR(F955="",D956=""),"", ROUND(PRODUCT(D956,F955)/100,2))</f>
        <v/>
      </c>
      <c r="G956" s="15" t="str">
        <f>IF(D956="", "Nurodykite taikomą PVM dydį", "")</f>
        <v>Nurodykite taikomą PVM dydį</v>
      </c>
    </row>
    <row r="957" spans="1:9" x14ac:dyDescent="0.25">
      <c r="E957" s="17" t="s">
        <v>59</v>
      </c>
      <c r="F957" s="17">
        <f>IF(ISBLANK(F956), "", ROUND(SUM(F955:F956),2))</f>
        <v>0</v>
      </c>
    </row>
    <row r="961" spans="1:9" x14ac:dyDescent="0.25">
      <c r="A961" s="13" t="s">
        <v>998</v>
      </c>
      <c r="B961" s="13" t="s">
        <v>999</v>
      </c>
    </row>
    <row r="963" spans="1:9" x14ac:dyDescent="0.25">
      <c r="A963" s="13" t="s">
        <v>28</v>
      </c>
    </row>
    <row r="964" spans="1:9" ht="90" x14ac:dyDescent="0.25">
      <c r="A964" s="17" t="s">
        <v>29</v>
      </c>
      <c r="B964" s="17" t="s">
        <v>30</v>
      </c>
      <c r="C964" s="17" t="s">
        <v>31</v>
      </c>
      <c r="D964" s="17" t="s">
        <v>32</v>
      </c>
      <c r="E964" s="17" t="s">
        <v>33</v>
      </c>
      <c r="F964" s="17" t="s">
        <v>34</v>
      </c>
      <c r="G964" s="27" t="s">
        <v>1846</v>
      </c>
      <c r="H964" s="17" t="s">
        <v>36</v>
      </c>
      <c r="I964" s="27" t="s">
        <v>37</v>
      </c>
    </row>
    <row r="965" spans="1:9" x14ac:dyDescent="0.25">
      <c r="A965" s="17" t="s">
        <v>1000</v>
      </c>
      <c r="B965" s="17" t="s">
        <v>1001</v>
      </c>
      <c r="C965" s="18"/>
      <c r="D965" s="18"/>
      <c r="E965" s="18"/>
      <c r="F965" s="18"/>
      <c r="G965" s="18"/>
      <c r="H965" s="18"/>
      <c r="I965" s="28"/>
    </row>
    <row r="966" spans="1:9" x14ac:dyDescent="0.25">
      <c r="A966" s="18" t="s">
        <v>1002</v>
      </c>
      <c r="B966" s="18" t="s">
        <v>1001</v>
      </c>
      <c r="C966" s="18">
        <v>225</v>
      </c>
      <c r="D966" s="18" t="s">
        <v>41</v>
      </c>
      <c r="E966" s="19"/>
      <c r="F966" s="18" t="str">
        <f>IF(ISBLANK(E966),"", PRODUCT(C966,E966))</f>
        <v/>
      </c>
      <c r="G966" s="20"/>
      <c r="H966" s="18"/>
      <c r="I966" s="28"/>
    </row>
    <row r="967" spans="1:9" x14ac:dyDescent="0.25">
      <c r="A967" s="18" t="s">
        <v>1003</v>
      </c>
      <c r="B967" s="18" t="s">
        <v>1004</v>
      </c>
      <c r="C967" s="18"/>
      <c r="D967" s="18"/>
      <c r="E967" s="18"/>
      <c r="F967" s="18"/>
      <c r="G967" s="18"/>
      <c r="H967" s="20"/>
      <c r="I967" s="29"/>
    </row>
    <row r="968" spans="1:9" x14ac:dyDescent="0.25">
      <c r="A968" s="18" t="s">
        <v>1005</v>
      </c>
      <c r="B968" s="18" t="s">
        <v>1006</v>
      </c>
      <c r="C968" s="18"/>
      <c r="D968" s="18"/>
      <c r="E968" s="18"/>
      <c r="F968" s="18"/>
      <c r="G968" s="18"/>
      <c r="H968" s="20"/>
      <c r="I968" s="29"/>
    </row>
    <row r="969" spans="1:9" x14ac:dyDescent="0.25">
      <c r="A969" s="18" t="s">
        <v>1007</v>
      </c>
      <c r="B969" s="18" t="s">
        <v>1008</v>
      </c>
      <c r="C969" s="18"/>
      <c r="D969" s="18"/>
      <c r="E969" s="18"/>
      <c r="F969" s="18"/>
      <c r="G969" s="18"/>
      <c r="H969" s="20"/>
      <c r="I969" s="29"/>
    </row>
    <row r="970" spans="1:9" x14ac:dyDescent="0.25">
      <c r="A970" s="18" t="s">
        <v>1009</v>
      </c>
      <c r="B970" s="18" t="s">
        <v>1010</v>
      </c>
      <c r="C970" s="18"/>
      <c r="D970" s="18"/>
      <c r="E970" s="18"/>
      <c r="F970" s="18"/>
      <c r="G970" s="18"/>
      <c r="H970" s="20"/>
      <c r="I970" s="29"/>
    </row>
    <row r="971" spans="1:9" x14ac:dyDescent="0.25">
      <c r="A971" s="18" t="s">
        <v>1011</v>
      </c>
      <c r="B971" s="18" t="s">
        <v>1012</v>
      </c>
      <c r="C971" s="18"/>
      <c r="D971" s="18"/>
      <c r="E971" s="18"/>
      <c r="F971" s="18"/>
      <c r="G971" s="18"/>
      <c r="H971" s="20"/>
      <c r="I971" s="29"/>
    </row>
    <row r="972" spans="1:9" x14ac:dyDescent="0.25">
      <c r="A972" s="18" t="s">
        <v>1013</v>
      </c>
      <c r="B972" s="18" t="s">
        <v>1014</v>
      </c>
      <c r="C972" s="18"/>
      <c r="D972" s="18"/>
      <c r="E972" s="18"/>
      <c r="F972" s="18"/>
      <c r="G972" s="18"/>
      <c r="H972" s="20"/>
      <c r="I972" s="29"/>
    </row>
    <row r="973" spans="1:9" x14ac:dyDescent="0.25">
      <c r="E973" s="17" t="s">
        <v>56</v>
      </c>
      <c r="F973" s="17" t="str">
        <f>IF((COUNT(C966:C972)&lt;&gt;COUNT(F966:F972)),"", ROUND(SUM(F966:F972),2))</f>
        <v/>
      </c>
      <c r="G973" s="15" t="str">
        <f>IF((COUNT(C966:C972)&lt;&gt;COUNT(F966:F972)),"Neužpildytos visų objektų kainos", "")</f>
        <v>Neužpildytos visų objektų kainos</v>
      </c>
    </row>
    <row r="974" spans="1:9" x14ac:dyDescent="0.25">
      <c r="C974" s="17" t="s">
        <v>57</v>
      </c>
      <c r="D974" s="20"/>
      <c r="E974" s="17" t="s">
        <v>58</v>
      </c>
      <c r="F974" s="17" t="str">
        <f>IF(OR(F973="",D974=""),"", ROUND(PRODUCT(D974,F973)/100,2))</f>
        <v/>
      </c>
      <c r="G974" s="15" t="str">
        <f>IF(D974="", "Nurodykite taikomą PVM dydį", "")</f>
        <v>Nurodykite taikomą PVM dydį</v>
      </c>
    </row>
    <row r="975" spans="1:9" x14ac:dyDescent="0.25">
      <c r="E975" s="17" t="s">
        <v>59</v>
      </c>
      <c r="F975" s="17">
        <f>IF(ISBLANK(F974), "", ROUND(SUM(F973:F974),2))</f>
        <v>0</v>
      </c>
    </row>
    <row r="979" spans="1:9" x14ac:dyDescent="0.25">
      <c r="A979" s="13" t="s">
        <v>1015</v>
      </c>
      <c r="B979" s="13" t="s">
        <v>1016</v>
      </c>
    </row>
    <row r="981" spans="1:9" x14ac:dyDescent="0.25">
      <c r="A981" s="13" t="s">
        <v>28</v>
      </c>
    </row>
    <row r="982" spans="1:9" ht="90" x14ac:dyDescent="0.25">
      <c r="A982" s="17" t="s">
        <v>29</v>
      </c>
      <c r="B982" s="17" t="s">
        <v>30</v>
      </c>
      <c r="C982" s="17" t="s">
        <v>31</v>
      </c>
      <c r="D982" s="17" t="s">
        <v>32</v>
      </c>
      <c r="E982" s="17" t="s">
        <v>33</v>
      </c>
      <c r="F982" s="17" t="s">
        <v>34</v>
      </c>
      <c r="G982" s="27" t="s">
        <v>1846</v>
      </c>
      <c r="H982" s="17" t="s">
        <v>36</v>
      </c>
      <c r="I982" s="27" t="s">
        <v>37</v>
      </c>
    </row>
    <row r="983" spans="1:9" x14ac:dyDescent="0.25">
      <c r="A983" s="17" t="s">
        <v>1017</v>
      </c>
      <c r="B983" s="17" t="s">
        <v>1018</v>
      </c>
      <c r="C983" s="18"/>
      <c r="D983" s="18"/>
      <c r="E983" s="18"/>
      <c r="F983" s="18"/>
      <c r="G983" s="18"/>
      <c r="H983" s="18"/>
      <c r="I983" s="28"/>
    </row>
    <row r="984" spans="1:9" x14ac:dyDescent="0.25">
      <c r="A984" s="18" t="s">
        <v>1019</v>
      </c>
      <c r="B984" s="18" t="s">
        <v>1018</v>
      </c>
      <c r="C984" s="18">
        <v>7500</v>
      </c>
      <c r="D984" s="18" t="s">
        <v>41</v>
      </c>
      <c r="E984" s="19">
        <v>10.34</v>
      </c>
      <c r="F984" s="18">
        <f>IF(ISBLANK(E984),"", PRODUCT(C984,E984))</f>
        <v>77550</v>
      </c>
      <c r="G984" s="20" t="s">
        <v>1847</v>
      </c>
      <c r="H984" s="18"/>
      <c r="I984" s="28"/>
    </row>
    <row r="985" spans="1:9" ht="30" x14ac:dyDescent="0.25">
      <c r="A985" s="18" t="s">
        <v>1020</v>
      </c>
      <c r="B985" s="18" t="s">
        <v>1021</v>
      </c>
      <c r="C985" s="18"/>
      <c r="D985" s="18"/>
      <c r="E985" s="18"/>
      <c r="F985" s="18"/>
      <c r="G985" s="18"/>
      <c r="H985" s="20" t="s">
        <v>1848</v>
      </c>
      <c r="I985" s="29" t="s">
        <v>1855</v>
      </c>
    </row>
    <row r="986" spans="1:9" ht="30" x14ac:dyDescent="0.25">
      <c r="A986" s="18" t="s">
        <v>1022</v>
      </c>
      <c r="B986" s="18" t="s">
        <v>1023</v>
      </c>
      <c r="C986" s="18"/>
      <c r="D986" s="18"/>
      <c r="E986" s="18"/>
      <c r="F986" s="18"/>
      <c r="G986" s="18"/>
      <c r="H986" s="20" t="s">
        <v>1849</v>
      </c>
      <c r="I986" s="29" t="s">
        <v>1855</v>
      </c>
    </row>
    <row r="987" spans="1:9" ht="30" x14ac:dyDescent="0.25">
      <c r="A987" s="18" t="s">
        <v>1024</v>
      </c>
      <c r="B987" s="18" t="s">
        <v>1025</v>
      </c>
      <c r="C987" s="18"/>
      <c r="D987" s="18"/>
      <c r="E987" s="18"/>
      <c r="F987" s="18"/>
      <c r="G987" s="18"/>
      <c r="H987" s="20" t="s">
        <v>1025</v>
      </c>
      <c r="I987" s="29" t="s">
        <v>1855</v>
      </c>
    </row>
    <row r="988" spans="1:9" ht="30" x14ac:dyDescent="0.25">
      <c r="A988" s="18" t="s">
        <v>1026</v>
      </c>
      <c r="B988" s="18" t="s">
        <v>1027</v>
      </c>
      <c r="C988" s="18"/>
      <c r="D988" s="18"/>
      <c r="E988" s="18"/>
      <c r="F988" s="18"/>
      <c r="G988" s="18"/>
      <c r="H988" s="20" t="s">
        <v>1027</v>
      </c>
      <c r="I988" s="29" t="s">
        <v>1855</v>
      </c>
    </row>
    <row r="989" spans="1:9" ht="30" x14ac:dyDescent="0.25">
      <c r="A989" s="18" t="s">
        <v>1028</v>
      </c>
      <c r="B989" s="18" t="s">
        <v>1029</v>
      </c>
      <c r="C989" s="18"/>
      <c r="D989" s="18"/>
      <c r="E989" s="18"/>
      <c r="F989" s="18"/>
      <c r="G989" s="18"/>
      <c r="H989" s="20" t="s">
        <v>1029</v>
      </c>
      <c r="I989" s="29" t="s">
        <v>1855</v>
      </c>
    </row>
    <row r="990" spans="1:9" x14ac:dyDescent="0.25">
      <c r="E990" s="17" t="s">
        <v>56</v>
      </c>
      <c r="F990" s="17">
        <f>IF((COUNT(C984:C989)&lt;&gt;COUNT(F984:F989)),"", ROUND(SUM(F984:F989),2))</f>
        <v>77550</v>
      </c>
      <c r="G990" s="15" t="str">
        <f>IF((COUNT(C984:C989)&lt;&gt;COUNT(F984:F989)),"Neužpildytos visų objektų kainos", "")</f>
        <v/>
      </c>
    </row>
    <row r="991" spans="1:9" x14ac:dyDescent="0.25">
      <c r="C991" s="17" t="s">
        <v>57</v>
      </c>
      <c r="D991" s="20">
        <v>5</v>
      </c>
      <c r="E991" s="17" t="s">
        <v>58</v>
      </c>
      <c r="F991" s="17">
        <f>IF(OR(F990="",D991=""),"", ROUND(PRODUCT(D991,F990)/100,2))</f>
        <v>3877.5</v>
      </c>
      <c r="G991" s="15" t="str">
        <f>IF(D991="", "Nurodykite taikomą PVM dydį", "")</f>
        <v/>
      </c>
    </row>
    <row r="992" spans="1:9" x14ac:dyDescent="0.25">
      <c r="E992" s="17" t="s">
        <v>59</v>
      </c>
      <c r="F992" s="17">
        <f>IF(ISBLANK(F991), "", ROUND(SUM(F990:F991),2))</f>
        <v>81427.5</v>
      </c>
    </row>
    <row r="996" spans="1:9" x14ac:dyDescent="0.25">
      <c r="A996" s="13" t="s">
        <v>1030</v>
      </c>
      <c r="B996" s="13" t="s">
        <v>1031</v>
      </c>
    </row>
    <row r="998" spans="1:9" x14ac:dyDescent="0.25">
      <c r="A998" s="13" t="s">
        <v>28</v>
      </c>
    </row>
    <row r="999" spans="1:9" ht="90" x14ac:dyDescent="0.25">
      <c r="A999" s="17" t="s">
        <v>29</v>
      </c>
      <c r="B999" s="17" t="s">
        <v>30</v>
      </c>
      <c r="C999" s="17" t="s">
        <v>31</v>
      </c>
      <c r="D999" s="17" t="s">
        <v>32</v>
      </c>
      <c r="E999" s="17" t="s">
        <v>33</v>
      </c>
      <c r="F999" s="17" t="s">
        <v>34</v>
      </c>
      <c r="G999" s="27" t="s">
        <v>1846</v>
      </c>
      <c r="H999" s="17" t="s">
        <v>36</v>
      </c>
      <c r="I999" s="27" t="s">
        <v>37</v>
      </c>
    </row>
    <row r="1000" spans="1:9" x14ac:dyDescent="0.25">
      <c r="A1000" s="17" t="s">
        <v>1032</v>
      </c>
      <c r="B1000" s="17" t="s">
        <v>1033</v>
      </c>
      <c r="C1000" s="18"/>
      <c r="D1000" s="18"/>
      <c r="E1000" s="18"/>
      <c r="F1000" s="18"/>
      <c r="G1000" s="18"/>
      <c r="H1000" s="18"/>
      <c r="I1000" s="28"/>
    </row>
    <row r="1001" spans="1:9" ht="409.5" x14ac:dyDescent="0.25">
      <c r="A1001" s="18" t="s">
        <v>1034</v>
      </c>
      <c r="B1001" s="18" t="s">
        <v>1033</v>
      </c>
      <c r="C1001" s="18">
        <v>1800</v>
      </c>
      <c r="D1001" s="18" t="s">
        <v>41</v>
      </c>
      <c r="E1001" s="19">
        <v>48.42</v>
      </c>
      <c r="F1001" s="18">
        <f>IF(ISBLANK(E1001),"", PRODUCT(C1001,E1001))</f>
        <v>87156</v>
      </c>
      <c r="G1001" s="29" t="s">
        <v>1888</v>
      </c>
      <c r="H1001" s="18"/>
      <c r="I1001" s="28"/>
    </row>
    <row r="1002" spans="1:9" x14ac:dyDescent="0.25">
      <c r="A1002" s="18" t="s">
        <v>1035</v>
      </c>
      <c r="B1002" s="18" t="s">
        <v>1036</v>
      </c>
      <c r="C1002" s="18"/>
      <c r="D1002" s="18"/>
      <c r="E1002" s="18"/>
      <c r="F1002" s="18"/>
      <c r="G1002" s="18"/>
      <c r="H1002" s="20" t="s">
        <v>1036</v>
      </c>
      <c r="I1002" s="29" t="s">
        <v>1856</v>
      </c>
    </row>
    <row r="1003" spans="1:9" x14ac:dyDescent="0.25">
      <c r="A1003" s="18" t="s">
        <v>1037</v>
      </c>
      <c r="B1003" s="18" t="s">
        <v>1038</v>
      </c>
      <c r="C1003" s="18"/>
      <c r="D1003" s="18"/>
      <c r="E1003" s="18"/>
      <c r="F1003" s="18"/>
      <c r="G1003" s="18"/>
      <c r="H1003" s="20" t="s">
        <v>1038</v>
      </c>
      <c r="I1003" s="29" t="s">
        <v>1856</v>
      </c>
    </row>
    <row r="1004" spans="1:9" x14ac:dyDescent="0.25">
      <c r="A1004" s="18" t="s">
        <v>1039</v>
      </c>
      <c r="B1004" s="18" t="s">
        <v>1040</v>
      </c>
      <c r="C1004" s="18"/>
      <c r="D1004" s="18"/>
      <c r="E1004" s="18"/>
      <c r="F1004" s="18"/>
      <c r="G1004" s="18"/>
      <c r="H1004" s="20" t="s">
        <v>1040</v>
      </c>
      <c r="I1004" s="29" t="s">
        <v>1856</v>
      </c>
    </row>
    <row r="1005" spans="1:9" x14ac:dyDescent="0.25">
      <c r="A1005" s="18" t="s">
        <v>1041</v>
      </c>
      <c r="B1005" s="18" t="s">
        <v>1042</v>
      </c>
      <c r="C1005" s="18"/>
      <c r="D1005" s="18"/>
      <c r="E1005" s="18"/>
      <c r="F1005" s="18"/>
      <c r="G1005" s="18"/>
      <c r="H1005" s="20" t="s">
        <v>1042</v>
      </c>
      <c r="I1005" s="29" t="s">
        <v>1856</v>
      </c>
    </row>
    <row r="1006" spans="1:9" x14ac:dyDescent="0.25">
      <c r="A1006" s="18" t="s">
        <v>1043</v>
      </c>
      <c r="B1006" s="18" t="s">
        <v>1044</v>
      </c>
      <c r="C1006" s="18"/>
      <c r="D1006" s="18"/>
      <c r="E1006" s="18"/>
      <c r="F1006" s="18"/>
      <c r="G1006" s="18"/>
      <c r="H1006" s="20" t="s">
        <v>1044</v>
      </c>
      <c r="I1006" s="29" t="s">
        <v>1856</v>
      </c>
    </row>
    <row r="1007" spans="1:9" x14ac:dyDescent="0.25">
      <c r="A1007" s="18" t="s">
        <v>1045</v>
      </c>
      <c r="B1007" s="18" t="s">
        <v>1046</v>
      </c>
      <c r="C1007" s="18"/>
      <c r="D1007" s="18"/>
      <c r="E1007" s="18"/>
      <c r="F1007" s="18"/>
      <c r="G1007" s="18"/>
      <c r="H1007" s="20" t="s">
        <v>1046</v>
      </c>
      <c r="I1007" s="29" t="s">
        <v>1856</v>
      </c>
    </row>
    <row r="1008" spans="1:9" x14ac:dyDescent="0.25">
      <c r="A1008" s="18" t="s">
        <v>1047</v>
      </c>
      <c r="B1008" s="18" t="s">
        <v>1048</v>
      </c>
      <c r="C1008" s="18"/>
      <c r="D1008" s="18"/>
      <c r="E1008" s="18"/>
      <c r="F1008" s="18"/>
      <c r="G1008" s="18"/>
      <c r="H1008" s="20" t="s">
        <v>1048</v>
      </c>
      <c r="I1008" s="29" t="s">
        <v>1856</v>
      </c>
    </row>
    <row r="1009" spans="1:9" x14ac:dyDescent="0.25">
      <c r="A1009" s="18" t="s">
        <v>1049</v>
      </c>
      <c r="B1009" s="18" t="s">
        <v>1050</v>
      </c>
      <c r="C1009" s="18"/>
      <c r="D1009" s="18"/>
      <c r="E1009" s="18"/>
      <c r="F1009" s="18"/>
      <c r="G1009" s="18"/>
      <c r="H1009" s="20" t="s">
        <v>1050</v>
      </c>
      <c r="I1009" s="29" t="s">
        <v>1856</v>
      </c>
    </row>
    <row r="1010" spans="1:9" x14ac:dyDescent="0.25">
      <c r="A1010" s="18" t="s">
        <v>1051</v>
      </c>
      <c r="B1010" s="18" t="s">
        <v>1052</v>
      </c>
      <c r="C1010" s="18"/>
      <c r="D1010" s="18"/>
      <c r="E1010" s="18"/>
      <c r="F1010" s="18"/>
      <c r="G1010" s="18"/>
      <c r="H1010" s="20" t="s">
        <v>1052</v>
      </c>
      <c r="I1010" s="29" t="s">
        <v>1856</v>
      </c>
    </row>
    <row r="1011" spans="1:9" x14ac:dyDescent="0.25">
      <c r="A1011" s="18" t="s">
        <v>1053</v>
      </c>
      <c r="B1011" s="18" t="s">
        <v>1054</v>
      </c>
      <c r="C1011" s="18"/>
      <c r="D1011" s="18"/>
      <c r="E1011" s="18"/>
      <c r="F1011" s="18"/>
      <c r="G1011" s="18"/>
      <c r="H1011" s="20" t="s">
        <v>1054</v>
      </c>
      <c r="I1011" s="29" t="s">
        <v>1856</v>
      </c>
    </row>
    <row r="1012" spans="1:9" x14ac:dyDescent="0.25">
      <c r="A1012" s="18" t="s">
        <v>1055</v>
      </c>
      <c r="B1012" s="18" t="s">
        <v>1056</v>
      </c>
      <c r="C1012" s="18"/>
      <c r="D1012" s="18"/>
      <c r="E1012" s="18"/>
      <c r="F1012" s="18"/>
      <c r="G1012" s="18"/>
      <c r="H1012" s="20" t="s">
        <v>1056</v>
      </c>
      <c r="I1012" s="29" t="s">
        <v>1856</v>
      </c>
    </row>
    <row r="1013" spans="1:9" x14ac:dyDescent="0.25">
      <c r="A1013" s="18" t="s">
        <v>1057</v>
      </c>
      <c r="B1013" s="18" t="s">
        <v>1058</v>
      </c>
      <c r="C1013" s="18"/>
      <c r="D1013" s="18"/>
      <c r="E1013" s="18"/>
      <c r="F1013" s="18"/>
      <c r="G1013" s="18"/>
      <c r="H1013" s="20" t="s">
        <v>1058</v>
      </c>
      <c r="I1013" s="29" t="s">
        <v>1856</v>
      </c>
    </row>
    <row r="1014" spans="1:9" x14ac:dyDescent="0.25">
      <c r="A1014" s="18" t="s">
        <v>1059</v>
      </c>
      <c r="B1014" s="18" t="s">
        <v>1060</v>
      </c>
      <c r="C1014" s="18"/>
      <c r="D1014" s="18"/>
      <c r="E1014" s="18"/>
      <c r="F1014" s="18"/>
      <c r="G1014" s="18"/>
      <c r="H1014" s="20" t="s">
        <v>1060</v>
      </c>
      <c r="I1014" s="29" t="s">
        <v>1856</v>
      </c>
    </row>
    <row r="1015" spans="1:9" ht="30" x14ac:dyDescent="0.25">
      <c r="A1015" s="18" t="s">
        <v>1061</v>
      </c>
      <c r="B1015" s="28" t="s">
        <v>1062</v>
      </c>
      <c r="C1015" s="18"/>
      <c r="D1015" s="18"/>
      <c r="E1015" s="18"/>
      <c r="F1015" s="18"/>
      <c r="G1015" s="18"/>
      <c r="H1015" s="20" t="s">
        <v>1062</v>
      </c>
      <c r="I1015" s="29" t="s">
        <v>1856</v>
      </c>
    </row>
    <row r="1016" spans="1:9" x14ac:dyDescent="0.25">
      <c r="E1016" s="17" t="s">
        <v>56</v>
      </c>
      <c r="F1016" s="17">
        <f>IF((COUNT(C1001:C1015)&lt;&gt;COUNT(F1001:F1015)),"", ROUND(SUM(F1001:F1015),2))</f>
        <v>87156</v>
      </c>
      <c r="G1016" s="15" t="str">
        <f>IF((COUNT(C1001:C1015)&lt;&gt;COUNT(F1001:F1015)),"Neužpildytos visų objektų kainos", "")</f>
        <v/>
      </c>
    </row>
    <row r="1017" spans="1:9" x14ac:dyDescent="0.25">
      <c r="C1017" s="17" t="s">
        <v>57</v>
      </c>
      <c r="D1017" s="20">
        <v>5</v>
      </c>
      <c r="E1017" s="17" t="s">
        <v>58</v>
      </c>
      <c r="F1017" s="17">
        <f>IF(OR(F1016="",D1017=""),"", ROUND(PRODUCT(D1017,F1016)/100,2))</f>
        <v>4357.8</v>
      </c>
      <c r="G1017" s="15" t="str">
        <f>IF(D1017="", "Nurodykite taikomą PVM dydį", "")</f>
        <v/>
      </c>
    </row>
    <row r="1018" spans="1:9" x14ac:dyDescent="0.25">
      <c r="E1018" s="17" t="s">
        <v>59</v>
      </c>
      <c r="F1018" s="17">
        <f>IF(ISBLANK(F1017), "", ROUND(SUM(F1016:F1017),2))</f>
        <v>91513.8</v>
      </c>
    </row>
    <row r="1022" spans="1:9" x14ac:dyDescent="0.25">
      <c r="A1022" s="13" t="s">
        <v>1063</v>
      </c>
      <c r="B1022" s="13" t="s">
        <v>1064</v>
      </c>
    </row>
    <row r="1024" spans="1:9" x14ac:dyDescent="0.25">
      <c r="A1024" s="13" t="s">
        <v>28</v>
      </c>
    </row>
    <row r="1025" spans="1:9" ht="90" x14ac:dyDescent="0.25">
      <c r="A1025" s="17" t="s">
        <v>29</v>
      </c>
      <c r="B1025" s="17" t="s">
        <v>30</v>
      </c>
      <c r="C1025" s="17" t="s">
        <v>31</v>
      </c>
      <c r="D1025" s="17" t="s">
        <v>32</v>
      </c>
      <c r="E1025" s="17" t="s">
        <v>33</v>
      </c>
      <c r="F1025" s="17" t="s">
        <v>34</v>
      </c>
      <c r="G1025" s="27" t="s">
        <v>1846</v>
      </c>
      <c r="H1025" s="17" t="s">
        <v>36</v>
      </c>
      <c r="I1025" s="27" t="s">
        <v>37</v>
      </c>
    </row>
    <row r="1026" spans="1:9" x14ac:dyDescent="0.25">
      <c r="A1026" s="17" t="s">
        <v>1065</v>
      </c>
      <c r="B1026" s="17" t="s">
        <v>1066</v>
      </c>
      <c r="C1026" s="18"/>
      <c r="D1026" s="18"/>
      <c r="E1026" s="18"/>
      <c r="F1026" s="18"/>
      <c r="G1026" s="18"/>
      <c r="H1026" s="18"/>
      <c r="I1026" s="28"/>
    </row>
    <row r="1027" spans="1:9" ht="75" x14ac:dyDescent="0.25">
      <c r="A1027" s="18" t="s">
        <v>1067</v>
      </c>
      <c r="B1027" s="18" t="s">
        <v>1066</v>
      </c>
      <c r="C1027" s="18">
        <v>19500</v>
      </c>
      <c r="D1027" s="18" t="s">
        <v>41</v>
      </c>
      <c r="E1027" s="19">
        <v>3.93</v>
      </c>
      <c r="F1027" s="18">
        <f>IF(ISBLANK(E1027),"", PRODUCT(C1027,E1027))</f>
        <v>76635</v>
      </c>
      <c r="G1027" s="29" t="s">
        <v>1857</v>
      </c>
      <c r="H1027" s="18"/>
      <c r="I1027" s="28"/>
    </row>
    <row r="1028" spans="1:9" ht="30" x14ac:dyDescent="0.25">
      <c r="A1028" s="18" t="s">
        <v>1068</v>
      </c>
      <c r="B1028" s="18" t="s">
        <v>1069</v>
      </c>
      <c r="C1028" s="18"/>
      <c r="D1028" s="18"/>
      <c r="E1028" s="18"/>
      <c r="F1028" s="18"/>
      <c r="G1028" s="18"/>
      <c r="H1028" s="20" t="s">
        <v>1069</v>
      </c>
      <c r="I1028" s="29" t="s">
        <v>1858</v>
      </c>
    </row>
    <row r="1029" spans="1:9" ht="30" x14ac:dyDescent="0.25">
      <c r="A1029" s="18" t="s">
        <v>1070</v>
      </c>
      <c r="B1029" s="18" t="s">
        <v>1071</v>
      </c>
      <c r="C1029" s="18"/>
      <c r="D1029" s="18"/>
      <c r="E1029" s="18"/>
      <c r="F1029" s="18"/>
      <c r="G1029" s="18"/>
      <c r="H1029" s="20" t="s">
        <v>1071</v>
      </c>
      <c r="I1029" s="29" t="s">
        <v>1858</v>
      </c>
    </row>
    <row r="1030" spans="1:9" ht="30" x14ac:dyDescent="0.25">
      <c r="A1030" s="18" t="s">
        <v>1072</v>
      </c>
      <c r="B1030" s="18" t="s">
        <v>1073</v>
      </c>
      <c r="C1030" s="18"/>
      <c r="D1030" s="18"/>
      <c r="E1030" s="18"/>
      <c r="F1030" s="18"/>
      <c r="G1030" s="18"/>
      <c r="H1030" s="20" t="s">
        <v>1073</v>
      </c>
      <c r="I1030" s="29" t="s">
        <v>1858</v>
      </c>
    </row>
    <row r="1031" spans="1:9" ht="30" x14ac:dyDescent="0.25">
      <c r="A1031" s="18" t="s">
        <v>1074</v>
      </c>
      <c r="B1031" s="18" t="s">
        <v>1075</v>
      </c>
      <c r="C1031" s="18"/>
      <c r="D1031" s="18"/>
      <c r="E1031" s="18"/>
      <c r="F1031" s="18"/>
      <c r="G1031" s="18"/>
      <c r="H1031" s="20" t="s">
        <v>1075</v>
      </c>
      <c r="I1031" s="29" t="s">
        <v>1858</v>
      </c>
    </row>
    <row r="1032" spans="1:9" ht="30" x14ac:dyDescent="0.25">
      <c r="A1032" s="18" t="s">
        <v>1076</v>
      </c>
      <c r="B1032" s="18" t="s">
        <v>1077</v>
      </c>
      <c r="C1032" s="18"/>
      <c r="D1032" s="18"/>
      <c r="E1032" s="18"/>
      <c r="F1032" s="18"/>
      <c r="G1032" s="18"/>
      <c r="H1032" s="20" t="s">
        <v>1077</v>
      </c>
      <c r="I1032" s="29" t="s">
        <v>1858</v>
      </c>
    </row>
    <row r="1033" spans="1:9" ht="30" x14ac:dyDescent="0.25">
      <c r="A1033" s="18" t="s">
        <v>1078</v>
      </c>
      <c r="B1033" s="18" t="s">
        <v>1079</v>
      </c>
      <c r="C1033" s="18"/>
      <c r="D1033" s="18"/>
      <c r="E1033" s="18"/>
      <c r="F1033" s="18"/>
      <c r="G1033" s="18"/>
      <c r="H1033" s="20" t="s">
        <v>1079</v>
      </c>
      <c r="I1033" s="29" t="s">
        <v>1858</v>
      </c>
    </row>
    <row r="1034" spans="1:9" ht="30" x14ac:dyDescent="0.25">
      <c r="A1034" s="18" t="s">
        <v>1080</v>
      </c>
      <c r="B1034" s="18" t="s">
        <v>1081</v>
      </c>
      <c r="C1034" s="18"/>
      <c r="D1034" s="18"/>
      <c r="E1034" s="18"/>
      <c r="F1034" s="18"/>
      <c r="G1034" s="18"/>
      <c r="H1034" s="20" t="s">
        <v>1081</v>
      </c>
      <c r="I1034" s="29" t="s">
        <v>1858</v>
      </c>
    </row>
    <row r="1035" spans="1:9" ht="30" x14ac:dyDescent="0.25">
      <c r="A1035" s="18" t="s">
        <v>1082</v>
      </c>
      <c r="B1035" s="18" t="s">
        <v>1083</v>
      </c>
      <c r="C1035" s="18"/>
      <c r="D1035" s="18"/>
      <c r="E1035" s="18"/>
      <c r="F1035" s="18"/>
      <c r="G1035" s="18"/>
      <c r="H1035" s="20" t="s">
        <v>1083</v>
      </c>
      <c r="I1035" s="29" t="s">
        <v>1858</v>
      </c>
    </row>
    <row r="1036" spans="1:9" ht="30" x14ac:dyDescent="0.25">
      <c r="A1036" s="18" t="s">
        <v>1084</v>
      </c>
      <c r="B1036" s="18" t="s">
        <v>1085</v>
      </c>
      <c r="C1036" s="18"/>
      <c r="D1036" s="18"/>
      <c r="E1036" s="18"/>
      <c r="F1036" s="18"/>
      <c r="G1036" s="18"/>
      <c r="H1036" s="20" t="s">
        <v>1085</v>
      </c>
      <c r="I1036" s="29" t="s">
        <v>1858</v>
      </c>
    </row>
    <row r="1037" spans="1:9" ht="30" x14ac:dyDescent="0.25">
      <c r="A1037" s="18" t="s">
        <v>1086</v>
      </c>
      <c r="B1037" s="18" t="s">
        <v>1087</v>
      </c>
      <c r="C1037" s="18"/>
      <c r="D1037" s="18"/>
      <c r="E1037" s="18"/>
      <c r="F1037" s="18"/>
      <c r="G1037" s="18"/>
      <c r="H1037" s="20" t="s">
        <v>1087</v>
      </c>
      <c r="I1037" s="29" t="s">
        <v>1858</v>
      </c>
    </row>
    <row r="1038" spans="1:9" x14ac:dyDescent="0.25">
      <c r="E1038" s="17" t="s">
        <v>56</v>
      </c>
      <c r="F1038" s="17">
        <f>IF((COUNT(C1027:C1037)&lt;&gt;COUNT(F1027:F1037)),"", ROUND(SUM(F1027:F1037),2))</f>
        <v>76635</v>
      </c>
      <c r="G1038" s="15" t="str">
        <f>IF((COUNT(C1027:C1037)&lt;&gt;COUNT(F1027:F1037)),"Neužpildytos visų objektų kainos", "")</f>
        <v/>
      </c>
    </row>
    <row r="1039" spans="1:9" x14ac:dyDescent="0.25">
      <c r="C1039" s="17" t="s">
        <v>57</v>
      </c>
      <c r="D1039" s="20">
        <v>5</v>
      </c>
      <c r="E1039" s="17" t="s">
        <v>58</v>
      </c>
      <c r="F1039" s="17">
        <f>IF(OR(F1038="",D1039=""),"", ROUND(PRODUCT(D1039,F1038)/100,2))</f>
        <v>3831.75</v>
      </c>
      <c r="G1039" s="15" t="str">
        <f>IF(D1039="", "Nurodykite taikomą PVM dydį", "")</f>
        <v/>
      </c>
    </row>
    <row r="1040" spans="1:9" x14ac:dyDescent="0.25">
      <c r="E1040" s="17" t="s">
        <v>59</v>
      </c>
      <c r="F1040" s="17">
        <f>IF(ISBLANK(F1039), "", ROUND(SUM(F1038:F1039),2))</f>
        <v>80466.75</v>
      </c>
    </row>
    <row r="1044" spans="1:9" x14ac:dyDescent="0.25">
      <c r="A1044" s="13" t="s">
        <v>1088</v>
      </c>
      <c r="B1044" s="13" t="s">
        <v>1089</v>
      </c>
    </row>
    <row r="1046" spans="1:9" x14ac:dyDescent="0.25">
      <c r="A1046" s="13" t="s">
        <v>28</v>
      </c>
    </row>
    <row r="1047" spans="1:9" ht="90" x14ac:dyDescent="0.25">
      <c r="A1047" s="17" t="s">
        <v>29</v>
      </c>
      <c r="B1047" s="17" t="s">
        <v>30</v>
      </c>
      <c r="C1047" s="17" t="s">
        <v>31</v>
      </c>
      <c r="D1047" s="17" t="s">
        <v>32</v>
      </c>
      <c r="E1047" s="17" t="s">
        <v>33</v>
      </c>
      <c r="F1047" s="17" t="s">
        <v>34</v>
      </c>
      <c r="G1047" s="27" t="s">
        <v>1846</v>
      </c>
      <c r="H1047" s="17" t="s">
        <v>36</v>
      </c>
      <c r="I1047" s="27" t="s">
        <v>37</v>
      </c>
    </row>
    <row r="1048" spans="1:9" x14ac:dyDescent="0.25">
      <c r="A1048" s="17" t="s">
        <v>1090</v>
      </c>
      <c r="B1048" s="17" t="s">
        <v>1091</v>
      </c>
      <c r="C1048" s="18"/>
      <c r="D1048" s="18"/>
      <c r="E1048" s="18"/>
      <c r="F1048" s="18"/>
      <c r="G1048" s="18"/>
      <c r="H1048" s="18"/>
      <c r="I1048" s="28"/>
    </row>
    <row r="1049" spans="1:9" ht="409.5" x14ac:dyDescent="0.25">
      <c r="A1049" s="18" t="s">
        <v>1092</v>
      </c>
      <c r="B1049" s="18" t="s">
        <v>1091</v>
      </c>
      <c r="C1049" s="18">
        <v>150</v>
      </c>
      <c r="D1049" s="18" t="s">
        <v>41</v>
      </c>
      <c r="E1049" s="19">
        <v>245.2</v>
      </c>
      <c r="F1049" s="18">
        <f>IF(ISBLANK(E1049),"", PRODUCT(C1049,E1049))</f>
        <v>36780</v>
      </c>
      <c r="G1049" s="29" t="s">
        <v>1859</v>
      </c>
      <c r="H1049" s="18"/>
      <c r="I1049" s="28"/>
    </row>
    <row r="1050" spans="1:9" x14ac:dyDescent="0.25">
      <c r="A1050" s="18" t="s">
        <v>1093</v>
      </c>
      <c r="B1050" s="18" t="s">
        <v>1094</v>
      </c>
      <c r="C1050" s="18"/>
      <c r="D1050" s="18"/>
      <c r="E1050" s="18"/>
      <c r="F1050" s="18"/>
      <c r="G1050" s="18"/>
      <c r="H1050" s="20" t="s">
        <v>1094</v>
      </c>
      <c r="I1050" s="29" t="s">
        <v>1860</v>
      </c>
    </row>
    <row r="1051" spans="1:9" ht="30" x14ac:dyDescent="0.25">
      <c r="A1051" s="18" t="s">
        <v>1095</v>
      </c>
      <c r="B1051" s="28" t="s">
        <v>1096</v>
      </c>
      <c r="C1051" s="18"/>
      <c r="D1051" s="18"/>
      <c r="E1051" s="18"/>
      <c r="F1051" s="18"/>
      <c r="G1051" s="18"/>
      <c r="H1051" s="20" t="s">
        <v>1096</v>
      </c>
      <c r="I1051" s="29" t="s">
        <v>1860</v>
      </c>
    </row>
    <row r="1052" spans="1:9" x14ac:dyDescent="0.25">
      <c r="A1052" s="18" t="s">
        <v>1097</v>
      </c>
      <c r="B1052" s="18" t="s">
        <v>1098</v>
      </c>
      <c r="C1052" s="18"/>
      <c r="D1052" s="18"/>
      <c r="E1052" s="18"/>
      <c r="F1052" s="18"/>
      <c r="G1052" s="18"/>
      <c r="H1052" s="20" t="s">
        <v>1098</v>
      </c>
      <c r="I1052" s="29" t="s">
        <v>1860</v>
      </c>
    </row>
    <row r="1053" spans="1:9" x14ac:dyDescent="0.25">
      <c r="A1053" s="18" t="s">
        <v>1099</v>
      </c>
      <c r="B1053" s="18" t="s">
        <v>1100</v>
      </c>
      <c r="C1053" s="18"/>
      <c r="D1053" s="18"/>
      <c r="E1053" s="18"/>
      <c r="F1053" s="18"/>
      <c r="G1053" s="18"/>
      <c r="H1053" s="20" t="s">
        <v>1100</v>
      </c>
      <c r="I1053" s="29" t="s">
        <v>1860</v>
      </c>
    </row>
    <row r="1054" spans="1:9" ht="30" x14ac:dyDescent="0.25">
      <c r="A1054" s="18" t="s">
        <v>1101</v>
      </c>
      <c r="B1054" s="28" t="s">
        <v>1102</v>
      </c>
      <c r="C1054" s="18"/>
      <c r="D1054" s="18"/>
      <c r="E1054" s="18"/>
      <c r="F1054" s="18"/>
      <c r="G1054" s="18"/>
      <c r="H1054" s="20" t="s">
        <v>1102</v>
      </c>
      <c r="I1054" s="29" t="s">
        <v>1860</v>
      </c>
    </row>
    <row r="1055" spans="1:9" x14ac:dyDescent="0.25">
      <c r="A1055" s="18" t="s">
        <v>1103</v>
      </c>
      <c r="B1055" s="18" t="s">
        <v>1104</v>
      </c>
      <c r="C1055" s="18"/>
      <c r="D1055" s="18"/>
      <c r="E1055" s="18"/>
      <c r="F1055" s="18"/>
      <c r="G1055" s="18"/>
      <c r="H1055" s="20" t="s">
        <v>1104</v>
      </c>
      <c r="I1055" s="29" t="s">
        <v>1860</v>
      </c>
    </row>
    <row r="1056" spans="1:9" x14ac:dyDescent="0.25">
      <c r="A1056" s="18" t="s">
        <v>1105</v>
      </c>
      <c r="B1056" s="18" t="s">
        <v>1106</v>
      </c>
      <c r="C1056" s="18"/>
      <c r="D1056" s="18"/>
      <c r="E1056" s="18"/>
      <c r="F1056" s="18"/>
      <c r="G1056" s="18"/>
      <c r="H1056" s="20" t="s">
        <v>1106</v>
      </c>
      <c r="I1056" s="29" t="s">
        <v>1860</v>
      </c>
    </row>
    <row r="1057" spans="1:9" x14ac:dyDescent="0.25">
      <c r="A1057" s="18" t="s">
        <v>1107</v>
      </c>
      <c r="B1057" s="18" t="s">
        <v>1108</v>
      </c>
      <c r="C1057" s="18"/>
      <c r="D1057" s="18"/>
      <c r="E1057" s="18"/>
      <c r="F1057" s="18"/>
      <c r="G1057" s="18"/>
      <c r="H1057" s="20" t="s">
        <v>1108</v>
      </c>
      <c r="I1057" s="29" t="s">
        <v>1860</v>
      </c>
    </row>
    <row r="1058" spans="1:9" x14ac:dyDescent="0.25">
      <c r="A1058" s="18" t="s">
        <v>1109</v>
      </c>
      <c r="B1058" s="18" t="s">
        <v>1110</v>
      </c>
      <c r="C1058" s="18"/>
      <c r="D1058" s="18"/>
      <c r="E1058" s="18"/>
      <c r="F1058" s="18"/>
      <c r="G1058" s="18"/>
      <c r="H1058" s="20" t="s">
        <v>1110</v>
      </c>
      <c r="I1058" s="29" t="s">
        <v>1860</v>
      </c>
    </row>
    <row r="1059" spans="1:9" x14ac:dyDescent="0.25">
      <c r="A1059" s="18" t="s">
        <v>1111</v>
      </c>
      <c r="B1059" s="18" t="s">
        <v>1112</v>
      </c>
      <c r="C1059" s="18"/>
      <c r="D1059" s="18"/>
      <c r="E1059" s="18"/>
      <c r="F1059" s="18"/>
      <c r="G1059" s="18"/>
      <c r="H1059" s="20" t="s">
        <v>1112</v>
      </c>
      <c r="I1059" s="29" t="s">
        <v>1860</v>
      </c>
    </row>
    <row r="1060" spans="1:9" x14ac:dyDescent="0.25">
      <c r="E1060" s="17" t="s">
        <v>56</v>
      </c>
      <c r="F1060" s="17">
        <f>IF((COUNT(C1049:C1059)&lt;&gt;COUNT(F1049:F1059)),"", ROUND(SUM(F1049:F1059),2))</f>
        <v>36780</v>
      </c>
      <c r="G1060" s="15" t="str">
        <f>IF((COUNT(C1049:C1059)&lt;&gt;COUNT(F1049:F1059)),"Neužpildytos visų objektų kainos", "")</f>
        <v/>
      </c>
    </row>
    <row r="1061" spans="1:9" x14ac:dyDescent="0.25">
      <c r="C1061" s="17" t="s">
        <v>57</v>
      </c>
      <c r="D1061" s="20">
        <v>5</v>
      </c>
      <c r="E1061" s="17" t="s">
        <v>58</v>
      </c>
      <c r="F1061" s="17">
        <f>IF(OR(F1060="",D1061=""),"", ROUND(PRODUCT(D1061,F1060)/100,2))</f>
        <v>1839</v>
      </c>
      <c r="G1061" s="15" t="str">
        <f>IF(D1061="", "Nurodykite taikomą PVM dydį", "")</f>
        <v/>
      </c>
    </row>
    <row r="1062" spans="1:9" x14ac:dyDescent="0.25">
      <c r="E1062" s="17" t="s">
        <v>59</v>
      </c>
      <c r="F1062" s="17">
        <f>IF(ISBLANK(F1061), "", ROUND(SUM(F1060:F1061),2))</f>
        <v>38619</v>
      </c>
    </row>
    <row r="1066" spans="1:9" x14ac:dyDescent="0.25">
      <c r="A1066" s="13" t="s">
        <v>1113</v>
      </c>
      <c r="B1066" s="13" t="s">
        <v>1114</v>
      </c>
    </row>
    <row r="1068" spans="1:9" x14ac:dyDescent="0.25">
      <c r="A1068" s="13" t="s">
        <v>28</v>
      </c>
    </row>
    <row r="1069" spans="1:9" ht="90" x14ac:dyDescent="0.25">
      <c r="A1069" s="17" t="s">
        <v>29</v>
      </c>
      <c r="B1069" s="17" t="s">
        <v>30</v>
      </c>
      <c r="C1069" s="17" t="s">
        <v>31</v>
      </c>
      <c r="D1069" s="17" t="s">
        <v>32</v>
      </c>
      <c r="E1069" s="17" t="s">
        <v>33</v>
      </c>
      <c r="F1069" s="17" t="s">
        <v>34</v>
      </c>
      <c r="G1069" s="27" t="s">
        <v>1846</v>
      </c>
      <c r="H1069" s="17" t="s">
        <v>36</v>
      </c>
      <c r="I1069" s="27" t="s">
        <v>37</v>
      </c>
    </row>
    <row r="1070" spans="1:9" ht="30" x14ac:dyDescent="0.25">
      <c r="A1070" s="17" t="s">
        <v>1115</v>
      </c>
      <c r="B1070" s="27" t="s">
        <v>1116</v>
      </c>
      <c r="C1070" s="18"/>
      <c r="D1070" s="18"/>
      <c r="E1070" s="18"/>
      <c r="F1070" s="18"/>
      <c r="G1070" s="18"/>
      <c r="H1070" s="18"/>
      <c r="I1070" s="28"/>
    </row>
    <row r="1071" spans="1:9" x14ac:dyDescent="0.25">
      <c r="A1071" s="18" t="s">
        <v>1117</v>
      </c>
      <c r="B1071" s="18" t="s">
        <v>1116</v>
      </c>
      <c r="C1071" s="18">
        <v>3600</v>
      </c>
      <c r="D1071" s="18" t="s">
        <v>41</v>
      </c>
      <c r="E1071" s="19">
        <v>61.5</v>
      </c>
      <c r="F1071" s="18">
        <f>IF(ISBLANK(E1071),"", PRODUCT(C1071,E1071))</f>
        <v>221400</v>
      </c>
      <c r="G1071" s="20" t="s">
        <v>1861</v>
      </c>
      <c r="H1071" s="18"/>
      <c r="I1071" s="28"/>
    </row>
    <row r="1072" spans="1:9" x14ac:dyDescent="0.25">
      <c r="A1072" s="18" t="s">
        <v>1118</v>
      </c>
      <c r="B1072" s="18" t="s">
        <v>1119</v>
      </c>
      <c r="C1072" s="18"/>
      <c r="D1072" s="18"/>
      <c r="E1072" s="18"/>
      <c r="F1072" s="18"/>
      <c r="G1072" s="18"/>
      <c r="H1072" s="20" t="str">
        <f>B1071</f>
        <v>PTVAA  vielos  nukreipėjos 0.014‘‘ platinos ir nerūdijančio plieno lydinio įvairiems susiaurėjimams rekanalizuoti:</v>
      </c>
      <c r="I1072" s="29" t="s">
        <v>1860</v>
      </c>
    </row>
    <row r="1073" spans="1:9" ht="30" x14ac:dyDescent="0.25">
      <c r="A1073" s="18" t="s">
        <v>1120</v>
      </c>
      <c r="B1073" s="28" t="s">
        <v>1121</v>
      </c>
      <c r="C1073" s="18"/>
      <c r="D1073" s="18"/>
      <c r="E1073" s="18"/>
      <c r="F1073" s="18"/>
      <c r="G1073" s="18"/>
      <c r="H1073" s="20" t="str">
        <f t="shared" ref="H1073:H1081" si="0">B1072</f>
        <v xml:space="preserve">Pagamintos iš platinos ir nerūdijančio plieno lydinio spiralių, kurios viena su kita šonais nesulydytos;                                                                                                                                                   </v>
      </c>
      <c r="I1073" s="29" t="s">
        <v>1860</v>
      </c>
    </row>
    <row r="1074" spans="1:9" x14ac:dyDescent="0.25">
      <c r="A1074" s="18" t="s">
        <v>1122</v>
      </c>
      <c r="B1074" s="18" t="s">
        <v>1123</v>
      </c>
      <c r="C1074" s="18"/>
      <c r="D1074" s="18"/>
      <c r="E1074" s="18"/>
      <c r="F1074" s="18"/>
      <c r="G1074" s="18"/>
      <c r="H1074" s="20" t="str">
        <f t="shared" si="0"/>
        <v>Vielos šerdis vienalyčio lydinio (monolitinė) tolygiam ir kontroliuojamam sukimo judesiui perduoti: Operatoriui pasukus vielą 360° tiek pat pasisuka ir arterijoje esantis galiukas;</v>
      </c>
      <c r="I1074" s="29" t="s">
        <v>1860</v>
      </c>
    </row>
    <row r="1075" spans="1:9" x14ac:dyDescent="0.25">
      <c r="A1075" s="18" t="s">
        <v>1124</v>
      </c>
      <c r="B1075" s="18" t="s">
        <v>1125</v>
      </c>
      <c r="C1075" s="18"/>
      <c r="D1075" s="18"/>
      <c r="E1075" s="18"/>
      <c r="F1075" s="18"/>
      <c r="G1075" s="18"/>
      <c r="H1075" s="20" t="str">
        <f t="shared" si="0"/>
        <v>Viena viela supinta ir ne mažiau, kaip 15 mikro vielų, kad distalinis galas būtų lankstus;</v>
      </c>
      <c r="I1075" s="29" t="s">
        <v>1860</v>
      </c>
    </row>
    <row r="1076" spans="1:9" x14ac:dyDescent="0.25">
      <c r="A1076" s="18" t="s">
        <v>1126</v>
      </c>
      <c r="B1076" s="18" t="s">
        <v>1127</v>
      </c>
      <c r="C1076" s="18"/>
      <c r="D1076" s="18"/>
      <c r="E1076" s="18"/>
      <c r="F1076" s="18"/>
      <c r="G1076" s="18"/>
      <c r="H1076" s="20" t="str">
        <f t="shared" si="0"/>
        <v>Vielų ilgis turi apimti intervalą nuo 165 cm iki 330 cm;</v>
      </c>
      <c r="I1076" s="29" t="s">
        <v>1860</v>
      </c>
    </row>
    <row r="1077" spans="1:9" x14ac:dyDescent="0.25">
      <c r="A1077" s="18" t="s">
        <v>1128</v>
      </c>
      <c r="B1077" s="18" t="s">
        <v>1129</v>
      </c>
      <c r="C1077" s="18"/>
      <c r="D1077" s="18"/>
      <c r="E1077" s="18"/>
      <c r="F1077" s="18"/>
      <c r="G1077" s="18"/>
      <c r="H1077" s="20" t="str">
        <f t="shared" si="0"/>
        <v>Galimybė prijungti vielą pratęsėją (iki 150 cm ilgio);</v>
      </c>
      <c r="I1077" s="29" t="s">
        <v>1860</v>
      </c>
    </row>
    <row r="1078" spans="1:9" x14ac:dyDescent="0.25">
      <c r="A1078" s="18" t="s">
        <v>1130</v>
      </c>
      <c r="B1078" s="18" t="s">
        <v>1131</v>
      </c>
      <c r="C1078" s="18"/>
      <c r="D1078" s="18"/>
      <c r="E1078" s="18"/>
      <c r="F1078" s="18"/>
      <c r="G1078" s="18"/>
      <c r="H1078" s="20" t="str">
        <f t="shared" si="0"/>
        <v>Pats galas nedengtas iki 2,5 cm, kad padidinti vielos jautrumą;</v>
      </c>
      <c r="I1078" s="29" t="s">
        <v>1860</v>
      </c>
    </row>
    <row r="1079" spans="1:9" x14ac:dyDescent="0.25">
      <c r="A1079" s="18" t="s">
        <v>1132</v>
      </c>
      <c r="B1079" s="18" t="s">
        <v>1133</v>
      </c>
      <c r="C1079" s="18"/>
      <c r="D1079" s="18"/>
      <c r="E1079" s="18"/>
      <c r="F1079" s="18"/>
      <c r="G1079" s="18"/>
      <c r="H1079" s="20" t="str">
        <f t="shared" si="0"/>
        <v>Tiesūs ar J formos galiukai;</v>
      </c>
      <c r="I1079" s="29" t="s">
        <v>1860</v>
      </c>
    </row>
    <row r="1080" spans="1:9" x14ac:dyDescent="0.25">
      <c r="A1080" s="18" t="s">
        <v>1134</v>
      </c>
      <c r="B1080" s="18" t="s">
        <v>1135</v>
      </c>
      <c r="C1080" s="18"/>
      <c r="D1080" s="18"/>
      <c r="E1080" s="18"/>
      <c r="F1080" s="18"/>
      <c r="G1080" s="18"/>
      <c r="H1080" s="20" t="str">
        <f t="shared" si="0"/>
        <v>Galimybė polimerinio modelio;</v>
      </c>
      <c r="I1080" s="29" t="s">
        <v>1860</v>
      </c>
    </row>
    <row r="1081" spans="1:9" x14ac:dyDescent="0.25">
      <c r="A1081" s="18" t="s">
        <v>1136</v>
      </c>
      <c r="B1081" s="18" t="s">
        <v>1137</v>
      </c>
      <c r="C1081" s="18"/>
      <c r="D1081" s="18"/>
      <c r="E1081" s="18"/>
      <c r="F1081" s="18"/>
      <c r="G1081" s="18"/>
      <c r="H1081" s="20" t="str">
        <f t="shared" si="0"/>
        <v>Galas nuo 0,3 g iki 40 g, galas 16 cm ar daugiau rentgenokontrastiškas; PTFE danga proksimaliau;</v>
      </c>
      <c r="I1081" s="29" t="s">
        <v>1860</v>
      </c>
    </row>
    <row r="1082" spans="1:9" x14ac:dyDescent="0.25">
      <c r="E1082" s="17" t="s">
        <v>56</v>
      </c>
      <c r="F1082" s="17">
        <f>IF((COUNT(C1071:C1081)&lt;&gt;COUNT(F1071:F1081)),"", ROUND(SUM(F1071:F1081),2))</f>
        <v>221400</v>
      </c>
      <c r="G1082" s="15" t="str">
        <f>IF((COUNT(C1071:C1081)&lt;&gt;COUNT(F1071:F1081)),"Neužpildytos visų objektų kainos", "")</f>
        <v/>
      </c>
    </row>
    <row r="1083" spans="1:9" x14ac:dyDescent="0.25">
      <c r="C1083" s="17" t="s">
        <v>57</v>
      </c>
      <c r="D1083" s="20">
        <v>5</v>
      </c>
      <c r="E1083" s="17" t="s">
        <v>58</v>
      </c>
      <c r="F1083" s="17">
        <f>IF(OR(F1082="",D1083=""),"", ROUND(PRODUCT(D1083,F1082)/100,2))</f>
        <v>11070</v>
      </c>
      <c r="G1083" s="15" t="str">
        <f>IF(D1083="", "Nurodykite taikomą PVM dydį", "")</f>
        <v/>
      </c>
    </row>
    <row r="1084" spans="1:9" x14ac:dyDescent="0.25">
      <c r="E1084" s="17" t="s">
        <v>59</v>
      </c>
      <c r="F1084" s="17">
        <f>IF(ISBLANK(F1083), "", ROUND(SUM(F1082:F1083),2))</f>
        <v>232470</v>
      </c>
    </row>
    <row r="1088" spans="1:9" x14ac:dyDescent="0.25">
      <c r="A1088" s="13" t="s">
        <v>1138</v>
      </c>
      <c r="B1088" s="13" t="s">
        <v>1139</v>
      </c>
    </row>
    <row r="1090" spans="1:9" x14ac:dyDescent="0.25">
      <c r="A1090" s="13" t="s">
        <v>28</v>
      </c>
    </row>
    <row r="1091" spans="1:9" ht="90" x14ac:dyDescent="0.25">
      <c r="A1091" s="17" t="s">
        <v>29</v>
      </c>
      <c r="B1091" s="17" t="s">
        <v>30</v>
      </c>
      <c r="C1091" s="17" t="s">
        <v>31</v>
      </c>
      <c r="D1091" s="17" t="s">
        <v>32</v>
      </c>
      <c r="E1091" s="17" t="s">
        <v>33</v>
      </c>
      <c r="F1091" s="17" t="s">
        <v>34</v>
      </c>
      <c r="G1091" s="27" t="s">
        <v>1846</v>
      </c>
      <c r="H1091" s="17" t="s">
        <v>36</v>
      </c>
      <c r="I1091" s="27" t="s">
        <v>37</v>
      </c>
    </row>
    <row r="1092" spans="1:9" x14ac:dyDescent="0.25">
      <c r="A1092" s="17" t="s">
        <v>1140</v>
      </c>
      <c r="B1092" s="17" t="s">
        <v>1141</v>
      </c>
      <c r="C1092" s="18"/>
      <c r="D1092" s="18"/>
      <c r="E1092" s="18"/>
      <c r="F1092" s="18"/>
      <c r="G1092" s="18"/>
      <c r="H1092" s="18"/>
      <c r="I1092" s="28"/>
    </row>
    <row r="1093" spans="1:9" x14ac:dyDescent="0.25">
      <c r="A1093" s="18" t="s">
        <v>1142</v>
      </c>
      <c r="B1093" s="18" t="s">
        <v>1141</v>
      </c>
      <c r="C1093" s="18">
        <v>45</v>
      </c>
      <c r="D1093" s="18" t="s">
        <v>41</v>
      </c>
      <c r="E1093" s="19">
        <v>333</v>
      </c>
      <c r="F1093" s="18">
        <f>IF(ISBLANK(E1093),"", PRODUCT(C1093,E1093))</f>
        <v>14985</v>
      </c>
      <c r="G1093" s="20" t="s">
        <v>1862</v>
      </c>
      <c r="H1093" s="18"/>
      <c r="I1093" s="28"/>
    </row>
    <row r="1094" spans="1:9" x14ac:dyDescent="0.25">
      <c r="A1094" s="18" t="s">
        <v>1143</v>
      </c>
      <c r="B1094" s="18" t="s">
        <v>1144</v>
      </c>
      <c r="C1094" s="18"/>
      <c r="D1094" s="18"/>
      <c r="E1094" s="18"/>
      <c r="F1094" s="18"/>
      <c r="G1094" s="18"/>
      <c r="H1094" s="20" t="s">
        <v>1144</v>
      </c>
      <c r="I1094" s="29" t="s">
        <v>1860</v>
      </c>
    </row>
    <row r="1095" spans="1:9" x14ac:dyDescent="0.25">
      <c r="A1095" s="18" t="s">
        <v>1145</v>
      </c>
      <c r="B1095" s="18" t="s">
        <v>1146</v>
      </c>
      <c r="C1095" s="18"/>
      <c r="D1095" s="18"/>
      <c r="E1095" s="18"/>
      <c r="F1095" s="18"/>
      <c r="G1095" s="18"/>
      <c r="H1095" s="20" t="s">
        <v>1146</v>
      </c>
      <c r="I1095" s="29" t="s">
        <v>1860</v>
      </c>
    </row>
    <row r="1096" spans="1:9" x14ac:dyDescent="0.25">
      <c r="A1096" s="18" t="s">
        <v>1147</v>
      </c>
      <c r="B1096" s="18" t="s">
        <v>1148</v>
      </c>
      <c r="C1096" s="18"/>
      <c r="D1096" s="18"/>
      <c r="E1096" s="18"/>
      <c r="F1096" s="18"/>
      <c r="G1096" s="18"/>
      <c r="H1096" s="20" t="s">
        <v>1148</v>
      </c>
      <c r="I1096" s="29" t="s">
        <v>1860</v>
      </c>
    </row>
    <row r="1097" spans="1:9" x14ac:dyDescent="0.25">
      <c r="A1097" s="18" t="s">
        <v>1149</v>
      </c>
      <c r="B1097" s="18" t="s">
        <v>1150</v>
      </c>
      <c r="C1097" s="18"/>
      <c r="D1097" s="18"/>
      <c r="E1097" s="18"/>
      <c r="F1097" s="18"/>
      <c r="G1097" s="18"/>
      <c r="H1097" s="20" t="s">
        <v>1150</v>
      </c>
      <c r="I1097" s="29" t="s">
        <v>1860</v>
      </c>
    </row>
    <row r="1098" spans="1:9" x14ac:dyDescent="0.25">
      <c r="A1098" s="18" t="s">
        <v>1151</v>
      </c>
      <c r="B1098" s="18" t="s">
        <v>1152</v>
      </c>
      <c r="C1098" s="18"/>
      <c r="D1098" s="18"/>
      <c r="E1098" s="18"/>
      <c r="F1098" s="18"/>
      <c r="G1098" s="18"/>
      <c r="H1098" s="20" t="s">
        <v>1152</v>
      </c>
      <c r="I1098" s="29" t="s">
        <v>1860</v>
      </c>
    </row>
    <row r="1099" spans="1:9" x14ac:dyDescent="0.25">
      <c r="A1099" s="18" t="s">
        <v>1153</v>
      </c>
      <c r="B1099" s="18" t="s">
        <v>1154</v>
      </c>
      <c r="C1099" s="18"/>
      <c r="D1099" s="18"/>
      <c r="E1099" s="18"/>
      <c r="F1099" s="18"/>
      <c r="G1099" s="18"/>
      <c r="H1099" s="20" t="s">
        <v>1154</v>
      </c>
      <c r="I1099" s="29" t="s">
        <v>1860</v>
      </c>
    </row>
    <row r="1100" spans="1:9" x14ac:dyDescent="0.25">
      <c r="A1100" s="18" t="s">
        <v>1155</v>
      </c>
      <c r="B1100" s="18" t="s">
        <v>1156</v>
      </c>
      <c r="C1100" s="18"/>
      <c r="D1100" s="18"/>
      <c r="E1100" s="18"/>
      <c r="F1100" s="18"/>
      <c r="G1100" s="18"/>
      <c r="H1100" s="20" t="s">
        <v>1156</v>
      </c>
      <c r="I1100" s="29" t="s">
        <v>1860</v>
      </c>
    </row>
    <row r="1101" spans="1:9" x14ac:dyDescent="0.25">
      <c r="A1101" s="18" t="s">
        <v>1157</v>
      </c>
      <c r="B1101" s="18" t="s">
        <v>1158</v>
      </c>
      <c r="C1101" s="18"/>
      <c r="D1101" s="18"/>
      <c r="E1101" s="18"/>
      <c r="F1101" s="18"/>
      <c r="G1101" s="18"/>
      <c r="H1101" s="20" t="s">
        <v>1158</v>
      </c>
      <c r="I1101" s="29" t="s">
        <v>1860</v>
      </c>
    </row>
    <row r="1102" spans="1:9" x14ac:dyDescent="0.25">
      <c r="A1102" s="18" t="s">
        <v>1159</v>
      </c>
      <c r="B1102" s="18" t="s">
        <v>1160</v>
      </c>
      <c r="C1102" s="18"/>
      <c r="D1102" s="18"/>
      <c r="E1102" s="18"/>
      <c r="F1102" s="18"/>
      <c r="G1102" s="18"/>
      <c r="H1102" s="20" t="s">
        <v>1160</v>
      </c>
      <c r="I1102" s="29" t="s">
        <v>1860</v>
      </c>
    </row>
    <row r="1103" spans="1:9" x14ac:dyDescent="0.25">
      <c r="A1103" s="18" t="s">
        <v>1161</v>
      </c>
      <c r="B1103" s="18" t="s">
        <v>1162</v>
      </c>
      <c r="C1103" s="18"/>
      <c r="D1103" s="18"/>
      <c r="E1103" s="18"/>
      <c r="F1103" s="18"/>
      <c r="G1103" s="18"/>
      <c r="H1103" s="20" t="s">
        <v>1162</v>
      </c>
      <c r="I1103" s="29" t="s">
        <v>1860</v>
      </c>
    </row>
    <row r="1104" spans="1:9" x14ac:dyDescent="0.25">
      <c r="E1104" s="17" t="s">
        <v>56</v>
      </c>
      <c r="F1104" s="17">
        <f>IF((COUNT(C1093:C1103)&lt;&gt;COUNT(F1093:F1103)),"", ROUND(SUM(F1093:F1103),2))</f>
        <v>14985</v>
      </c>
      <c r="G1104" s="15" t="str">
        <f>IF((COUNT(C1093:C1103)&lt;&gt;COUNT(F1093:F1103)),"Neužpildytos visų objektų kainos", "")</f>
        <v/>
      </c>
    </row>
    <row r="1105" spans="1:9" x14ac:dyDescent="0.25">
      <c r="C1105" s="17" t="s">
        <v>57</v>
      </c>
      <c r="D1105" s="20">
        <v>5</v>
      </c>
      <c r="E1105" s="17" t="s">
        <v>58</v>
      </c>
      <c r="F1105" s="17">
        <f>IF(OR(F1104="",D1105=""),"", ROUND(PRODUCT(D1105,F1104)/100,2))</f>
        <v>749.25</v>
      </c>
      <c r="G1105" s="15" t="str">
        <f>IF(D1105="", "Nurodykite taikomą PVM dydį", "")</f>
        <v/>
      </c>
    </row>
    <row r="1106" spans="1:9" x14ac:dyDescent="0.25">
      <c r="E1106" s="17" t="s">
        <v>59</v>
      </c>
      <c r="F1106" s="17">
        <f>IF(ISBLANK(F1105), "", ROUND(SUM(F1104:F1105),2))</f>
        <v>15734.25</v>
      </c>
    </row>
    <row r="1110" spans="1:9" x14ac:dyDescent="0.25">
      <c r="A1110" s="13" t="s">
        <v>1163</v>
      </c>
      <c r="B1110" s="13" t="s">
        <v>1164</v>
      </c>
    </row>
    <row r="1112" spans="1:9" x14ac:dyDescent="0.25">
      <c r="A1112" s="13" t="s">
        <v>28</v>
      </c>
    </row>
    <row r="1113" spans="1:9" ht="90" x14ac:dyDescent="0.25">
      <c r="A1113" s="17" t="s">
        <v>29</v>
      </c>
      <c r="B1113" s="17" t="s">
        <v>30</v>
      </c>
      <c r="C1113" s="17" t="s">
        <v>31</v>
      </c>
      <c r="D1113" s="17" t="s">
        <v>32</v>
      </c>
      <c r="E1113" s="17" t="s">
        <v>33</v>
      </c>
      <c r="F1113" s="17" t="s">
        <v>34</v>
      </c>
      <c r="G1113" s="27" t="s">
        <v>1846</v>
      </c>
      <c r="H1113" s="17" t="s">
        <v>36</v>
      </c>
      <c r="I1113" s="27" t="s">
        <v>37</v>
      </c>
    </row>
    <row r="1114" spans="1:9" x14ac:dyDescent="0.25">
      <c r="A1114" s="17" t="s">
        <v>1165</v>
      </c>
      <c r="B1114" s="17" t="s">
        <v>1166</v>
      </c>
      <c r="C1114" s="18"/>
      <c r="D1114" s="18"/>
      <c r="E1114" s="18"/>
      <c r="F1114" s="18"/>
      <c r="G1114" s="18"/>
      <c r="H1114" s="18"/>
      <c r="I1114" s="28"/>
    </row>
    <row r="1115" spans="1:9" ht="120" x14ac:dyDescent="0.25">
      <c r="A1115" s="18" t="s">
        <v>1167</v>
      </c>
      <c r="B1115" s="18" t="s">
        <v>1166</v>
      </c>
      <c r="C1115" s="18">
        <v>90</v>
      </c>
      <c r="D1115" s="18" t="s">
        <v>41</v>
      </c>
      <c r="E1115" s="19">
        <v>458.4</v>
      </c>
      <c r="F1115" s="18">
        <f>IF(ISBLANK(E1115),"", PRODUCT(C1115,E1115))</f>
        <v>41256</v>
      </c>
      <c r="G1115" s="29" t="s">
        <v>1863</v>
      </c>
      <c r="H1115" s="18"/>
      <c r="I1115" s="28"/>
    </row>
    <row r="1116" spans="1:9" ht="30" x14ac:dyDescent="0.25">
      <c r="A1116" s="18" t="s">
        <v>1168</v>
      </c>
      <c r="B1116" s="28" t="s">
        <v>1169</v>
      </c>
      <c r="C1116" s="18"/>
      <c r="D1116" s="18"/>
      <c r="E1116" s="18"/>
      <c r="F1116" s="18"/>
      <c r="G1116" s="18"/>
      <c r="H1116" s="20" t="str">
        <f>B1116</f>
        <v>Galiukas – smailėjantis ir lankstus, kad mikrokateterį būtų galima stumti ant nukreipiančiosios vielos (vidinis diametras - ne mažesnis nei 0,015“, išorinis diametras ne didesnis, nei 0,019“);</v>
      </c>
      <c r="I1116" s="29" t="s">
        <v>1864</v>
      </c>
    </row>
    <row r="1117" spans="1:9" x14ac:dyDescent="0.25">
      <c r="A1117" s="18" t="s">
        <v>1170</v>
      </c>
      <c r="B1117" s="18" t="s">
        <v>1171</v>
      </c>
      <c r="C1117" s="18"/>
      <c r="D1117" s="18"/>
      <c r="E1117" s="18"/>
      <c r="F1117" s="18"/>
      <c r="G1117" s="18"/>
      <c r="H1117" s="20" t="str">
        <f t="shared" ref="H1117:H1128" si="1">B1117</f>
        <v>Du mikrokateteriai turi tilpti į 6 Fr nukreipiantijį kateterį;</v>
      </c>
      <c r="I1117" s="29" t="s">
        <v>1864</v>
      </c>
    </row>
    <row r="1118" spans="1:9" x14ac:dyDescent="0.25">
      <c r="A1118" s="18" t="s">
        <v>1172</v>
      </c>
      <c r="B1118" s="18" t="s">
        <v>1173</v>
      </c>
      <c r="C1118" s="18"/>
      <c r="D1118" s="18"/>
      <c r="E1118" s="18"/>
      <c r="F1118" s="18"/>
      <c r="G1118" s="18"/>
      <c r="H1118" s="20" t="str">
        <f t="shared" si="1"/>
        <v>Turi būti 2 spindžių modelis – OTW spindis atsiveriau ne toliau, nei 7 mm nuo galiuko;</v>
      </c>
      <c r="I1118" s="29" t="s">
        <v>1864</v>
      </c>
    </row>
    <row r="1119" spans="1:9" x14ac:dyDescent="0.25">
      <c r="A1119" s="18" t="s">
        <v>1174</v>
      </c>
      <c r="B1119" s="18" t="s">
        <v>1175</v>
      </c>
      <c r="C1119" s="18"/>
      <c r="D1119" s="18"/>
      <c r="E1119" s="18"/>
      <c r="F1119" s="18"/>
      <c r="G1119" s="18"/>
      <c r="H1119" s="20" t="str">
        <f t="shared" si="1"/>
        <v>Vidurinės dalies storis ne didesnis, nei 1,9 F;</v>
      </c>
      <c r="I1119" s="29" t="s">
        <v>1864</v>
      </c>
    </row>
    <row r="1120" spans="1:9" x14ac:dyDescent="0.25">
      <c r="A1120" s="18" t="s">
        <v>1176</v>
      </c>
      <c r="B1120" s="18" t="s">
        <v>1177</v>
      </c>
      <c r="C1120" s="18"/>
      <c r="D1120" s="18"/>
      <c r="E1120" s="18"/>
      <c r="F1120" s="18"/>
      <c r="G1120" s="18"/>
      <c r="H1120" s="20" t="str">
        <f t="shared" si="1"/>
        <v>Galiuko storis ne didesnis, nei 1,3 F;</v>
      </c>
      <c r="I1120" s="29" t="s">
        <v>1864</v>
      </c>
    </row>
    <row r="1121" spans="1:9" x14ac:dyDescent="0.25">
      <c r="A1121" s="18" t="s">
        <v>1178</v>
      </c>
      <c r="B1121" s="18" t="s">
        <v>1154</v>
      </c>
      <c r="C1121" s="18"/>
      <c r="D1121" s="18"/>
      <c r="E1121" s="18"/>
      <c r="F1121" s="18"/>
      <c r="G1121" s="18"/>
      <c r="H1121" s="20" t="str">
        <f t="shared" si="1"/>
        <v>Galiukas rentgenokontrastinis;</v>
      </c>
      <c r="I1121" s="29" t="s">
        <v>1864</v>
      </c>
    </row>
    <row r="1122" spans="1:9" x14ac:dyDescent="0.25">
      <c r="A1122" s="18" t="s">
        <v>1179</v>
      </c>
      <c r="B1122" s="18" t="s">
        <v>1180</v>
      </c>
      <c r="C1122" s="18"/>
      <c r="D1122" s="18"/>
      <c r="E1122" s="18"/>
      <c r="F1122" s="18"/>
      <c r="G1122" s="18"/>
      <c r="H1122" s="20" t="str">
        <f t="shared" si="1"/>
        <v>Galiukas projungtas prie kateterio be standžios zonos;</v>
      </c>
      <c r="I1122" s="29" t="s">
        <v>1864</v>
      </c>
    </row>
    <row r="1123" spans="1:9" x14ac:dyDescent="0.25">
      <c r="A1123" s="18" t="s">
        <v>1181</v>
      </c>
      <c r="B1123" s="18" t="s">
        <v>1182</v>
      </c>
      <c r="C1123" s="18"/>
      <c r="D1123" s="18"/>
      <c r="E1123" s="18"/>
      <c r="F1123" s="18"/>
      <c r="G1123" s="18"/>
      <c r="H1123" s="20" t="str">
        <f t="shared" si="1"/>
        <v>Galiukas iki 5 mm ilgyje padengtas volframu;</v>
      </c>
      <c r="I1123" s="29" t="s">
        <v>1864</v>
      </c>
    </row>
    <row r="1124" spans="1:9" x14ac:dyDescent="0.25">
      <c r="A1124" s="18" t="s">
        <v>1183</v>
      </c>
      <c r="B1124" s="18" t="s">
        <v>1184</v>
      </c>
      <c r="C1124" s="18"/>
      <c r="D1124" s="18"/>
      <c r="E1124" s="18"/>
      <c r="F1124" s="18"/>
      <c r="G1124" s="18"/>
      <c r="H1124" s="20" t="str">
        <f t="shared" si="1"/>
        <v>Ant galiuko yra volframo – platinos iki 0,8 mm dydžio žymeklis;</v>
      </c>
      <c r="I1124" s="29" t="s">
        <v>1864</v>
      </c>
    </row>
    <row r="1125" spans="1:9" x14ac:dyDescent="0.25">
      <c r="A1125" s="18" t="s">
        <v>1185</v>
      </c>
      <c r="B1125" s="18" t="s">
        <v>1186</v>
      </c>
      <c r="C1125" s="18"/>
      <c r="D1125" s="18"/>
      <c r="E1125" s="18"/>
      <c r="F1125" s="18"/>
      <c r="G1125" s="18"/>
      <c r="H1125" s="20" t="str">
        <f t="shared" si="1"/>
        <v>Padengti hidrofiline danga;</v>
      </c>
      <c r="I1125" s="29" t="s">
        <v>1864</v>
      </c>
    </row>
    <row r="1126" spans="1:9" x14ac:dyDescent="0.25">
      <c r="A1126" s="18" t="s">
        <v>1187</v>
      </c>
      <c r="B1126" s="18" t="s">
        <v>1188</v>
      </c>
      <c r="C1126" s="18"/>
      <c r="D1126" s="18"/>
      <c r="E1126" s="18"/>
      <c r="F1126" s="18"/>
      <c r="G1126" s="18"/>
      <c r="H1126" s="20" t="str">
        <f t="shared" si="1"/>
        <v>Atlaiko iki 300 psi slėgį;</v>
      </c>
      <c r="I1126" s="29" t="s">
        <v>1864</v>
      </c>
    </row>
    <row r="1127" spans="1:9" x14ac:dyDescent="0.25">
      <c r="A1127" s="18" t="s">
        <v>1189</v>
      </c>
      <c r="B1127" s="18" t="s">
        <v>1190</v>
      </c>
      <c r="C1127" s="18"/>
      <c r="D1127" s="18"/>
      <c r="E1127" s="18"/>
      <c r="F1127" s="18"/>
      <c r="G1127" s="18"/>
      <c r="H1127" s="20" t="str">
        <f t="shared" si="1"/>
        <v>Mikrokateterio darbinis ilgis - ne mažiau kaip 135 cm;   spindžio dydis - 0,015-0,018";</v>
      </c>
      <c r="I1127" s="29" t="s">
        <v>1864</v>
      </c>
    </row>
    <row r="1128" spans="1:9" x14ac:dyDescent="0.25">
      <c r="A1128" s="18" t="s">
        <v>1191</v>
      </c>
      <c r="B1128" s="18" t="s">
        <v>1192</v>
      </c>
      <c r="C1128" s="18"/>
      <c r="D1128" s="18"/>
      <c r="E1128" s="18"/>
      <c r="F1128" s="18"/>
      <c r="G1128" s="18"/>
      <c r="H1128" s="20" t="str">
        <f t="shared" si="1"/>
        <v>Mikrokateterio sienelė – iš poliamido, kurio kietumas tolygiai distaliau mažėja;</v>
      </c>
      <c r="I1128" s="29" t="s">
        <v>1864</v>
      </c>
    </row>
    <row r="1129" spans="1:9" x14ac:dyDescent="0.25">
      <c r="E1129" s="17" t="s">
        <v>56</v>
      </c>
      <c r="F1129" s="17">
        <f>IF((COUNT(C1115:C1128)&lt;&gt;COUNT(F1115:F1128)),"", ROUND(SUM(F1115:F1128),2))</f>
        <v>41256</v>
      </c>
      <c r="G1129" s="15" t="str">
        <f>IF((COUNT(C1115:C1128)&lt;&gt;COUNT(F1115:F1128)),"Neužpildytos visų objektų kainos", "")</f>
        <v/>
      </c>
    </row>
    <row r="1130" spans="1:9" x14ac:dyDescent="0.25">
      <c r="C1130" s="17" t="s">
        <v>57</v>
      </c>
      <c r="D1130" s="20">
        <v>5</v>
      </c>
      <c r="E1130" s="17" t="s">
        <v>58</v>
      </c>
      <c r="F1130" s="17">
        <f>IF(OR(F1129="",D1130=""),"", ROUND(PRODUCT(D1130,F1129)/100,2))</f>
        <v>2062.8000000000002</v>
      </c>
      <c r="G1130" s="15" t="str">
        <f>IF(D1130="", "Nurodykite taikomą PVM dydį", "")</f>
        <v/>
      </c>
    </row>
    <row r="1131" spans="1:9" x14ac:dyDescent="0.25">
      <c r="E1131" s="17" t="s">
        <v>59</v>
      </c>
      <c r="F1131" s="17">
        <f>IF(ISBLANK(F1130), "", ROUND(SUM(F1129:F1130),2))</f>
        <v>43318.8</v>
      </c>
    </row>
    <row r="1135" spans="1:9" x14ac:dyDescent="0.25">
      <c r="A1135" s="13" t="s">
        <v>1193</v>
      </c>
      <c r="B1135" s="13" t="s">
        <v>1194</v>
      </c>
    </row>
    <row r="1137" spans="1:9" x14ac:dyDescent="0.25">
      <c r="A1137" s="13" t="s">
        <v>28</v>
      </c>
    </row>
    <row r="1138" spans="1:9" ht="90" x14ac:dyDescent="0.25">
      <c r="A1138" s="17" t="s">
        <v>29</v>
      </c>
      <c r="B1138" s="17" t="s">
        <v>30</v>
      </c>
      <c r="C1138" s="17" t="s">
        <v>31</v>
      </c>
      <c r="D1138" s="17" t="s">
        <v>32</v>
      </c>
      <c r="E1138" s="17" t="s">
        <v>33</v>
      </c>
      <c r="F1138" s="17" t="s">
        <v>34</v>
      </c>
      <c r="G1138" s="27" t="s">
        <v>1846</v>
      </c>
      <c r="H1138" s="17" t="s">
        <v>36</v>
      </c>
      <c r="I1138" s="27" t="s">
        <v>37</v>
      </c>
    </row>
    <row r="1139" spans="1:9" ht="30" x14ac:dyDescent="0.25">
      <c r="A1139" s="17" t="s">
        <v>1195</v>
      </c>
      <c r="B1139" s="27" t="s">
        <v>1196</v>
      </c>
      <c r="C1139" s="18"/>
      <c r="D1139" s="18"/>
      <c r="E1139" s="18"/>
      <c r="F1139" s="18"/>
      <c r="G1139" s="18"/>
      <c r="H1139" s="18"/>
      <c r="I1139" s="28"/>
    </row>
    <row r="1140" spans="1:9" ht="409.5" x14ac:dyDescent="0.25">
      <c r="A1140" s="18" t="s">
        <v>1197</v>
      </c>
      <c r="B1140" s="18" t="s">
        <v>1196</v>
      </c>
      <c r="C1140" s="18">
        <v>750</v>
      </c>
      <c r="D1140" s="18" t="s">
        <v>41</v>
      </c>
      <c r="E1140" s="19">
        <v>82.95</v>
      </c>
      <c r="F1140" s="18">
        <f>IF(ISBLANK(E1140),"", PRODUCT(C1140,E1140))</f>
        <v>62212.5</v>
      </c>
      <c r="G1140" s="29" t="s">
        <v>1865</v>
      </c>
      <c r="H1140" s="18"/>
      <c r="I1140" s="28"/>
    </row>
    <row r="1141" spans="1:9" x14ac:dyDescent="0.25">
      <c r="A1141" s="18" t="s">
        <v>1198</v>
      </c>
      <c r="B1141" s="18" t="s">
        <v>1845</v>
      </c>
      <c r="C1141" s="18"/>
      <c r="D1141" s="18"/>
      <c r="E1141" s="18"/>
      <c r="F1141" s="18"/>
      <c r="G1141" s="18"/>
      <c r="H1141" s="20" t="s">
        <v>1845</v>
      </c>
      <c r="I1141" s="29" t="s">
        <v>1860</v>
      </c>
    </row>
    <row r="1142" spans="1:9" ht="30" x14ac:dyDescent="0.25">
      <c r="A1142" s="18" t="s">
        <v>1199</v>
      </c>
      <c r="B1142" s="28" t="s">
        <v>1200</v>
      </c>
      <c r="C1142" s="18"/>
      <c r="D1142" s="18"/>
      <c r="E1142" s="18"/>
      <c r="F1142" s="18"/>
      <c r="G1142" s="18"/>
      <c r="H1142" s="20" t="s">
        <v>1200</v>
      </c>
      <c r="I1142" s="29" t="s">
        <v>1860</v>
      </c>
    </row>
    <row r="1143" spans="1:9" x14ac:dyDescent="0.25">
      <c r="A1143" s="18" t="s">
        <v>1201</v>
      </c>
      <c r="B1143" s="18" t="s">
        <v>1123</v>
      </c>
      <c r="C1143" s="18"/>
      <c r="D1143" s="18"/>
      <c r="E1143" s="18"/>
      <c r="F1143" s="18"/>
      <c r="G1143" s="18"/>
      <c r="H1143" s="20" t="s">
        <v>1123</v>
      </c>
      <c r="I1143" s="29" t="s">
        <v>1860</v>
      </c>
    </row>
    <row r="1144" spans="1:9" x14ac:dyDescent="0.25">
      <c r="A1144" s="18" t="s">
        <v>1202</v>
      </c>
      <c r="B1144" s="18" t="s">
        <v>1125</v>
      </c>
      <c r="C1144" s="18"/>
      <c r="D1144" s="18"/>
      <c r="E1144" s="18"/>
      <c r="F1144" s="18"/>
      <c r="G1144" s="18"/>
      <c r="H1144" s="20" t="s">
        <v>1125</v>
      </c>
      <c r="I1144" s="29" t="s">
        <v>1860</v>
      </c>
    </row>
    <row r="1145" spans="1:9" x14ac:dyDescent="0.25">
      <c r="A1145" s="18" t="s">
        <v>1203</v>
      </c>
      <c r="B1145" s="18" t="s">
        <v>1204</v>
      </c>
      <c r="C1145" s="18"/>
      <c r="D1145" s="18"/>
      <c r="E1145" s="18"/>
      <c r="F1145" s="18"/>
      <c r="G1145" s="18"/>
      <c r="H1145" s="20" t="s">
        <v>1204</v>
      </c>
      <c r="I1145" s="29" t="s">
        <v>1860</v>
      </c>
    </row>
    <row r="1146" spans="1:9" x14ac:dyDescent="0.25">
      <c r="A1146" s="18" t="s">
        <v>1205</v>
      </c>
      <c r="B1146" s="18" t="s">
        <v>1131</v>
      </c>
      <c r="C1146" s="18"/>
      <c r="D1146" s="18"/>
      <c r="E1146" s="18"/>
      <c r="F1146" s="18"/>
      <c r="G1146" s="18"/>
      <c r="H1146" s="20" t="s">
        <v>1131</v>
      </c>
      <c r="I1146" s="29" t="s">
        <v>1860</v>
      </c>
    </row>
    <row r="1147" spans="1:9" x14ac:dyDescent="0.25">
      <c r="A1147" s="18" t="s">
        <v>1206</v>
      </c>
      <c r="B1147" s="18" t="s">
        <v>1207</v>
      </c>
      <c r="C1147" s="18"/>
      <c r="D1147" s="18"/>
      <c r="E1147" s="18"/>
      <c r="F1147" s="18"/>
      <c r="G1147" s="18"/>
      <c r="H1147" s="20" t="s">
        <v>1207</v>
      </c>
      <c r="I1147" s="29" t="s">
        <v>1860</v>
      </c>
    </row>
    <row r="1148" spans="1:9" x14ac:dyDescent="0.25">
      <c r="A1148" s="18" t="s">
        <v>1208</v>
      </c>
      <c r="B1148" s="18" t="s">
        <v>1209</v>
      </c>
      <c r="C1148" s="18"/>
      <c r="D1148" s="18"/>
      <c r="E1148" s="18"/>
      <c r="F1148" s="18"/>
      <c r="G1148" s="18"/>
      <c r="H1148" s="20" t="s">
        <v>1209</v>
      </c>
      <c r="I1148" s="29" t="s">
        <v>1860</v>
      </c>
    </row>
    <row r="1149" spans="1:9" x14ac:dyDescent="0.25">
      <c r="A1149" s="18" t="s">
        <v>1210</v>
      </c>
      <c r="B1149" s="18" t="s">
        <v>1211</v>
      </c>
      <c r="C1149" s="18"/>
      <c r="D1149" s="18"/>
      <c r="E1149" s="18"/>
      <c r="F1149" s="18"/>
      <c r="G1149" s="18"/>
      <c r="H1149" s="20" t="s">
        <v>1211</v>
      </c>
      <c r="I1149" s="29" t="s">
        <v>1860</v>
      </c>
    </row>
    <row r="1150" spans="1:9" x14ac:dyDescent="0.25">
      <c r="A1150" s="18" t="s">
        <v>1212</v>
      </c>
      <c r="B1150" s="18" t="s">
        <v>1213</v>
      </c>
      <c r="C1150" s="18"/>
      <c r="D1150" s="18"/>
      <c r="E1150" s="18"/>
      <c r="F1150" s="18"/>
      <c r="G1150" s="18"/>
      <c r="H1150" s="20" t="s">
        <v>1213</v>
      </c>
      <c r="I1150" s="29" t="s">
        <v>1860</v>
      </c>
    </row>
    <row r="1151" spans="1:9" x14ac:dyDescent="0.25">
      <c r="A1151" s="18" t="s">
        <v>1214</v>
      </c>
      <c r="B1151" s="18" t="s">
        <v>1215</v>
      </c>
      <c r="C1151" s="18"/>
      <c r="D1151" s="18"/>
      <c r="E1151" s="18"/>
      <c r="F1151" s="18"/>
      <c r="G1151" s="18"/>
      <c r="H1151" s="20" t="s">
        <v>1215</v>
      </c>
      <c r="I1151" s="29" t="s">
        <v>1860</v>
      </c>
    </row>
    <row r="1152" spans="1:9" x14ac:dyDescent="0.25">
      <c r="A1152" s="18" t="s">
        <v>1216</v>
      </c>
      <c r="B1152" s="18" t="s">
        <v>1217</v>
      </c>
      <c r="C1152" s="18"/>
      <c r="D1152" s="18"/>
      <c r="E1152" s="18"/>
      <c r="F1152" s="18"/>
      <c r="G1152" s="18"/>
      <c r="H1152" s="20" t="s">
        <v>1217</v>
      </c>
      <c r="I1152" s="29" t="s">
        <v>1860</v>
      </c>
    </row>
    <row r="1153" spans="1:9" x14ac:dyDescent="0.25">
      <c r="A1153" s="18" t="s">
        <v>1218</v>
      </c>
      <c r="B1153" s="18" t="s">
        <v>1219</v>
      </c>
      <c r="C1153" s="18"/>
      <c r="D1153" s="18"/>
      <c r="E1153" s="18"/>
      <c r="F1153" s="18"/>
      <c r="G1153" s="18"/>
      <c r="H1153" s="20" t="s">
        <v>1219</v>
      </c>
      <c r="I1153" s="29" t="s">
        <v>1860</v>
      </c>
    </row>
    <row r="1154" spans="1:9" x14ac:dyDescent="0.25">
      <c r="A1154" s="18" t="s">
        <v>1220</v>
      </c>
      <c r="B1154" s="18" t="s">
        <v>1221</v>
      </c>
      <c r="C1154" s="18"/>
      <c r="D1154" s="18"/>
      <c r="E1154" s="18"/>
      <c r="F1154" s="18"/>
      <c r="G1154" s="18"/>
      <c r="H1154" s="20" t="s">
        <v>1221</v>
      </c>
      <c r="I1154" s="29" t="s">
        <v>1860</v>
      </c>
    </row>
    <row r="1155" spans="1:9" x14ac:dyDescent="0.25">
      <c r="E1155" s="17" t="s">
        <v>56</v>
      </c>
      <c r="F1155" s="17">
        <f>IF((COUNT(C1140:C1154)&lt;&gt;COUNT(F1140:F1154)),"", ROUND(SUM(F1140:F1154),2))</f>
        <v>62212.5</v>
      </c>
      <c r="G1155" s="15" t="str">
        <f>IF((COUNT(C1140:C1154)&lt;&gt;COUNT(F1140:F1154)),"Neužpildytos visų objektų kainos", "")</f>
        <v/>
      </c>
    </row>
    <row r="1156" spans="1:9" x14ac:dyDescent="0.25">
      <c r="C1156" s="17" t="s">
        <v>57</v>
      </c>
      <c r="D1156" s="20">
        <v>5</v>
      </c>
      <c r="E1156" s="17" t="s">
        <v>58</v>
      </c>
      <c r="F1156" s="17">
        <f>IF(OR(F1155="",D1156=""),"", ROUND(PRODUCT(D1156,F1155)/100,2))</f>
        <v>3110.63</v>
      </c>
      <c r="G1156" s="15" t="str">
        <f>IF(D1156="", "Nurodykite taikomą PVM dydį", "")</f>
        <v/>
      </c>
    </row>
    <row r="1157" spans="1:9" x14ac:dyDescent="0.25">
      <c r="E1157" s="17" t="s">
        <v>59</v>
      </c>
      <c r="F1157" s="17">
        <f>IF(ISBLANK(F1156), "", ROUND(SUM(F1155:F1156),2))</f>
        <v>65323.13</v>
      </c>
    </row>
    <row r="1161" spans="1:9" x14ac:dyDescent="0.25">
      <c r="A1161" s="13" t="s">
        <v>1222</v>
      </c>
      <c r="B1161" s="13" t="s">
        <v>1223</v>
      </c>
    </row>
    <row r="1163" spans="1:9" x14ac:dyDescent="0.25">
      <c r="A1163" s="13" t="s">
        <v>28</v>
      </c>
    </row>
    <row r="1164" spans="1:9" ht="90" x14ac:dyDescent="0.25">
      <c r="A1164" s="17" t="s">
        <v>29</v>
      </c>
      <c r="B1164" s="17" t="s">
        <v>30</v>
      </c>
      <c r="C1164" s="17" t="s">
        <v>31</v>
      </c>
      <c r="D1164" s="17" t="s">
        <v>32</v>
      </c>
      <c r="E1164" s="17" t="s">
        <v>33</v>
      </c>
      <c r="F1164" s="17" t="s">
        <v>34</v>
      </c>
      <c r="G1164" s="27" t="s">
        <v>1846</v>
      </c>
      <c r="H1164" s="17" t="s">
        <v>36</v>
      </c>
      <c r="I1164" s="27" t="s">
        <v>37</v>
      </c>
    </row>
    <row r="1165" spans="1:9" x14ac:dyDescent="0.25">
      <c r="A1165" s="17" t="s">
        <v>1224</v>
      </c>
      <c r="B1165" s="17" t="s">
        <v>1225</v>
      </c>
      <c r="C1165" s="18"/>
      <c r="D1165" s="18"/>
      <c r="E1165" s="18"/>
      <c r="F1165" s="18"/>
      <c r="G1165" s="18"/>
      <c r="H1165" s="18"/>
      <c r="I1165" s="28"/>
    </row>
    <row r="1166" spans="1:9" x14ac:dyDescent="0.25">
      <c r="A1166" s="18" t="s">
        <v>1226</v>
      </c>
      <c r="B1166" s="18" t="s">
        <v>1225</v>
      </c>
      <c r="C1166" s="18">
        <v>1200</v>
      </c>
      <c r="D1166" s="18" t="s">
        <v>41</v>
      </c>
      <c r="E1166" s="19"/>
      <c r="F1166" s="18" t="str">
        <f>IF(ISBLANK(E1166),"", PRODUCT(C1166,E1166))</f>
        <v/>
      </c>
      <c r="G1166" s="20"/>
      <c r="H1166" s="18"/>
      <c r="I1166" s="28"/>
    </row>
    <row r="1167" spans="1:9" x14ac:dyDescent="0.25">
      <c r="A1167" s="18" t="s">
        <v>1227</v>
      </c>
      <c r="B1167" s="18" t="s">
        <v>1228</v>
      </c>
      <c r="C1167" s="18"/>
      <c r="D1167" s="18"/>
      <c r="E1167" s="18"/>
      <c r="F1167" s="18"/>
      <c r="G1167" s="18"/>
      <c r="H1167" s="20"/>
      <c r="I1167" s="29"/>
    </row>
    <row r="1168" spans="1:9" x14ac:dyDescent="0.25">
      <c r="A1168" s="18" t="s">
        <v>1229</v>
      </c>
      <c r="B1168" s="18" t="s">
        <v>1230</v>
      </c>
      <c r="C1168" s="18"/>
      <c r="D1168" s="18"/>
      <c r="E1168" s="18"/>
      <c r="F1168" s="18"/>
      <c r="G1168" s="18"/>
      <c r="H1168" s="20"/>
      <c r="I1168" s="29"/>
    </row>
    <row r="1169" spans="1:9" x14ac:dyDescent="0.25">
      <c r="A1169" s="18" t="s">
        <v>1231</v>
      </c>
      <c r="B1169" s="18" t="s">
        <v>1232</v>
      </c>
      <c r="C1169" s="18"/>
      <c r="D1169" s="18"/>
      <c r="E1169" s="18"/>
      <c r="F1169" s="18"/>
      <c r="G1169" s="18"/>
      <c r="H1169" s="20"/>
      <c r="I1169" s="29"/>
    </row>
    <row r="1170" spans="1:9" x14ac:dyDescent="0.25">
      <c r="A1170" s="18" t="s">
        <v>1233</v>
      </c>
      <c r="B1170" s="18" t="s">
        <v>1234</v>
      </c>
      <c r="C1170" s="18"/>
      <c r="D1170" s="18"/>
      <c r="E1170" s="18"/>
      <c r="F1170" s="18"/>
      <c r="G1170" s="18"/>
      <c r="H1170" s="20"/>
      <c r="I1170" s="29"/>
    </row>
    <row r="1171" spans="1:9" x14ac:dyDescent="0.25">
      <c r="A1171" s="18" t="s">
        <v>1235</v>
      </c>
      <c r="B1171" s="18" t="s">
        <v>1236</v>
      </c>
      <c r="C1171" s="18"/>
      <c r="D1171" s="18"/>
      <c r="E1171" s="18"/>
      <c r="F1171" s="18"/>
      <c r="G1171" s="18"/>
      <c r="H1171" s="20"/>
      <c r="I1171" s="29"/>
    </row>
    <row r="1172" spans="1:9" x14ac:dyDescent="0.25">
      <c r="A1172" s="18" t="s">
        <v>1237</v>
      </c>
      <c r="B1172" s="18" t="s">
        <v>1238</v>
      </c>
      <c r="C1172" s="18"/>
      <c r="D1172" s="18"/>
      <c r="E1172" s="18"/>
      <c r="F1172" s="18"/>
      <c r="G1172" s="18"/>
      <c r="H1172" s="20"/>
      <c r="I1172" s="29"/>
    </row>
    <row r="1173" spans="1:9" x14ac:dyDescent="0.25">
      <c r="A1173" s="18" t="s">
        <v>1239</v>
      </c>
      <c r="B1173" s="18" t="s">
        <v>1240</v>
      </c>
      <c r="C1173" s="18"/>
      <c r="D1173" s="18"/>
      <c r="E1173" s="18"/>
      <c r="F1173" s="18"/>
      <c r="G1173" s="18"/>
      <c r="H1173" s="20"/>
      <c r="I1173" s="29"/>
    </row>
    <row r="1174" spans="1:9" x14ac:dyDescent="0.25">
      <c r="A1174" s="18" t="s">
        <v>1241</v>
      </c>
      <c r="B1174" s="18" t="s">
        <v>1242</v>
      </c>
      <c r="C1174" s="18"/>
      <c r="D1174" s="18"/>
      <c r="E1174" s="18"/>
      <c r="F1174" s="18"/>
      <c r="G1174" s="18"/>
      <c r="H1174" s="20"/>
      <c r="I1174" s="29"/>
    </row>
    <row r="1175" spans="1:9" x14ac:dyDescent="0.25">
      <c r="E1175" s="17" t="s">
        <v>56</v>
      </c>
      <c r="F1175" s="17" t="str">
        <f>IF((COUNT(C1166:C1174)&lt;&gt;COUNT(F1166:F1174)),"", ROUND(SUM(F1166:F1174),2))</f>
        <v/>
      </c>
      <c r="G1175" s="15" t="str">
        <f>IF((COUNT(C1166:C1174)&lt;&gt;COUNT(F1166:F1174)),"Neužpildytos visų objektų kainos", "")</f>
        <v>Neužpildytos visų objektų kainos</v>
      </c>
    </row>
    <row r="1176" spans="1:9" x14ac:dyDescent="0.25">
      <c r="C1176" s="17" t="s">
        <v>57</v>
      </c>
      <c r="D1176" s="20"/>
      <c r="E1176" s="17" t="s">
        <v>58</v>
      </c>
      <c r="F1176" s="17" t="str">
        <f>IF(OR(F1175="",D1176=""),"", ROUND(PRODUCT(D1176,F1175)/100,2))</f>
        <v/>
      </c>
      <c r="G1176" s="15" t="str">
        <f>IF(D1176="", "Nurodykite taikomą PVM dydį", "")</f>
        <v>Nurodykite taikomą PVM dydį</v>
      </c>
    </row>
    <row r="1177" spans="1:9" x14ac:dyDescent="0.25">
      <c r="E1177" s="17" t="s">
        <v>59</v>
      </c>
      <c r="F1177" s="17">
        <f>IF(ISBLANK(F1176), "", ROUND(SUM(F1175:F1176),2))</f>
        <v>0</v>
      </c>
    </row>
    <row r="1181" spans="1:9" x14ac:dyDescent="0.25">
      <c r="A1181" s="13" t="s">
        <v>1243</v>
      </c>
      <c r="B1181" s="13" t="s">
        <v>1244</v>
      </c>
    </row>
    <row r="1183" spans="1:9" x14ac:dyDescent="0.25">
      <c r="A1183" s="13" t="s">
        <v>28</v>
      </c>
    </row>
    <row r="1184" spans="1:9" ht="90" x14ac:dyDescent="0.25">
      <c r="A1184" s="17" t="s">
        <v>29</v>
      </c>
      <c r="B1184" s="17" t="s">
        <v>30</v>
      </c>
      <c r="C1184" s="17" t="s">
        <v>31</v>
      </c>
      <c r="D1184" s="17" t="s">
        <v>32</v>
      </c>
      <c r="E1184" s="17" t="s">
        <v>33</v>
      </c>
      <c r="F1184" s="17" t="s">
        <v>34</v>
      </c>
      <c r="G1184" s="27" t="s">
        <v>1846</v>
      </c>
      <c r="H1184" s="17" t="s">
        <v>36</v>
      </c>
      <c r="I1184" s="27" t="s">
        <v>37</v>
      </c>
    </row>
    <row r="1185" spans="1:9" x14ac:dyDescent="0.25">
      <c r="A1185" s="17" t="s">
        <v>1245</v>
      </c>
      <c r="B1185" s="17" t="s">
        <v>1246</v>
      </c>
      <c r="C1185" s="18"/>
      <c r="D1185" s="18"/>
      <c r="E1185" s="18"/>
      <c r="F1185" s="18"/>
      <c r="G1185" s="18"/>
      <c r="H1185" s="18"/>
      <c r="I1185" s="28"/>
    </row>
    <row r="1186" spans="1:9" x14ac:dyDescent="0.25">
      <c r="A1186" s="18" t="s">
        <v>1247</v>
      </c>
      <c r="B1186" s="18" t="s">
        <v>1246</v>
      </c>
      <c r="C1186" s="18">
        <v>6900</v>
      </c>
      <c r="D1186" s="18" t="s">
        <v>41</v>
      </c>
      <c r="E1186" s="19"/>
      <c r="F1186" s="18" t="str">
        <f>IF(ISBLANK(E1186),"", PRODUCT(C1186,E1186))</f>
        <v/>
      </c>
      <c r="G1186" s="20"/>
      <c r="H1186" s="18"/>
      <c r="I1186" s="28"/>
    </row>
    <row r="1187" spans="1:9" x14ac:dyDescent="0.25">
      <c r="A1187" s="18" t="s">
        <v>1248</v>
      </c>
      <c r="B1187" s="18" t="s">
        <v>1249</v>
      </c>
      <c r="C1187" s="18"/>
      <c r="D1187" s="18"/>
      <c r="E1187" s="18"/>
      <c r="F1187" s="18"/>
      <c r="G1187" s="18"/>
      <c r="H1187" s="20"/>
      <c r="I1187" s="29"/>
    </row>
    <row r="1188" spans="1:9" x14ac:dyDescent="0.25">
      <c r="A1188" s="18" t="s">
        <v>1250</v>
      </c>
      <c r="B1188" s="18" t="s">
        <v>1251</v>
      </c>
      <c r="C1188" s="18"/>
      <c r="D1188" s="18"/>
      <c r="E1188" s="18"/>
      <c r="F1188" s="18"/>
      <c r="G1188" s="18"/>
      <c r="H1188" s="20"/>
      <c r="I1188" s="29"/>
    </row>
    <row r="1189" spans="1:9" x14ac:dyDescent="0.25">
      <c r="A1189" s="18" t="s">
        <v>1252</v>
      </c>
      <c r="B1189" s="18" t="s">
        <v>1253</v>
      </c>
      <c r="C1189" s="18"/>
      <c r="D1189" s="18"/>
      <c r="E1189" s="18"/>
      <c r="F1189" s="18"/>
      <c r="G1189" s="18"/>
      <c r="H1189" s="20"/>
      <c r="I1189" s="29"/>
    </row>
    <row r="1190" spans="1:9" x14ac:dyDescent="0.25">
      <c r="A1190" s="18" t="s">
        <v>1254</v>
      </c>
      <c r="B1190" s="18" t="s">
        <v>1255</v>
      </c>
      <c r="C1190" s="18"/>
      <c r="D1190" s="18"/>
      <c r="E1190" s="18"/>
      <c r="F1190" s="18"/>
      <c r="G1190" s="18"/>
      <c r="H1190" s="20"/>
      <c r="I1190" s="29"/>
    </row>
    <row r="1191" spans="1:9" x14ac:dyDescent="0.25">
      <c r="A1191" s="18" t="s">
        <v>1256</v>
      </c>
      <c r="B1191" s="18" t="s">
        <v>1257</v>
      </c>
      <c r="C1191" s="18"/>
      <c r="D1191" s="18"/>
      <c r="E1191" s="18"/>
      <c r="F1191" s="18"/>
      <c r="G1191" s="18"/>
      <c r="H1191" s="20"/>
      <c r="I1191" s="29"/>
    </row>
    <row r="1192" spans="1:9" x14ac:dyDescent="0.25">
      <c r="A1192" s="18" t="s">
        <v>1258</v>
      </c>
      <c r="B1192" s="18" t="s">
        <v>1259</v>
      </c>
      <c r="C1192" s="18"/>
      <c r="D1192" s="18"/>
      <c r="E1192" s="18"/>
      <c r="F1192" s="18"/>
      <c r="G1192" s="18"/>
      <c r="H1192" s="20"/>
      <c r="I1192" s="29"/>
    </row>
    <row r="1193" spans="1:9" x14ac:dyDescent="0.25">
      <c r="E1193" s="17" t="s">
        <v>56</v>
      </c>
      <c r="F1193" s="17" t="str">
        <f>IF((COUNT(C1186:C1192)&lt;&gt;COUNT(F1186:F1192)),"", ROUND(SUM(F1186:F1192),2))</f>
        <v/>
      </c>
      <c r="G1193" s="15" t="str">
        <f>IF((COUNT(C1186:C1192)&lt;&gt;COUNT(F1186:F1192)),"Neužpildytos visų objektų kainos", "")</f>
        <v>Neužpildytos visų objektų kainos</v>
      </c>
    </row>
    <row r="1194" spans="1:9" x14ac:dyDescent="0.25">
      <c r="C1194" s="17" t="s">
        <v>57</v>
      </c>
      <c r="D1194" s="20"/>
      <c r="E1194" s="17" t="s">
        <v>58</v>
      </c>
      <c r="F1194" s="17" t="str">
        <f>IF(OR(F1193="",D1194=""),"", ROUND(PRODUCT(D1194,F1193)/100,2))</f>
        <v/>
      </c>
      <c r="G1194" s="15" t="str">
        <f>IF(D1194="", "Nurodykite taikomą PVM dydį", "")</f>
        <v>Nurodykite taikomą PVM dydį</v>
      </c>
    </row>
    <row r="1195" spans="1:9" x14ac:dyDescent="0.25">
      <c r="E1195" s="17" t="s">
        <v>59</v>
      </c>
      <c r="F1195" s="17">
        <f>IF(ISBLANK(F1194), "", ROUND(SUM(F1193:F1194),2))</f>
        <v>0</v>
      </c>
    </row>
    <row r="1199" spans="1:9" x14ac:dyDescent="0.25">
      <c r="A1199" s="13" t="s">
        <v>1260</v>
      </c>
      <c r="B1199" s="13" t="s">
        <v>1261</v>
      </c>
    </row>
    <row r="1201" spans="1:9" x14ac:dyDescent="0.25">
      <c r="A1201" s="13" t="s">
        <v>28</v>
      </c>
    </row>
    <row r="1202" spans="1:9" ht="90" x14ac:dyDescent="0.25">
      <c r="A1202" s="17" t="s">
        <v>29</v>
      </c>
      <c r="B1202" s="17" t="s">
        <v>30</v>
      </c>
      <c r="C1202" s="17" t="s">
        <v>31</v>
      </c>
      <c r="D1202" s="17" t="s">
        <v>32</v>
      </c>
      <c r="E1202" s="17" t="s">
        <v>33</v>
      </c>
      <c r="F1202" s="17" t="s">
        <v>34</v>
      </c>
      <c r="G1202" s="27" t="s">
        <v>1846</v>
      </c>
      <c r="H1202" s="17" t="s">
        <v>36</v>
      </c>
      <c r="I1202" s="27" t="s">
        <v>37</v>
      </c>
    </row>
    <row r="1203" spans="1:9" x14ac:dyDescent="0.25">
      <c r="A1203" s="17" t="s">
        <v>1262</v>
      </c>
      <c r="B1203" s="17" t="s">
        <v>1263</v>
      </c>
      <c r="C1203" s="18"/>
      <c r="D1203" s="18"/>
      <c r="E1203" s="18"/>
      <c r="F1203" s="18"/>
      <c r="G1203" s="18"/>
      <c r="H1203" s="18"/>
      <c r="I1203" s="28"/>
    </row>
    <row r="1204" spans="1:9" x14ac:dyDescent="0.25">
      <c r="A1204" s="18" t="s">
        <v>1264</v>
      </c>
      <c r="B1204" s="18" t="s">
        <v>1263</v>
      </c>
      <c r="C1204" s="18">
        <v>60</v>
      </c>
      <c r="D1204" s="18" t="s">
        <v>41</v>
      </c>
      <c r="E1204" s="19"/>
      <c r="F1204" s="18" t="str">
        <f>IF(ISBLANK(E1204),"", PRODUCT(C1204,E1204))</f>
        <v/>
      </c>
      <c r="G1204" s="20"/>
      <c r="H1204" s="18"/>
      <c r="I1204" s="28"/>
    </row>
    <row r="1205" spans="1:9" ht="30" x14ac:dyDescent="0.25">
      <c r="A1205" s="18" t="s">
        <v>1265</v>
      </c>
      <c r="B1205" s="28" t="s">
        <v>1266</v>
      </c>
      <c r="C1205" s="18"/>
      <c r="D1205" s="18"/>
      <c r="E1205" s="18"/>
      <c r="F1205" s="18"/>
      <c r="G1205" s="18"/>
      <c r="H1205" s="20"/>
      <c r="I1205" s="29"/>
    </row>
    <row r="1206" spans="1:9" x14ac:dyDescent="0.25">
      <c r="A1206" s="18" t="s">
        <v>1267</v>
      </c>
      <c r="B1206" s="18" t="s">
        <v>1268</v>
      </c>
      <c r="C1206" s="18"/>
      <c r="D1206" s="18"/>
      <c r="E1206" s="18"/>
      <c r="F1206" s="18"/>
      <c r="G1206" s="18"/>
      <c r="H1206" s="20"/>
      <c r="I1206" s="29"/>
    </row>
    <row r="1207" spans="1:9" x14ac:dyDescent="0.25">
      <c r="A1207" s="18" t="s">
        <v>1269</v>
      </c>
      <c r="B1207" s="18" t="s">
        <v>1270</v>
      </c>
      <c r="C1207" s="18"/>
      <c r="D1207" s="18"/>
      <c r="E1207" s="18"/>
      <c r="F1207" s="18"/>
      <c r="G1207" s="18"/>
      <c r="H1207" s="20"/>
      <c r="I1207" s="29"/>
    </row>
    <row r="1208" spans="1:9" x14ac:dyDescent="0.25">
      <c r="A1208" s="18" t="s">
        <v>1271</v>
      </c>
      <c r="B1208" s="18" t="s">
        <v>1272</v>
      </c>
      <c r="C1208" s="18"/>
      <c r="D1208" s="18"/>
      <c r="E1208" s="18"/>
      <c r="F1208" s="18"/>
      <c r="G1208" s="18"/>
      <c r="H1208" s="20"/>
      <c r="I1208" s="29"/>
    </row>
    <row r="1209" spans="1:9" x14ac:dyDescent="0.25">
      <c r="A1209" s="18" t="s">
        <v>1273</v>
      </c>
      <c r="B1209" s="18" t="s">
        <v>1274</v>
      </c>
      <c r="C1209" s="18"/>
      <c r="D1209" s="18"/>
      <c r="E1209" s="18"/>
      <c r="F1209" s="18"/>
      <c r="G1209" s="18"/>
      <c r="H1209" s="20"/>
      <c r="I1209" s="29"/>
    </row>
    <row r="1210" spans="1:9" x14ac:dyDescent="0.25">
      <c r="E1210" s="17" t="s">
        <v>56</v>
      </c>
      <c r="F1210" s="17" t="str">
        <f>IF((COUNT(C1204:C1209)&lt;&gt;COUNT(F1204:F1209)),"", ROUND(SUM(F1204:F1209),2))</f>
        <v/>
      </c>
      <c r="G1210" s="15" t="str">
        <f>IF((COUNT(C1204:C1209)&lt;&gt;COUNT(F1204:F1209)),"Neužpildytos visų objektų kainos", "")</f>
        <v>Neužpildytos visų objektų kainos</v>
      </c>
    </row>
    <row r="1211" spans="1:9" x14ac:dyDescent="0.25">
      <c r="C1211" s="17" t="s">
        <v>57</v>
      </c>
      <c r="D1211" s="20"/>
      <c r="E1211" s="17" t="s">
        <v>58</v>
      </c>
      <c r="F1211" s="17" t="str">
        <f>IF(OR(F1210="",D1211=""),"", ROUND(PRODUCT(D1211,F1210)/100,2))</f>
        <v/>
      </c>
      <c r="G1211" s="15" t="str">
        <f>IF(D1211="", "Nurodykite taikomą PVM dydį", "")</f>
        <v>Nurodykite taikomą PVM dydį</v>
      </c>
    </row>
    <row r="1212" spans="1:9" x14ac:dyDescent="0.25">
      <c r="E1212" s="17" t="s">
        <v>59</v>
      </c>
      <c r="F1212" s="17">
        <f>IF(ISBLANK(F1211), "", ROUND(SUM(F1210:F1211),2))</f>
        <v>0</v>
      </c>
    </row>
    <row r="1216" spans="1:9" x14ac:dyDescent="0.25">
      <c r="A1216" s="13" t="s">
        <v>1275</v>
      </c>
      <c r="B1216" s="13" t="s">
        <v>1276</v>
      </c>
    </row>
    <row r="1218" spans="1:9" x14ac:dyDescent="0.25">
      <c r="A1218" s="13" t="s">
        <v>28</v>
      </c>
    </row>
    <row r="1219" spans="1:9" ht="90" x14ac:dyDescent="0.25">
      <c r="A1219" s="17" t="s">
        <v>29</v>
      </c>
      <c r="B1219" s="17" t="s">
        <v>30</v>
      </c>
      <c r="C1219" s="17" t="s">
        <v>31</v>
      </c>
      <c r="D1219" s="17" t="s">
        <v>32</v>
      </c>
      <c r="E1219" s="17" t="s">
        <v>33</v>
      </c>
      <c r="F1219" s="17" t="s">
        <v>34</v>
      </c>
      <c r="G1219" s="27" t="s">
        <v>1846</v>
      </c>
      <c r="H1219" s="17" t="s">
        <v>36</v>
      </c>
      <c r="I1219" s="27" t="s">
        <v>37</v>
      </c>
    </row>
    <row r="1220" spans="1:9" x14ac:dyDescent="0.25">
      <c r="A1220" s="17" t="s">
        <v>1277</v>
      </c>
      <c r="B1220" s="17" t="s">
        <v>1278</v>
      </c>
      <c r="C1220" s="18"/>
      <c r="D1220" s="18"/>
      <c r="E1220" s="18"/>
      <c r="F1220" s="18"/>
      <c r="G1220" s="18"/>
      <c r="H1220" s="18"/>
      <c r="I1220" s="28"/>
    </row>
    <row r="1221" spans="1:9" x14ac:dyDescent="0.25">
      <c r="A1221" s="18" t="s">
        <v>1279</v>
      </c>
      <c r="B1221" s="18" t="s">
        <v>1278</v>
      </c>
      <c r="C1221" s="18">
        <v>210</v>
      </c>
      <c r="D1221" s="18" t="s">
        <v>41</v>
      </c>
      <c r="E1221" s="19">
        <v>145.44999999999999</v>
      </c>
      <c r="F1221" s="18">
        <f>IF(ISBLANK(E1221),"", PRODUCT(C1221,E1221))</f>
        <v>30544.499999999996</v>
      </c>
      <c r="G1221" s="20" t="s">
        <v>1874</v>
      </c>
      <c r="H1221" s="18"/>
      <c r="I1221" s="28"/>
    </row>
    <row r="1222" spans="1:9" x14ac:dyDescent="0.25">
      <c r="A1222" s="18" t="s">
        <v>1280</v>
      </c>
      <c r="B1222" s="18" t="s">
        <v>1281</v>
      </c>
      <c r="C1222" s="18"/>
      <c r="D1222" s="18"/>
      <c r="E1222" s="18"/>
      <c r="F1222" s="18"/>
      <c r="G1222" s="18"/>
      <c r="H1222" s="20" t="s">
        <v>1281</v>
      </c>
      <c r="I1222" s="29" t="s">
        <v>1860</v>
      </c>
    </row>
    <row r="1223" spans="1:9" x14ac:dyDescent="0.25">
      <c r="A1223" s="18" t="s">
        <v>1282</v>
      </c>
      <c r="B1223" s="18" t="s">
        <v>1283</v>
      </c>
      <c r="C1223" s="18"/>
      <c r="D1223" s="18"/>
      <c r="E1223" s="18"/>
      <c r="F1223" s="18"/>
      <c r="G1223" s="18"/>
      <c r="H1223" s="20" t="s">
        <v>1283</v>
      </c>
      <c r="I1223" s="29" t="s">
        <v>1860</v>
      </c>
    </row>
    <row r="1224" spans="1:9" x14ac:dyDescent="0.25">
      <c r="A1224" s="18" t="s">
        <v>1284</v>
      </c>
      <c r="B1224" s="18" t="s">
        <v>1285</v>
      </c>
      <c r="C1224" s="18"/>
      <c r="D1224" s="18"/>
      <c r="E1224" s="18"/>
      <c r="F1224" s="18"/>
      <c r="G1224" s="18"/>
      <c r="H1224" s="20" t="s">
        <v>1285</v>
      </c>
      <c r="I1224" s="29" t="s">
        <v>1860</v>
      </c>
    </row>
    <row r="1225" spans="1:9" x14ac:dyDescent="0.25">
      <c r="A1225" s="18" t="s">
        <v>1286</v>
      </c>
      <c r="B1225" s="18" t="s">
        <v>1287</v>
      </c>
      <c r="C1225" s="18"/>
      <c r="D1225" s="18"/>
      <c r="E1225" s="18"/>
      <c r="F1225" s="18"/>
      <c r="G1225" s="18"/>
      <c r="H1225" s="20" t="s">
        <v>1287</v>
      </c>
      <c r="I1225" s="29" t="s">
        <v>1860</v>
      </c>
    </row>
    <row r="1226" spans="1:9" x14ac:dyDescent="0.25">
      <c r="A1226" s="18" t="s">
        <v>1288</v>
      </c>
      <c r="B1226" s="18" t="s">
        <v>1289</v>
      </c>
      <c r="C1226" s="18"/>
      <c r="D1226" s="18"/>
      <c r="E1226" s="18"/>
      <c r="F1226" s="18"/>
      <c r="G1226" s="18"/>
      <c r="H1226" s="20" t="s">
        <v>1289</v>
      </c>
      <c r="I1226" s="29" t="s">
        <v>1860</v>
      </c>
    </row>
    <row r="1227" spans="1:9" x14ac:dyDescent="0.25">
      <c r="E1227" s="17" t="s">
        <v>56</v>
      </c>
      <c r="F1227" s="17">
        <f>IF((COUNT(C1221:C1226)&lt;&gt;COUNT(F1221:F1226)),"", ROUND(SUM(F1221:F1226),2))</f>
        <v>30544.5</v>
      </c>
      <c r="G1227" s="15" t="str">
        <f>IF((COUNT(C1221:C1226)&lt;&gt;COUNT(F1221:F1226)),"Neužpildytos visų objektų kainos", "")</f>
        <v/>
      </c>
    </row>
    <row r="1228" spans="1:9" x14ac:dyDescent="0.25">
      <c r="C1228" s="17" t="s">
        <v>57</v>
      </c>
      <c r="D1228" s="20">
        <v>5</v>
      </c>
      <c r="E1228" s="17" t="s">
        <v>58</v>
      </c>
      <c r="F1228" s="17">
        <f>IF(OR(F1227="",D1228=""),"", ROUND(PRODUCT(D1228,F1227)/100,2))</f>
        <v>1527.23</v>
      </c>
      <c r="G1228" s="15" t="str">
        <f>IF(D1228="", "Nurodykite taikomą PVM dydį", "")</f>
        <v/>
      </c>
    </row>
    <row r="1229" spans="1:9" x14ac:dyDescent="0.25">
      <c r="E1229" s="17" t="s">
        <v>59</v>
      </c>
      <c r="F1229" s="17">
        <f>IF(ISBLANK(F1228), "", ROUND(SUM(F1227:F1228),2))</f>
        <v>32071.73</v>
      </c>
    </row>
    <row r="1233" spans="1:9" x14ac:dyDescent="0.25">
      <c r="A1233" s="13" t="s">
        <v>1290</v>
      </c>
      <c r="B1233" s="13" t="s">
        <v>1291</v>
      </c>
    </row>
    <row r="1235" spans="1:9" x14ac:dyDescent="0.25">
      <c r="A1235" s="13" t="s">
        <v>28</v>
      </c>
    </row>
    <row r="1236" spans="1:9" ht="90" x14ac:dyDescent="0.25">
      <c r="A1236" s="17" t="s">
        <v>29</v>
      </c>
      <c r="B1236" s="17" t="s">
        <v>30</v>
      </c>
      <c r="C1236" s="17" t="s">
        <v>31</v>
      </c>
      <c r="D1236" s="17" t="s">
        <v>32</v>
      </c>
      <c r="E1236" s="17" t="s">
        <v>33</v>
      </c>
      <c r="F1236" s="17" t="s">
        <v>34</v>
      </c>
      <c r="G1236" s="27" t="s">
        <v>1846</v>
      </c>
      <c r="H1236" s="17" t="s">
        <v>36</v>
      </c>
      <c r="I1236" s="27" t="s">
        <v>37</v>
      </c>
    </row>
    <row r="1237" spans="1:9" x14ac:dyDescent="0.25">
      <c r="A1237" s="17" t="s">
        <v>1292</v>
      </c>
      <c r="B1237" s="17" t="s">
        <v>1293</v>
      </c>
      <c r="C1237" s="18"/>
      <c r="D1237" s="18"/>
      <c r="E1237" s="18"/>
      <c r="F1237" s="18"/>
      <c r="G1237" s="18"/>
      <c r="H1237" s="18"/>
      <c r="I1237" s="28"/>
    </row>
    <row r="1238" spans="1:9" x14ac:dyDescent="0.25">
      <c r="A1238" s="18" t="s">
        <v>1294</v>
      </c>
      <c r="B1238" s="18" t="s">
        <v>1293</v>
      </c>
      <c r="C1238" s="18">
        <v>9</v>
      </c>
      <c r="D1238" s="18" t="s">
        <v>41</v>
      </c>
      <c r="E1238" s="19"/>
      <c r="F1238" s="18" t="str">
        <f>IF(ISBLANK(E1238),"", PRODUCT(C1238,E1238))</f>
        <v/>
      </c>
      <c r="G1238" s="20"/>
      <c r="H1238" s="18"/>
      <c r="I1238" s="28"/>
    </row>
    <row r="1239" spans="1:9" ht="30" x14ac:dyDescent="0.25">
      <c r="A1239" s="18" t="s">
        <v>1295</v>
      </c>
      <c r="B1239" s="28" t="s">
        <v>1296</v>
      </c>
      <c r="C1239" s="18"/>
      <c r="D1239" s="18"/>
      <c r="E1239" s="18"/>
      <c r="F1239" s="18"/>
      <c r="G1239" s="18"/>
      <c r="H1239" s="20"/>
      <c r="I1239" s="29"/>
    </row>
    <row r="1240" spans="1:9" ht="30" x14ac:dyDescent="0.25">
      <c r="A1240" s="18" t="s">
        <v>1297</v>
      </c>
      <c r="B1240" s="28" t="s">
        <v>1298</v>
      </c>
      <c r="C1240" s="18"/>
      <c r="D1240" s="18"/>
      <c r="E1240" s="18"/>
      <c r="F1240" s="18"/>
      <c r="G1240" s="18"/>
      <c r="H1240" s="20"/>
      <c r="I1240" s="29"/>
    </row>
    <row r="1241" spans="1:9" x14ac:dyDescent="0.25">
      <c r="A1241" s="18" t="s">
        <v>1299</v>
      </c>
      <c r="B1241" s="18" t="s">
        <v>1300</v>
      </c>
      <c r="C1241" s="18"/>
      <c r="D1241" s="18"/>
      <c r="E1241" s="18"/>
      <c r="F1241" s="18"/>
      <c r="G1241" s="18"/>
      <c r="H1241" s="20"/>
      <c r="I1241" s="29"/>
    </row>
    <row r="1242" spans="1:9" x14ac:dyDescent="0.25">
      <c r="A1242" s="18" t="s">
        <v>1301</v>
      </c>
      <c r="B1242" s="18" t="s">
        <v>1302</v>
      </c>
      <c r="C1242" s="18"/>
      <c r="D1242" s="18"/>
      <c r="E1242" s="18"/>
      <c r="F1242" s="18"/>
      <c r="G1242" s="18"/>
      <c r="H1242" s="20"/>
      <c r="I1242" s="29"/>
    </row>
    <row r="1243" spans="1:9" x14ac:dyDescent="0.25">
      <c r="A1243" s="18" t="s">
        <v>1303</v>
      </c>
      <c r="B1243" s="18" t="s">
        <v>1304</v>
      </c>
      <c r="C1243" s="18"/>
      <c r="D1243" s="18"/>
      <c r="E1243" s="18"/>
      <c r="F1243" s="18"/>
      <c r="G1243" s="18"/>
      <c r="H1243" s="20"/>
      <c r="I1243" s="29"/>
    </row>
    <row r="1244" spans="1:9" x14ac:dyDescent="0.25">
      <c r="E1244" s="17" t="s">
        <v>56</v>
      </c>
      <c r="F1244" s="17" t="str">
        <f>IF((COUNT(C1238:C1243)&lt;&gt;COUNT(F1238:F1243)),"", ROUND(SUM(F1238:F1243),2))</f>
        <v/>
      </c>
      <c r="G1244" s="15" t="str">
        <f>IF((COUNT(C1238:C1243)&lt;&gt;COUNT(F1238:F1243)),"Neužpildytos visų objektų kainos", "")</f>
        <v>Neužpildytos visų objektų kainos</v>
      </c>
    </row>
    <row r="1245" spans="1:9" x14ac:dyDescent="0.25">
      <c r="C1245" s="17" t="s">
        <v>57</v>
      </c>
      <c r="D1245" s="20"/>
      <c r="E1245" s="17" t="s">
        <v>58</v>
      </c>
      <c r="F1245" s="17" t="str">
        <f>IF(OR(F1244="",D1245=""),"", ROUND(PRODUCT(D1245,F1244)/100,2))</f>
        <v/>
      </c>
      <c r="G1245" s="15" t="str">
        <f>IF(D1245="", "Nurodykite taikomą PVM dydį", "")</f>
        <v>Nurodykite taikomą PVM dydį</v>
      </c>
    </row>
    <row r="1246" spans="1:9" x14ac:dyDescent="0.25">
      <c r="E1246" s="17" t="s">
        <v>59</v>
      </c>
      <c r="F1246" s="17">
        <f>IF(ISBLANK(F1245), "", ROUND(SUM(F1244:F1245),2))</f>
        <v>0</v>
      </c>
    </row>
    <row r="1250" spans="1:9" x14ac:dyDescent="0.25">
      <c r="A1250" s="13" t="s">
        <v>1305</v>
      </c>
      <c r="B1250" s="13" t="s">
        <v>1306</v>
      </c>
    </row>
    <row r="1252" spans="1:9" x14ac:dyDescent="0.25">
      <c r="A1252" s="13" t="s">
        <v>28</v>
      </c>
    </row>
    <row r="1253" spans="1:9" ht="90" x14ac:dyDescent="0.25">
      <c r="A1253" s="17" t="s">
        <v>29</v>
      </c>
      <c r="B1253" s="17" t="s">
        <v>30</v>
      </c>
      <c r="C1253" s="17" t="s">
        <v>31</v>
      </c>
      <c r="D1253" s="17" t="s">
        <v>32</v>
      </c>
      <c r="E1253" s="17" t="s">
        <v>33</v>
      </c>
      <c r="F1253" s="17" t="s">
        <v>34</v>
      </c>
      <c r="G1253" s="27" t="s">
        <v>1846</v>
      </c>
      <c r="H1253" s="17" t="s">
        <v>36</v>
      </c>
      <c r="I1253" s="27" t="s">
        <v>37</v>
      </c>
    </row>
    <row r="1254" spans="1:9" x14ac:dyDescent="0.25">
      <c r="A1254" s="17" t="s">
        <v>1307</v>
      </c>
      <c r="B1254" s="17" t="s">
        <v>1308</v>
      </c>
      <c r="C1254" s="18"/>
      <c r="D1254" s="18"/>
      <c r="E1254" s="18"/>
      <c r="F1254" s="18"/>
      <c r="G1254" s="18"/>
      <c r="H1254" s="18"/>
      <c r="I1254" s="28"/>
    </row>
    <row r="1255" spans="1:9" x14ac:dyDescent="0.25">
      <c r="A1255" s="18" t="s">
        <v>1309</v>
      </c>
      <c r="B1255" s="18" t="s">
        <v>1308</v>
      </c>
      <c r="C1255" s="18">
        <v>90</v>
      </c>
      <c r="D1255" s="18" t="s">
        <v>41</v>
      </c>
      <c r="E1255" s="19"/>
      <c r="F1255" s="18" t="str">
        <f>IF(ISBLANK(E1255),"", PRODUCT(C1255,E1255))</f>
        <v/>
      </c>
      <c r="G1255" s="20"/>
      <c r="H1255" s="18"/>
      <c r="I1255" s="28"/>
    </row>
    <row r="1256" spans="1:9" ht="30" x14ac:dyDescent="0.25">
      <c r="A1256" s="18" t="s">
        <v>1310</v>
      </c>
      <c r="B1256" s="28" t="s">
        <v>1311</v>
      </c>
      <c r="C1256" s="18"/>
      <c r="D1256" s="18"/>
      <c r="E1256" s="18"/>
      <c r="F1256" s="18"/>
      <c r="G1256" s="18"/>
      <c r="H1256" s="20"/>
      <c r="I1256" s="29"/>
    </row>
    <row r="1257" spans="1:9" ht="30" x14ac:dyDescent="0.25">
      <c r="A1257" s="18" t="s">
        <v>1312</v>
      </c>
      <c r="B1257" s="28" t="s">
        <v>1313</v>
      </c>
      <c r="C1257" s="18"/>
      <c r="D1257" s="18"/>
      <c r="E1257" s="18"/>
      <c r="F1257" s="18"/>
      <c r="G1257" s="18"/>
      <c r="H1257" s="20"/>
      <c r="I1257" s="29"/>
    </row>
    <row r="1258" spans="1:9" x14ac:dyDescent="0.25">
      <c r="A1258" s="18" t="s">
        <v>1314</v>
      </c>
      <c r="B1258" s="18" t="s">
        <v>1315</v>
      </c>
      <c r="C1258" s="18"/>
      <c r="D1258" s="18"/>
      <c r="E1258" s="18"/>
      <c r="F1258" s="18"/>
      <c r="G1258" s="18"/>
      <c r="H1258" s="20"/>
      <c r="I1258" s="29"/>
    </row>
    <row r="1259" spans="1:9" ht="30" x14ac:dyDescent="0.25">
      <c r="A1259" s="18" t="s">
        <v>1316</v>
      </c>
      <c r="B1259" s="28" t="s">
        <v>1317</v>
      </c>
      <c r="C1259" s="18"/>
      <c r="D1259" s="18"/>
      <c r="E1259" s="18"/>
      <c r="F1259" s="18"/>
      <c r="G1259" s="18"/>
      <c r="H1259" s="20"/>
      <c r="I1259" s="29"/>
    </row>
    <row r="1260" spans="1:9" ht="30" x14ac:dyDescent="0.25">
      <c r="A1260" s="18" t="s">
        <v>1318</v>
      </c>
      <c r="B1260" s="28" t="s">
        <v>1319</v>
      </c>
      <c r="C1260" s="18"/>
      <c r="D1260" s="18"/>
      <c r="E1260" s="18"/>
      <c r="F1260" s="18"/>
      <c r="G1260" s="18"/>
      <c r="H1260" s="20"/>
      <c r="I1260" s="29"/>
    </row>
    <row r="1261" spans="1:9" x14ac:dyDescent="0.25">
      <c r="A1261" s="18" t="s">
        <v>1320</v>
      </c>
      <c r="B1261" s="18" t="s">
        <v>1321</v>
      </c>
      <c r="C1261" s="18"/>
      <c r="D1261" s="18"/>
      <c r="E1261" s="18"/>
      <c r="F1261" s="18"/>
      <c r="G1261" s="18"/>
      <c r="H1261" s="20"/>
      <c r="I1261" s="29"/>
    </row>
    <row r="1262" spans="1:9" ht="30" x14ac:dyDescent="0.25">
      <c r="A1262" s="18" t="s">
        <v>1322</v>
      </c>
      <c r="B1262" s="28" t="s">
        <v>1323</v>
      </c>
      <c r="C1262" s="18"/>
      <c r="D1262" s="18"/>
      <c r="E1262" s="18"/>
      <c r="F1262" s="18"/>
      <c r="G1262" s="18"/>
      <c r="H1262" s="20"/>
      <c r="I1262" s="29"/>
    </row>
    <row r="1263" spans="1:9" x14ac:dyDescent="0.25">
      <c r="A1263" s="18" t="s">
        <v>1324</v>
      </c>
      <c r="B1263" s="18" t="s">
        <v>1325</v>
      </c>
      <c r="C1263" s="18"/>
      <c r="D1263" s="18"/>
      <c r="E1263" s="18"/>
      <c r="F1263" s="18"/>
      <c r="G1263" s="18"/>
      <c r="H1263" s="20"/>
      <c r="I1263" s="29"/>
    </row>
    <row r="1264" spans="1:9" x14ac:dyDescent="0.25">
      <c r="A1264" s="18" t="s">
        <v>1326</v>
      </c>
      <c r="B1264" s="18" t="s">
        <v>1327</v>
      </c>
      <c r="C1264" s="18"/>
      <c r="D1264" s="18"/>
      <c r="E1264" s="18"/>
      <c r="F1264" s="18"/>
      <c r="G1264" s="18"/>
      <c r="H1264" s="20"/>
      <c r="I1264" s="29"/>
    </row>
    <row r="1265" spans="1:9" x14ac:dyDescent="0.25">
      <c r="E1265" s="17" t="s">
        <v>56</v>
      </c>
      <c r="F1265" s="17" t="str">
        <f>IF((COUNT(C1255:C1264)&lt;&gt;COUNT(F1255:F1264)),"", ROUND(SUM(F1255:F1264),2))</f>
        <v/>
      </c>
      <c r="G1265" s="15" t="str">
        <f>IF((COUNT(C1255:C1264)&lt;&gt;COUNT(F1255:F1264)),"Neužpildytos visų objektų kainos", "")</f>
        <v>Neužpildytos visų objektų kainos</v>
      </c>
    </row>
    <row r="1266" spans="1:9" x14ac:dyDescent="0.25">
      <c r="C1266" s="17" t="s">
        <v>57</v>
      </c>
      <c r="D1266" s="20"/>
      <c r="E1266" s="17" t="s">
        <v>58</v>
      </c>
      <c r="F1266" s="17" t="str">
        <f>IF(OR(F1265="",D1266=""),"", ROUND(PRODUCT(D1266,F1265)/100,2))</f>
        <v/>
      </c>
      <c r="G1266" s="15" t="str">
        <f>IF(D1266="", "Nurodykite taikomą PVM dydį", "")</f>
        <v>Nurodykite taikomą PVM dydį</v>
      </c>
    </row>
    <row r="1267" spans="1:9" x14ac:dyDescent="0.25">
      <c r="E1267" s="17" t="s">
        <v>59</v>
      </c>
      <c r="F1267" s="17">
        <f>IF(ISBLANK(F1266), "", ROUND(SUM(F1265:F1266),2))</f>
        <v>0</v>
      </c>
    </row>
    <row r="1271" spans="1:9" x14ac:dyDescent="0.25">
      <c r="A1271" s="13" t="s">
        <v>1328</v>
      </c>
      <c r="B1271" s="13" t="s">
        <v>1329</v>
      </c>
    </row>
    <row r="1273" spans="1:9" x14ac:dyDescent="0.25">
      <c r="A1273" s="13" t="s">
        <v>28</v>
      </c>
    </row>
    <row r="1274" spans="1:9" ht="90" x14ac:dyDescent="0.25">
      <c r="A1274" s="17" t="s">
        <v>29</v>
      </c>
      <c r="B1274" s="17" t="s">
        <v>30</v>
      </c>
      <c r="C1274" s="17" t="s">
        <v>31</v>
      </c>
      <c r="D1274" s="17" t="s">
        <v>32</v>
      </c>
      <c r="E1274" s="17" t="s">
        <v>33</v>
      </c>
      <c r="F1274" s="17" t="s">
        <v>34</v>
      </c>
      <c r="G1274" s="27" t="s">
        <v>1846</v>
      </c>
      <c r="H1274" s="17" t="s">
        <v>36</v>
      </c>
      <c r="I1274" s="27" t="s">
        <v>37</v>
      </c>
    </row>
    <row r="1275" spans="1:9" x14ac:dyDescent="0.25">
      <c r="A1275" s="17" t="s">
        <v>1330</v>
      </c>
      <c r="B1275" s="17" t="s">
        <v>1331</v>
      </c>
      <c r="C1275" s="18"/>
      <c r="D1275" s="18"/>
      <c r="E1275" s="18"/>
      <c r="F1275" s="18"/>
      <c r="G1275" s="18"/>
      <c r="H1275" s="18"/>
      <c r="I1275" s="28"/>
    </row>
    <row r="1276" spans="1:9" x14ac:dyDescent="0.25">
      <c r="A1276" s="18" t="s">
        <v>1332</v>
      </c>
      <c r="B1276" s="18" t="s">
        <v>1331</v>
      </c>
      <c r="C1276" s="18">
        <v>75</v>
      </c>
      <c r="D1276" s="18" t="s">
        <v>41</v>
      </c>
      <c r="E1276" s="19"/>
      <c r="F1276" s="18" t="str">
        <f>IF(ISBLANK(E1276),"", PRODUCT(C1276,E1276))</f>
        <v/>
      </c>
      <c r="G1276" s="20"/>
      <c r="H1276" s="18"/>
      <c r="I1276" s="28"/>
    </row>
    <row r="1277" spans="1:9" x14ac:dyDescent="0.25">
      <c r="A1277" s="18" t="s">
        <v>1333</v>
      </c>
      <c r="B1277" s="18" t="s">
        <v>1334</v>
      </c>
      <c r="C1277" s="18"/>
      <c r="D1277" s="18"/>
      <c r="E1277" s="18"/>
      <c r="F1277" s="18"/>
      <c r="G1277" s="18"/>
      <c r="H1277" s="20"/>
      <c r="I1277" s="29"/>
    </row>
    <row r="1278" spans="1:9" ht="30" x14ac:dyDescent="0.25">
      <c r="A1278" s="18" t="s">
        <v>1335</v>
      </c>
      <c r="B1278" s="28" t="s">
        <v>1336</v>
      </c>
      <c r="C1278" s="18"/>
      <c r="D1278" s="18"/>
      <c r="E1278" s="18"/>
      <c r="F1278" s="18"/>
      <c r="G1278" s="18"/>
      <c r="H1278" s="20"/>
      <c r="I1278" s="29"/>
    </row>
    <row r="1279" spans="1:9" x14ac:dyDescent="0.25">
      <c r="A1279" s="18" t="s">
        <v>1337</v>
      </c>
      <c r="B1279" s="18" t="s">
        <v>1338</v>
      </c>
      <c r="C1279" s="18"/>
      <c r="D1279" s="18"/>
      <c r="E1279" s="18"/>
      <c r="F1279" s="18"/>
      <c r="G1279" s="18"/>
      <c r="H1279" s="20"/>
      <c r="I1279" s="29"/>
    </row>
    <row r="1280" spans="1:9" x14ac:dyDescent="0.25">
      <c r="E1280" s="17" t="s">
        <v>56</v>
      </c>
      <c r="F1280" s="17" t="str">
        <f>IF((COUNT(C1276:C1279)&lt;&gt;COUNT(F1276:F1279)),"", ROUND(SUM(F1276:F1279),2))</f>
        <v/>
      </c>
      <c r="G1280" s="15" t="str">
        <f>IF((COUNT(C1276:C1279)&lt;&gt;COUNT(F1276:F1279)),"Neužpildytos visų objektų kainos", "")</f>
        <v>Neužpildytos visų objektų kainos</v>
      </c>
    </row>
    <row r="1281" spans="1:9" x14ac:dyDescent="0.25">
      <c r="C1281" s="17" t="s">
        <v>57</v>
      </c>
      <c r="D1281" s="20"/>
      <c r="E1281" s="17" t="s">
        <v>58</v>
      </c>
      <c r="F1281" s="17" t="str">
        <f>IF(OR(F1280="",D1281=""),"", ROUND(PRODUCT(D1281,F1280)/100,2))</f>
        <v/>
      </c>
      <c r="G1281" s="15" t="str">
        <f>IF(D1281="", "Nurodykite taikomą PVM dydį", "")</f>
        <v>Nurodykite taikomą PVM dydį</v>
      </c>
    </row>
    <row r="1282" spans="1:9" x14ac:dyDescent="0.25">
      <c r="E1282" s="17" t="s">
        <v>59</v>
      </c>
      <c r="F1282" s="17">
        <f>IF(ISBLANK(F1281), "", ROUND(SUM(F1280:F1281),2))</f>
        <v>0</v>
      </c>
    </row>
    <row r="1286" spans="1:9" x14ac:dyDescent="0.25">
      <c r="A1286" s="13" t="s">
        <v>1339</v>
      </c>
      <c r="B1286" s="13" t="s">
        <v>1340</v>
      </c>
    </row>
    <row r="1288" spans="1:9" x14ac:dyDescent="0.25">
      <c r="A1288" s="13" t="s">
        <v>28</v>
      </c>
    </row>
    <row r="1289" spans="1:9" ht="90" x14ac:dyDescent="0.25">
      <c r="A1289" s="17" t="s">
        <v>29</v>
      </c>
      <c r="B1289" s="17" t="s">
        <v>30</v>
      </c>
      <c r="C1289" s="17" t="s">
        <v>31</v>
      </c>
      <c r="D1289" s="17" t="s">
        <v>32</v>
      </c>
      <c r="E1289" s="17" t="s">
        <v>33</v>
      </c>
      <c r="F1289" s="17" t="s">
        <v>34</v>
      </c>
      <c r="G1289" s="27" t="s">
        <v>1846</v>
      </c>
      <c r="H1289" s="17" t="s">
        <v>36</v>
      </c>
      <c r="I1289" s="27" t="s">
        <v>37</v>
      </c>
    </row>
    <row r="1290" spans="1:9" x14ac:dyDescent="0.25">
      <c r="A1290" s="17" t="s">
        <v>1341</v>
      </c>
      <c r="B1290" s="17" t="s">
        <v>1342</v>
      </c>
      <c r="C1290" s="18"/>
      <c r="D1290" s="18"/>
      <c r="E1290" s="18"/>
      <c r="F1290" s="18"/>
      <c r="G1290" s="18"/>
      <c r="H1290" s="18"/>
      <c r="I1290" s="28"/>
    </row>
    <row r="1291" spans="1:9" x14ac:dyDescent="0.25">
      <c r="A1291" s="18" t="s">
        <v>1343</v>
      </c>
      <c r="B1291" s="18" t="s">
        <v>1342</v>
      </c>
      <c r="C1291" s="18">
        <v>4500</v>
      </c>
      <c r="D1291" s="18" t="s">
        <v>41</v>
      </c>
      <c r="E1291" s="19"/>
      <c r="F1291" s="18" t="str">
        <f>IF(ISBLANK(E1291),"", PRODUCT(C1291,E1291))</f>
        <v/>
      </c>
      <c r="G1291" s="20"/>
      <c r="H1291" s="18"/>
      <c r="I1291" s="28"/>
    </row>
    <row r="1292" spans="1:9" x14ac:dyDescent="0.25">
      <c r="A1292" s="18" t="s">
        <v>1344</v>
      </c>
      <c r="B1292" s="18" t="s">
        <v>1345</v>
      </c>
      <c r="C1292" s="18"/>
      <c r="D1292" s="18"/>
      <c r="E1292" s="18"/>
      <c r="F1292" s="18"/>
      <c r="G1292" s="18"/>
      <c r="H1292" s="20"/>
      <c r="I1292" s="29"/>
    </row>
    <row r="1293" spans="1:9" x14ac:dyDescent="0.25">
      <c r="A1293" s="18" t="s">
        <v>1346</v>
      </c>
      <c r="B1293" s="18" t="s">
        <v>1347</v>
      </c>
      <c r="C1293" s="18"/>
      <c r="D1293" s="18"/>
      <c r="E1293" s="18"/>
      <c r="F1293" s="18"/>
      <c r="G1293" s="18"/>
      <c r="H1293" s="20"/>
      <c r="I1293" s="29"/>
    </row>
    <row r="1294" spans="1:9" x14ac:dyDescent="0.25">
      <c r="A1294" s="18" t="s">
        <v>1348</v>
      </c>
      <c r="B1294" s="18" t="s">
        <v>1349</v>
      </c>
      <c r="C1294" s="18"/>
      <c r="D1294" s="18"/>
      <c r="E1294" s="18"/>
      <c r="F1294" s="18"/>
      <c r="G1294" s="18"/>
      <c r="H1294" s="20"/>
      <c r="I1294" s="29"/>
    </row>
    <row r="1295" spans="1:9" ht="30" x14ac:dyDescent="0.25">
      <c r="A1295" s="18" t="s">
        <v>1350</v>
      </c>
      <c r="B1295" s="28" t="s">
        <v>1351</v>
      </c>
      <c r="C1295" s="18"/>
      <c r="D1295" s="18"/>
      <c r="E1295" s="18"/>
      <c r="F1295" s="18"/>
      <c r="G1295" s="18"/>
      <c r="H1295" s="20"/>
      <c r="I1295" s="29"/>
    </row>
    <row r="1296" spans="1:9" x14ac:dyDescent="0.25">
      <c r="A1296" s="18" t="s">
        <v>1352</v>
      </c>
      <c r="B1296" s="18" t="s">
        <v>1353</v>
      </c>
      <c r="C1296" s="18"/>
      <c r="D1296" s="18"/>
      <c r="E1296" s="18"/>
      <c r="F1296" s="18"/>
      <c r="G1296" s="18"/>
      <c r="H1296" s="20"/>
      <c r="I1296" s="29"/>
    </row>
    <row r="1297" spans="1:9" x14ac:dyDescent="0.25">
      <c r="E1297" s="17" t="s">
        <v>56</v>
      </c>
      <c r="F1297" s="17" t="str">
        <f>IF((COUNT(C1291:C1296)&lt;&gt;COUNT(F1291:F1296)),"", ROUND(SUM(F1291:F1296),2))</f>
        <v/>
      </c>
      <c r="G1297" s="15" t="str">
        <f>IF((COUNT(C1291:C1296)&lt;&gt;COUNT(F1291:F1296)),"Neužpildytos visų objektų kainos", "")</f>
        <v>Neužpildytos visų objektų kainos</v>
      </c>
    </row>
    <row r="1298" spans="1:9" x14ac:dyDescent="0.25">
      <c r="C1298" s="17" t="s">
        <v>57</v>
      </c>
      <c r="D1298" s="20"/>
      <c r="E1298" s="17" t="s">
        <v>58</v>
      </c>
      <c r="F1298" s="17" t="str">
        <f>IF(OR(F1297="",D1298=""),"", ROUND(PRODUCT(D1298,F1297)/100,2))</f>
        <v/>
      </c>
      <c r="G1298" s="15" t="str">
        <f>IF(D1298="", "Nurodykite taikomą PVM dydį", "")</f>
        <v>Nurodykite taikomą PVM dydį</v>
      </c>
    </row>
    <row r="1299" spans="1:9" x14ac:dyDescent="0.25">
      <c r="E1299" s="17" t="s">
        <v>59</v>
      </c>
      <c r="F1299" s="17">
        <f>IF(ISBLANK(F1298), "", ROUND(SUM(F1297:F1298),2))</f>
        <v>0</v>
      </c>
    </row>
    <row r="1303" spans="1:9" x14ac:dyDescent="0.25">
      <c r="A1303" s="13" t="s">
        <v>1354</v>
      </c>
      <c r="B1303" s="13" t="s">
        <v>1355</v>
      </c>
    </row>
    <row r="1305" spans="1:9" x14ac:dyDescent="0.25">
      <c r="A1305" s="13" t="s">
        <v>28</v>
      </c>
    </row>
    <row r="1306" spans="1:9" ht="90" x14ac:dyDescent="0.25">
      <c r="A1306" s="17" t="s">
        <v>29</v>
      </c>
      <c r="B1306" s="17" t="s">
        <v>30</v>
      </c>
      <c r="C1306" s="17" t="s">
        <v>31</v>
      </c>
      <c r="D1306" s="17" t="s">
        <v>32</v>
      </c>
      <c r="E1306" s="17" t="s">
        <v>33</v>
      </c>
      <c r="F1306" s="17" t="s">
        <v>34</v>
      </c>
      <c r="G1306" s="27" t="s">
        <v>1846</v>
      </c>
      <c r="H1306" s="17" t="s">
        <v>36</v>
      </c>
      <c r="I1306" s="27" t="s">
        <v>37</v>
      </c>
    </row>
    <row r="1307" spans="1:9" x14ac:dyDescent="0.25">
      <c r="A1307" s="17" t="s">
        <v>1356</v>
      </c>
      <c r="B1307" s="17" t="s">
        <v>1357</v>
      </c>
      <c r="C1307" s="18"/>
      <c r="D1307" s="18"/>
      <c r="E1307" s="18"/>
      <c r="F1307" s="18"/>
      <c r="G1307" s="18"/>
      <c r="H1307" s="18"/>
      <c r="I1307" s="28"/>
    </row>
    <row r="1308" spans="1:9" x14ac:dyDescent="0.25">
      <c r="A1308" s="18" t="s">
        <v>1358</v>
      </c>
      <c r="B1308" s="18" t="s">
        <v>1357</v>
      </c>
      <c r="C1308" s="18">
        <v>600</v>
      </c>
      <c r="D1308" s="18" t="s">
        <v>41</v>
      </c>
      <c r="E1308" s="19"/>
      <c r="F1308" s="18" t="str">
        <f>IF(ISBLANK(E1308),"", PRODUCT(C1308,E1308))</f>
        <v/>
      </c>
      <c r="G1308" s="20"/>
      <c r="H1308" s="18"/>
      <c r="I1308" s="28"/>
    </row>
    <row r="1309" spans="1:9" x14ac:dyDescent="0.25">
      <c r="A1309" s="18" t="s">
        <v>1359</v>
      </c>
      <c r="B1309" s="18" t="s">
        <v>1360</v>
      </c>
      <c r="C1309" s="18"/>
      <c r="D1309" s="18"/>
      <c r="E1309" s="18"/>
      <c r="F1309" s="18"/>
      <c r="G1309" s="18"/>
      <c r="H1309" s="20"/>
      <c r="I1309" s="29"/>
    </row>
    <row r="1310" spans="1:9" x14ac:dyDescent="0.25">
      <c r="A1310" s="18" t="s">
        <v>1361</v>
      </c>
      <c r="B1310" s="18" t="s">
        <v>1362</v>
      </c>
      <c r="C1310" s="18"/>
      <c r="D1310" s="18"/>
      <c r="E1310" s="18"/>
      <c r="F1310" s="18"/>
      <c r="G1310" s="18"/>
      <c r="H1310" s="20"/>
      <c r="I1310" s="29"/>
    </row>
    <row r="1311" spans="1:9" ht="30" x14ac:dyDescent="0.25">
      <c r="A1311" s="18" t="s">
        <v>1363</v>
      </c>
      <c r="B1311" s="28" t="s">
        <v>1364</v>
      </c>
      <c r="C1311" s="18"/>
      <c r="D1311" s="18"/>
      <c r="E1311" s="18"/>
      <c r="F1311" s="18"/>
      <c r="G1311" s="18"/>
      <c r="H1311" s="20"/>
      <c r="I1311" s="29"/>
    </row>
    <row r="1312" spans="1:9" x14ac:dyDescent="0.25">
      <c r="A1312" s="18" t="s">
        <v>1365</v>
      </c>
      <c r="B1312" s="18" t="s">
        <v>1366</v>
      </c>
      <c r="C1312" s="18"/>
      <c r="D1312" s="18"/>
      <c r="E1312" s="18"/>
      <c r="F1312" s="18"/>
      <c r="G1312" s="18"/>
      <c r="H1312" s="20"/>
      <c r="I1312" s="29"/>
    </row>
    <row r="1313" spans="1:9" x14ac:dyDescent="0.25">
      <c r="E1313" s="17" t="s">
        <v>56</v>
      </c>
      <c r="F1313" s="17" t="str">
        <f>IF((COUNT(C1308:C1312)&lt;&gt;COUNT(F1308:F1312)),"", ROUND(SUM(F1308:F1312),2))</f>
        <v/>
      </c>
      <c r="G1313" s="15" t="str">
        <f>IF((COUNT(C1308:C1312)&lt;&gt;COUNT(F1308:F1312)),"Neužpildytos visų objektų kainos", "")</f>
        <v>Neužpildytos visų objektų kainos</v>
      </c>
    </row>
    <row r="1314" spans="1:9" x14ac:dyDescent="0.25">
      <c r="C1314" s="17" t="s">
        <v>57</v>
      </c>
      <c r="D1314" s="20"/>
      <c r="E1314" s="17" t="s">
        <v>58</v>
      </c>
      <c r="F1314" s="17" t="str">
        <f>IF(OR(F1313="",D1314=""),"", ROUND(PRODUCT(D1314,F1313)/100,2))</f>
        <v/>
      </c>
      <c r="G1314" s="15" t="str">
        <f>IF(D1314="", "Nurodykite taikomą PVM dydį", "")</f>
        <v>Nurodykite taikomą PVM dydį</v>
      </c>
    </row>
    <row r="1315" spans="1:9" x14ac:dyDescent="0.25">
      <c r="E1315" s="17" t="s">
        <v>59</v>
      </c>
      <c r="F1315" s="17">
        <f>IF(ISBLANK(F1314), "", ROUND(SUM(F1313:F1314),2))</f>
        <v>0</v>
      </c>
    </row>
    <row r="1319" spans="1:9" x14ac:dyDescent="0.25">
      <c r="A1319" s="13" t="s">
        <v>1367</v>
      </c>
      <c r="B1319" s="13" t="s">
        <v>1368</v>
      </c>
    </row>
    <row r="1321" spans="1:9" x14ac:dyDescent="0.25">
      <c r="A1321" s="13" t="s">
        <v>28</v>
      </c>
    </row>
    <row r="1322" spans="1:9" ht="90" x14ac:dyDescent="0.25">
      <c r="A1322" s="17" t="s">
        <v>29</v>
      </c>
      <c r="B1322" s="17" t="s">
        <v>30</v>
      </c>
      <c r="C1322" s="17" t="s">
        <v>31</v>
      </c>
      <c r="D1322" s="17" t="s">
        <v>32</v>
      </c>
      <c r="E1322" s="17" t="s">
        <v>33</v>
      </c>
      <c r="F1322" s="17" t="s">
        <v>34</v>
      </c>
      <c r="G1322" s="27" t="s">
        <v>1846</v>
      </c>
      <c r="H1322" s="17" t="s">
        <v>36</v>
      </c>
      <c r="I1322" s="27" t="s">
        <v>37</v>
      </c>
    </row>
    <row r="1323" spans="1:9" x14ac:dyDescent="0.25">
      <c r="A1323" s="17" t="s">
        <v>1369</v>
      </c>
      <c r="B1323" s="17" t="s">
        <v>1370</v>
      </c>
      <c r="C1323" s="18"/>
      <c r="D1323" s="18"/>
      <c r="E1323" s="18"/>
      <c r="F1323" s="18"/>
      <c r="G1323" s="18"/>
      <c r="H1323" s="18"/>
      <c r="I1323" s="28"/>
    </row>
    <row r="1324" spans="1:9" x14ac:dyDescent="0.25">
      <c r="A1324" s="18" t="s">
        <v>1371</v>
      </c>
      <c r="B1324" s="18" t="s">
        <v>1370</v>
      </c>
      <c r="C1324" s="18">
        <v>3000</v>
      </c>
      <c r="D1324" s="18" t="s">
        <v>41</v>
      </c>
      <c r="E1324" s="19">
        <v>1.39</v>
      </c>
      <c r="F1324" s="18">
        <f>IF(ISBLANK(E1324),"", PRODUCT(C1324,E1324))</f>
        <v>4170</v>
      </c>
      <c r="G1324" s="20" t="s">
        <v>1866</v>
      </c>
      <c r="H1324" s="18"/>
      <c r="I1324" s="28"/>
    </row>
    <row r="1325" spans="1:9" x14ac:dyDescent="0.25">
      <c r="A1325" s="18" t="s">
        <v>1372</v>
      </c>
      <c r="B1325" s="18" t="s">
        <v>1373</v>
      </c>
      <c r="C1325" s="18"/>
      <c r="D1325" s="18"/>
      <c r="E1325" s="18"/>
      <c r="F1325" s="18"/>
      <c r="G1325" s="18"/>
      <c r="H1325" s="20" t="s">
        <v>1370</v>
      </c>
      <c r="I1325" s="29" t="s">
        <v>1867</v>
      </c>
    </row>
    <row r="1326" spans="1:9" x14ac:dyDescent="0.25">
      <c r="A1326" s="18" t="s">
        <v>1374</v>
      </c>
      <c r="B1326" s="18" t="s">
        <v>1375</v>
      </c>
      <c r="C1326" s="18"/>
      <c r="D1326" s="18"/>
      <c r="E1326" s="18"/>
      <c r="F1326" s="18"/>
      <c r="G1326" s="18"/>
      <c r="H1326" s="20" t="s">
        <v>1373</v>
      </c>
      <c r="I1326" s="29" t="s">
        <v>1867</v>
      </c>
    </row>
    <row r="1327" spans="1:9" x14ac:dyDescent="0.25">
      <c r="A1327" s="18" t="s">
        <v>1376</v>
      </c>
      <c r="B1327" s="18" t="s">
        <v>1377</v>
      </c>
      <c r="C1327" s="18"/>
      <c r="D1327" s="18"/>
      <c r="E1327" s="18"/>
      <c r="F1327" s="18"/>
      <c r="G1327" s="18"/>
      <c r="H1327" s="20" t="s">
        <v>1375</v>
      </c>
      <c r="I1327" s="29" t="s">
        <v>1867</v>
      </c>
    </row>
    <row r="1328" spans="1:9" x14ac:dyDescent="0.25">
      <c r="A1328" s="18" t="s">
        <v>1378</v>
      </c>
      <c r="B1328" s="18" t="s">
        <v>1379</v>
      </c>
      <c r="C1328" s="18"/>
      <c r="D1328" s="18"/>
      <c r="E1328" s="18"/>
      <c r="F1328" s="18"/>
      <c r="G1328" s="18"/>
      <c r="H1328" s="20" t="s">
        <v>1377</v>
      </c>
      <c r="I1328" s="29" t="s">
        <v>1867</v>
      </c>
    </row>
    <row r="1329" spans="1:9" x14ac:dyDescent="0.25">
      <c r="A1329" s="18" t="s">
        <v>1380</v>
      </c>
      <c r="B1329" s="18" t="s">
        <v>1381</v>
      </c>
      <c r="C1329" s="18"/>
      <c r="D1329" s="18"/>
      <c r="E1329" s="18"/>
      <c r="F1329" s="18"/>
      <c r="G1329" s="18"/>
      <c r="H1329" s="20" t="s">
        <v>1379</v>
      </c>
      <c r="I1329" s="29" t="s">
        <v>1867</v>
      </c>
    </row>
    <row r="1330" spans="1:9" x14ac:dyDescent="0.25">
      <c r="A1330" s="18" t="s">
        <v>1382</v>
      </c>
      <c r="B1330" s="18" t="s">
        <v>1383</v>
      </c>
      <c r="C1330" s="18"/>
      <c r="D1330" s="18"/>
      <c r="E1330" s="18"/>
      <c r="F1330" s="18"/>
      <c r="G1330" s="18"/>
      <c r="H1330" s="20" t="s">
        <v>1381</v>
      </c>
      <c r="I1330" s="29" t="s">
        <v>1867</v>
      </c>
    </row>
    <row r="1331" spans="1:9" x14ac:dyDescent="0.25">
      <c r="A1331" s="18" t="s">
        <v>1384</v>
      </c>
      <c r="B1331" s="18" t="s">
        <v>1385</v>
      </c>
      <c r="C1331" s="18"/>
      <c r="D1331" s="18"/>
      <c r="E1331" s="18"/>
      <c r="F1331" s="18"/>
      <c r="G1331" s="18"/>
      <c r="H1331" s="20" t="s">
        <v>1383</v>
      </c>
      <c r="I1331" s="29" t="s">
        <v>1867</v>
      </c>
    </row>
    <row r="1332" spans="1:9" x14ac:dyDescent="0.25">
      <c r="A1332" s="18" t="s">
        <v>1386</v>
      </c>
      <c r="B1332" s="18" t="s">
        <v>1387</v>
      </c>
      <c r="C1332" s="18"/>
      <c r="D1332" s="18"/>
      <c r="E1332" s="18"/>
      <c r="F1332" s="18"/>
      <c r="G1332" s="18"/>
      <c r="H1332" s="20" t="s">
        <v>1385</v>
      </c>
      <c r="I1332" s="29" t="s">
        <v>1867</v>
      </c>
    </row>
    <row r="1333" spans="1:9" x14ac:dyDescent="0.25">
      <c r="A1333" s="18" t="s">
        <v>1388</v>
      </c>
      <c r="B1333" s="18" t="s">
        <v>1389</v>
      </c>
      <c r="C1333" s="18"/>
      <c r="D1333" s="18"/>
      <c r="E1333" s="18"/>
      <c r="F1333" s="18"/>
      <c r="G1333" s="18"/>
      <c r="H1333" s="20" t="s">
        <v>1387</v>
      </c>
      <c r="I1333" s="29" t="s">
        <v>1867</v>
      </c>
    </row>
    <row r="1334" spans="1:9" x14ac:dyDescent="0.25">
      <c r="A1334" s="18" t="s">
        <v>1390</v>
      </c>
      <c r="B1334" s="18" t="s">
        <v>1391</v>
      </c>
      <c r="C1334" s="18"/>
      <c r="D1334" s="18"/>
      <c r="E1334" s="18"/>
      <c r="F1334" s="18"/>
      <c r="G1334" s="18"/>
      <c r="H1334" s="20" t="s">
        <v>1389</v>
      </c>
      <c r="I1334" s="29" t="s">
        <v>1867</v>
      </c>
    </row>
    <row r="1335" spans="1:9" x14ac:dyDescent="0.25">
      <c r="E1335" s="17" t="s">
        <v>56</v>
      </c>
      <c r="F1335" s="17">
        <f>IF((COUNT(C1324:C1334)&lt;&gt;COUNT(F1324:F1334)),"", ROUND(SUM(F1324:F1334),2))</f>
        <v>4170</v>
      </c>
      <c r="G1335" s="15" t="str">
        <f>IF((COUNT(C1324:C1334)&lt;&gt;COUNT(F1324:F1334)),"Neužpildytos visų objektų kainos", "")</f>
        <v/>
      </c>
    </row>
    <row r="1336" spans="1:9" x14ac:dyDescent="0.25">
      <c r="C1336" s="17" t="s">
        <v>57</v>
      </c>
      <c r="D1336" s="20">
        <v>5</v>
      </c>
      <c r="E1336" s="17" t="s">
        <v>58</v>
      </c>
      <c r="F1336" s="17">
        <f>IF(OR(F1335="",D1336=""),"", ROUND(PRODUCT(D1336,F1335)/100,2))</f>
        <v>208.5</v>
      </c>
      <c r="G1336" s="15" t="str">
        <f>IF(D1336="", "Nurodykite taikomą PVM dydį", "")</f>
        <v/>
      </c>
    </row>
    <row r="1337" spans="1:9" x14ac:dyDescent="0.25">
      <c r="E1337" s="17" t="s">
        <v>59</v>
      </c>
      <c r="F1337" s="17">
        <f>IF(ISBLANK(F1336), "", ROUND(SUM(F1335:F1336),2))</f>
        <v>4378.5</v>
      </c>
    </row>
    <row r="1341" spans="1:9" x14ac:dyDescent="0.25">
      <c r="A1341" s="13" t="s">
        <v>1392</v>
      </c>
      <c r="B1341" s="13" t="s">
        <v>1393</v>
      </c>
    </row>
    <row r="1343" spans="1:9" x14ac:dyDescent="0.25">
      <c r="A1343" s="13" t="s">
        <v>28</v>
      </c>
    </row>
    <row r="1344" spans="1:9" ht="90" x14ac:dyDescent="0.25">
      <c r="A1344" s="17" t="s">
        <v>29</v>
      </c>
      <c r="B1344" s="17" t="s">
        <v>30</v>
      </c>
      <c r="C1344" s="17" t="s">
        <v>31</v>
      </c>
      <c r="D1344" s="17" t="s">
        <v>32</v>
      </c>
      <c r="E1344" s="17" t="s">
        <v>33</v>
      </c>
      <c r="F1344" s="17" t="s">
        <v>34</v>
      </c>
      <c r="G1344" s="27" t="s">
        <v>1846</v>
      </c>
      <c r="H1344" s="17" t="s">
        <v>36</v>
      </c>
      <c r="I1344" s="27" t="s">
        <v>37</v>
      </c>
    </row>
    <row r="1345" spans="1:9" x14ac:dyDescent="0.25">
      <c r="A1345" s="17" t="s">
        <v>1394</v>
      </c>
      <c r="B1345" s="17" t="s">
        <v>1395</v>
      </c>
      <c r="C1345" s="18"/>
      <c r="D1345" s="18"/>
      <c r="E1345" s="18"/>
      <c r="F1345" s="18"/>
      <c r="G1345" s="18"/>
      <c r="H1345" s="18"/>
      <c r="I1345" s="28"/>
    </row>
    <row r="1346" spans="1:9" x14ac:dyDescent="0.25">
      <c r="A1346" s="18" t="s">
        <v>1396</v>
      </c>
      <c r="B1346" s="18" t="s">
        <v>1395</v>
      </c>
      <c r="C1346" s="18">
        <v>90</v>
      </c>
      <c r="D1346" s="18" t="s">
        <v>41</v>
      </c>
      <c r="E1346" s="19"/>
      <c r="F1346" s="18" t="str">
        <f>IF(ISBLANK(E1346),"", PRODUCT(C1346,E1346))</f>
        <v/>
      </c>
      <c r="G1346" s="20"/>
      <c r="H1346" s="18"/>
      <c r="I1346" s="28"/>
    </row>
    <row r="1347" spans="1:9" x14ac:dyDescent="0.25">
      <c r="A1347" s="18" t="s">
        <v>1397</v>
      </c>
      <c r="B1347" s="18" t="s">
        <v>1398</v>
      </c>
      <c r="C1347" s="18"/>
      <c r="D1347" s="18"/>
      <c r="E1347" s="18"/>
      <c r="F1347" s="18"/>
      <c r="G1347" s="18"/>
      <c r="H1347" s="20"/>
      <c r="I1347" s="29"/>
    </row>
    <row r="1348" spans="1:9" x14ac:dyDescent="0.25">
      <c r="A1348" s="18" t="s">
        <v>1399</v>
      </c>
      <c r="B1348" s="18" t="s">
        <v>1400</v>
      </c>
      <c r="C1348" s="18"/>
      <c r="D1348" s="18"/>
      <c r="E1348" s="18"/>
      <c r="F1348" s="18"/>
      <c r="G1348" s="18"/>
      <c r="H1348" s="20"/>
      <c r="I1348" s="29"/>
    </row>
    <row r="1349" spans="1:9" x14ac:dyDescent="0.25">
      <c r="A1349" s="18" t="s">
        <v>1401</v>
      </c>
      <c r="B1349" s="18" t="s">
        <v>1402</v>
      </c>
      <c r="C1349" s="18"/>
      <c r="D1349" s="18"/>
      <c r="E1349" s="18"/>
      <c r="F1349" s="18"/>
      <c r="G1349" s="18"/>
      <c r="H1349" s="20"/>
      <c r="I1349" s="29"/>
    </row>
    <row r="1350" spans="1:9" x14ac:dyDescent="0.25">
      <c r="A1350" s="18" t="s">
        <v>1403</v>
      </c>
      <c r="B1350" s="18" t="s">
        <v>1404</v>
      </c>
      <c r="C1350" s="18"/>
      <c r="D1350" s="18"/>
      <c r="E1350" s="18"/>
      <c r="F1350" s="18"/>
      <c r="G1350" s="18"/>
      <c r="H1350" s="20"/>
      <c r="I1350" s="29"/>
    </row>
    <row r="1351" spans="1:9" x14ac:dyDescent="0.25">
      <c r="E1351" s="17" t="s">
        <v>56</v>
      </c>
      <c r="F1351" s="17" t="str">
        <f>IF((COUNT(C1346:C1350)&lt;&gt;COUNT(F1346:F1350)),"", ROUND(SUM(F1346:F1350),2))</f>
        <v/>
      </c>
      <c r="G1351" s="15" t="str">
        <f>IF((COUNT(C1346:C1350)&lt;&gt;COUNT(F1346:F1350)),"Neužpildytos visų objektų kainos", "")</f>
        <v>Neužpildytos visų objektų kainos</v>
      </c>
    </row>
    <row r="1352" spans="1:9" x14ac:dyDescent="0.25">
      <c r="C1352" s="17" t="s">
        <v>57</v>
      </c>
      <c r="D1352" s="20"/>
      <c r="E1352" s="17" t="s">
        <v>58</v>
      </c>
      <c r="F1352" s="17" t="str">
        <f>IF(OR(F1351="",D1352=""),"", ROUND(PRODUCT(D1352,F1351)/100,2))</f>
        <v/>
      </c>
      <c r="G1352" s="15" t="str">
        <f>IF(D1352="", "Nurodykite taikomą PVM dydį", "")</f>
        <v>Nurodykite taikomą PVM dydį</v>
      </c>
    </row>
    <row r="1353" spans="1:9" x14ac:dyDescent="0.25">
      <c r="E1353" s="17" t="s">
        <v>59</v>
      </c>
      <c r="F1353" s="17">
        <f>IF(ISBLANK(F1352), "", ROUND(SUM(F1351:F1352),2))</f>
        <v>0</v>
      </c>
    </row>
    <row r="1357" spans="1:9" x14ac:dyDescent="0.25">
      <c r="A1357" s="13" t="s">
        <v>1405</v>
      </c>
      <c r="B1357" s="13" t="s">
        <v>1406</v>
      </c>
    </row>
    <row r="1359" spans="1:9" x14ac:dyDescent="0.25">
      <c r="A1359" s="13" t="s">
        <v>28</v>
      </c>
    </row>
    <row r="1360" spans="1:9" ht="90" x14ac:dyDescent="0.25">
      <c r="A1360" s="17" t="s">
        <v>29</v>
      </c>
      <c r="B1360" s="17" t="s">
        <v>30</v>
      </c>
      <c r="C1360" s="17" t="s">
        <v>31</v>
      </c>
      <c r="D1360" s="17" t="s">
        <v>32</v>
      </c>
      <c r="E1360" s="17" t="s">
        <v>33</v>
      </c>
      <c r="F1360" s="17" t="s">
        <v>34</v>
      </c>
      <c r="G1360" s="27" t="s">
        <v>1846</v>
      </c>
      <c r="H1360" s="17" t="s">
        <v>36</v>
      </c>
      <c r="I1360" s="27" t="s">
        <v>37</v>
      </c>
    </row>
    <row r="1361" spans="1:9" x14ac:dyDescent="0.25">
      <c r="A1361" s="17" t="s">
        <v>1407</v>
      </c>
      <c r="B1361" s="17" t="s">
        <v>1408</v>
      </c>
      <c r="C1361" s="18"/>
      <c r="D1361" s="18"/>
      <c r="E1361" s="18"/>
      <c r="F1361" s="18"/>
      <c r="G1361" s="18"/>
      <c r="H1361" s="18"/>
      <c r="I1361" s="28"/>
    </row>
    <row r="1362" spans="1:9" x14ac:dyDescent="0.25">
      <c r="A1362" s="18" t="s">
        <v>1409</v>
      </c>
      <c r="B1362" s="18" t="s">
        <v>1408</v>
      </c>
      <c r="C1362" s="18">
        <v>90</v>
      </c>
      <c r="D1362" s="18" t="s">
        <v>41</v>
      </c>
      <c r="E1362" s="19"/>
      <c r="F1362" s="18" t="str">
        <f>IF(ISBLANK(E1362),"", PRODUCT(C1362,E1362))</f>
        <v/>
      </c>
      <c r="G1362" s="20"/>
      <c r="H1362" s="18"/>
      <c r="I1362" s="28"/>
    </row>
    <row r="1363" spans="1:9" x14ac:dyDescent="0.25">
      <c r="A1363" s="18" t="s">
        <v>1410</v>
      </c>
      <c r="B1363" s="18" t="s">
        <v>1411</v>
      </c>
      <c r="C1363" s="18"/>
      <c r="D1363" s="18"/>
      <c r="E1363" s="18"/>
      <c r="F1363" s="18"/>
      <c r="G1363" s="18"/>
      <c r="H1363" s="20"/>
      <c r="I1363" s="29"/>
    </row>
    <row r="1364" spans="1:9" x14ac:dyDescent="0.25">
      <c r="A1364" s="18" t="s">
        <v>1412</v>
      </c>
      <c r="B1364" s="18" t="s">
        <v>1400</v>
      </c>
      <c r="C1364" s="18"/>
      <c r="D1364" s="18"/>
      <c r="E1364" s="18"/>
      <c r="F1364" s="18"/>
      <c r="G1364" s="18"/>
      <c r="H1364" s="20"/>
      <c r="I1364" s="29"/>
    </row>
    <row r="1365" spans="1:9" x14ac:dyDescent="0.25">
      <c r="A1365" s="18" t="s">
        <v>1413</v>
      </c>
      <c r="B1365" s="18" t="s">
        <v>1414</v>
      </c>
      <c r="C1365" s="18"/>
      <c r="D1365" s="18"/>
      <c r="E1365" s="18"/>
      <c r="F1365" s="18"/>
      <c r="G1365" s="18"/>
      <c r="H1365" s="20"/>
      <c r="I1365" s="29"/>
    </row>
    <row r="1366" spans="1:9" x14ac:dyDescent="0.25">
      <c r="E1366" s="17" t="s">
        <v>56</v>
      </c>
      <c r="F1366" s="17" t="str">
        <f>IF((COUNT(C1362:C1365)&lt;&gt;COUNT(F1362:F1365)),"", ROUND(SUM(F1362:F1365),2))</f>
        <v/>
      </c>
      <c r="G1366" s="15" t="str">
        <f>IF((COUNT(C1362:C1365)&lt;&gt;COUNT(F1362:F1365)),"Neužpildytos visų objektų kainos", "")</f>
        <v>Neužpildytos visų objektų kainos</v>
      </c>
    </row>
    <row r="1367" spans="1:9" x14ac:dyDescent="0.25">
      <c r="C1367" s="17" t="s">
        <v>57</v>
      </c>
      <c r="D1367" s="20"/>
      <c r="E1367" s="17" t="s">
        <v>58</v>
      </c>
      <c r="F1367" s="17" t="str">
        <f>IF(OR(F1366="",D1367=""),"", ROUND(PRODUCT(D1367,F1366)/100,2))</f>
        <v/>
      </c>
      <c r="G1367" s="15" t="str">
        <f>IF(D1367="", "Nurodykite taikomą PVM dydį", "")</f>
        <v>Nurodykite taikomą PVM dydį</v>
      </c>
    </row>
    <row r="1368" spans="1:9" x14ac:dyDescent="0.25">
      <c r="E1368" s="17" t="s">
        <v>59</v>
      </c>
      <c r="F1368" s="17">
        <f>IF(ISBLANK(F1367), "", ROUND(SUM(F1366:F1367),2))</f>
        <v>0</v>
      </c>
    </row>
    <row r="1372" spans="1:9" x14ac:dyDescent="0.25">
      <c r="A1372" s="13" t="s">
        <v>1415</v>
      </c>
      <c r="B1372" s="13" t="s">
        <v>1416</v>
      </c>
    </row>
    <row r="1374" spans="1:9" x14ac:dyDescent="0.25">
      <c r="A1374" s="13" t="s">
        <v>28</v>
      </c>
    </row>
    <row r="1375" spans="1:9" ht="90" x14ac:dyDescent="0.25">
      <c r="A1375" s="17" t="s">
        <v>29</v>
      </c>
      <c r="B1375" s="17" t="s">
        <v>30</v>
      </c>
      <c r="C1375" s="17" t="s">
        <v>31</v>
      </c>
      <c r="D1375" s="17" t="s">
        <v>32</v>
      </c>
      <c r="E1375" s="17" t="s">
        <v>33</v>
      </c>
      <c r="F1375" s="17" t="s">
        <v>34</v>
      </c>
      <c r="G1375" s="27" t="s">
        <v>1846</v>
      </c>
      <c r="H1375" s="17" t="s">
        <v>36</v>
      </c>
      <c r="I1375" s="27" t="s">
        <v>37</v>
      </c>
    </row>
    <row r="1376" spans="1:9" x14ac:dyDescent="0.25">
      <c r="A1376" s="17" t="s">
        <v>1417</v>
      </c>
      <c r="B1376" s="17" t="s">
        <v>1418</v>
      </c>
      <c r="C1376" s="18"/>
      <c r="D1376" s="18"/>
      <c r="E1376" s="18"/>
      <c r="F1376" s="18"/>
      <c r="G1376" s="18"/>
      <c r="H1376" s="18"/>
      <c r="I1376" s="28"/>
    </row>
    <row r="1377" spans="1:9" x14ac:dyDescent="0.25">
      <c r="A1377" s="18" t="s">
        <v>1419</v>
      </c>
      <c r="B1377" s="18" t="s">
        <v>1418</v>
      </c>
      <c r="C1377" s="18">
        <v>300</v>
      </c>
      <c r="D1377" s="18" t="s">
        <v>41</v>
      </c>
      <c r="E1377" s="19"/>
      <c r="F1377" s="18" t="str">
        <f>IF(ISBLANK(E1377),"", PRODUCT(C1377,E1377))</f>
        <v/>
      </c>
      <c r="G1377" s="20"/>
      <c r="H1377" s="18"/>
      <c r="I1377" s="28"/>
    </row>
    <row r="1378" spans="1:9" x14ac:dyDescent="0.25">
      <c r="A1378" s="18" t="s">
        <v>1420</v>
      </c>
      <c r="B1378" s="18" t="s">
        <v>1421</v>
      </c>
      <c r="C1378" s="18"/>
      <c r="D1378" s="18"/>
      <c r="E1378" s="18"/>
      <c r="F1378" s="18"/>
      <c r="G1378" s="18"/>
      <c r="H1378" s="20"/>
      <c r="I1378" s="29"/>
    </row>
    <row r="1379" spans="1:9" x14ac:dyDescent="0.25">
      <c r="A1379" s="18" t="s">
        <v>1422</v>
      </c>
      <c r="B1379" s="18" t="s">
        <v>1423</v>
      </c>
      <c r="C1379" s="18"/>
      <c r="D1379" s="18"/>
      <c r="E1379" s="18"/>
      <c r="F1379" s="18"/>
      <c r="G1379" s="18"/>
      <c r="H1379" s="20"/>
      <c r="I1379" s="29"/>
    </row>
    <row r="1380" spans="1:9" x14ac:dyDescent="0.25">
      <c r="A1380" s="18" t="s">
        <v>1424</v>
      </c>
      <c r="B1380" s="18" t="s">
        <v>1425</v>
      </c>
      <c r="C1380" s="18"/>
      <c r="D1380" s="18"/>
      <c r="E1380" s="18"/>
      <c r="F1380" s="18"/>
      <c r="G1380" s="18"/>
      <c r="H1380" s="20"/>
      <c r="I1380" s="29"/>
    </row>
    <row r="1381" spans="1:9" x14ac:dyDescent="0.25">
      <c r="A1381" s="18" t="s">
        <v>1426</v>
      </c>
      <c r="B1381" s="18" t="s">
        <v>1427</v>
      </c>
      <c r="C1381" s="18"/>
      <c r="D1381" s="18"/>
      <c r="E1381" s="18"/>
      <c r="F1381" s="18"/>
      <c r="G1381" s="18"/>
      <c r="H1381" s="20"/>
      <c r="I1381" s="29"/>
    </row>
    <row r="1382" spans="1:9" x14ac:dyDescent="0.25">
      <c r="A1382" s="18" t="s">
        <v>1428</v>
      </c>
      <c r="B1382" s="18" t="s">
        <v>1429</v>
      </c>
      <c r="C1382" s="18"/>
      <c r="D1382" s="18"/>
      <c r="E1382" s="18"/>
      <c r="F1382" s="18"/>
      <c r="G1382" s="18"/>
      <c r="H1382" s="20"/>
      <c r="I1382" s="29"/>
    </row>
    <row r="1383" spans="1:9" x14ac:dyDescent="0.25">
      <c r="A1383" s="18" t="s">
        <v>1430</v>
      </c>
      <c r="B1383" s="18" t="s">
        <v>1431</v>
      </c>
      <c r="C1383" s="18"/>
      <c r="D1383" s="18"/>
      <c r="E1383" s="18"/>
      <c r="F1383" s="18"/>
      <c r="G1383" s="18"/>
      <c r="H1383" s="20"/>
      <c r="I1383" s="29"/>
    </row>
    <row r="1384" spans="1:9" x14ac:dyDescent="0.25">
      <c r="A1384" s="18" t="s">
        <v>1432</v>
      </c>
      <c r="B1384" s="18" t="s">
        <v>1433</v>
      </c>
      <c r="C1384" s="18"/>
      <c r="D1384" s="18"/>
      <c r="E1384" s="18"/>
      <c r="F1384" s="18"/>
      <c r="G1384" s="18"/>
      <c r="H1384" s="20"/>
      <c r="I1384" s="29"/>
    </row>
    <row r="1385" spans="1:9" x14ac:dyDescent="0.25">
      <c r="A1385" s="18" t="s">
        <v>1434</v>
      </c>
      <c r="B1385" s="18" t="s">
        <v>1435</v>
      </c>
      <c r="C1385" s="18"/>
      <c r="D1385" s="18"/>
      <c r="E1385" s="18"/>
      <c r="F1385" s="18"/>
      <c r="G1385" s="18"/>
      <c r="H1385" s="20"/>
      <c r="I1385" s="29"/>
    </row>
    <row r="1386" spans="1:9" x14ac:dyDescent="0.25">
      <c r="A1386" s="18" t="s">
        <v>1436</v>
      </c>
      <c r="B1386" s="18" t="s">
        <v>1437</v>
      </c>
      <c r="C1386" s="18"/>
      <c r="D1386" s="18"/>
      <c r="E1386" s="18"/>
      <c r="F1386" s="18"/>
      <c r="G1386" s="18"/>
      <c r="H1386" s="20"/>
      <c r="I1386" s="29"/>
    </row>
    <row r="1387" spans="1:9" x14ac:dyDescent="0.25">
      <c r="E1387" s="17" t="s">
        <v>56</v>
      </c>
      <c r="F1387" s="17" t="str">
        <f>IF((COUNT(C1377:C1386)&lt;&gt;COUNT(F1377:F1386)),"", ROUND(SUM(F1377:F1386),2))</f>
        <v/>
      </c>
      <c r="G1387" s="15" t="str">
        <f>IF((COUNT(C1377:C1386)&lt;&gt;COUNT(F1377:F1386)),"Neužpildytos visų objektų kainos", "")</f>
        <v>Neužpildytos visų objektų kainos</v>
      </c>
    </row>
    <row r="1388" spans="1:9" x14ac:dyDescent="0.25">
      <c r="C1388" s="17" t="s">
        <v>57</v>
      </c>
      <c r="D1388" s="20"/>
      <c r="E1388" s="17" t="s">
        <v>58</v>
      </c>
      <c r="F1388" s="17" t="str">
        <f>IF(OR(F1387="",D1388=""),"", ROUND(PRODUCT(D1388,F1387)/100,2))</f>
        <v/>
      </c>
      <c r="G1388" s="15" t="str">
        <f>IF(D1388="", "Nurodykite taikomą PVM dydį", "")</f>
        <v>Nurodykite taikomą PVM dydį</v>
      </c>
    </row>
    <row r="1389" spans="1:9" x14ac:dyDescent="0.25">
      <c r="E1389" s="17" t="s">
        <v>59</v>
      </c>
      <c r="F1389" s="17">
        <f>IF(ISBLANK(F1388), "", ROUND(SUM(F1387:F1388),2))</f>
        <v>0</v>
      </c>
    </row>
    <row r="1393" spans="1:9" x14ac:dyDescent="0.25">
      <c r="A1393" s="13" t="s">
        <v>1438</v>
      </c>
      <c r="B1393" s="13" t="s">
        <v>1439</v>
      </c>
    </row>
    <row r="1395" spans="1:9" x14ac:dyDescent="0.25">
      <c r="A1395" s="13" t="s">
        <v>28</v>
      </c>
    </row>
    <row r="1396" spans="1:9" ht="90" x14ac:dyDescent="0.25">
      <c r="A1396" s="17" t="s">
        <v>29</v>
      </c>
      <c r="B1396" s="17" t="s">
        <v>30</v>
      </c>
      <c r="C1396" s="17" t="s">
        <v>31</v>
      </c>
      <c r="D1396" s="17" t="s">
        <v>32</v>
      </c>
      <c r="E1396" s="17" t="s">
        <v>33</v>
      </c>
      <c r="F1396" s="17" t="s">
        <v>34</v>
      </c>
      <c r="G1396" s="27" t="s">
        <v>1846</v>
      </c>
      <c r="H1396" s="17" t="s">
        <v>36</v>
      </c>
      <c r="I1396" s="27" t="s">
        <v>37</v>
      </c>
    </row>
    <row r="1397" spans="1:9" x14ac:dyDescent="0.25">
      <c r="A1397" s="17" t="s">
        <v>1440</v>
      </c>
      <c r="B1397" s="17" t="s">
        <v>1441</v>
      </c>
      <c r="C1397" s="18"/>
      <c r="D1397" s="18"/>
      <c r="E1397" s="18"/>
      <c r="F1397" s="18"/>
      <c r="G1397" s="18"/>
      <c r="H1397" s="18"/>
      <c r="I1397" s="28"/>
    </row>
    <row r="1398" spans="1:9" x14ac:dyDescent="0.25">
      <c r="A1398" s="18" t="s">
        <v>1442</v>
      </c>
      <c r="B1398" s="18" t="s">
        <v>1441</v>
      </c>
      <c r="C1398" s="18">
        <v>600</v>
      </c>
      <c r="D1398" s="18" t="s">
        <v>41</v>
      </c>
      <c r="E1398" s="19"/>
      <c r="F1398" s="18" t="str">
        <f>IF(ISBLANK(E1398),"", PRODUCT(C1398,E1398))</f>
        <v/>
      </c>
      <c r="G1398" s="20"/>
      <c r="H1398" s="18"/>
      <c r="I1398" s="28"/>
    </row>
    <row r="1399" spans="1:9" x14ac:dyDescent="0.25">
      <c r="A1399" s="18" t="s">
        <v>1443</v>
      </c>
      <c r="B1399" s="18" t="s">
        <v>1444</v>
      </c>
      <c r="C1399" s="18"/>
      <c r="D1399" s="18"/>
      <c r="E1399" s="18"/>
      <c r="F1399" s="18"/>
      <c r="G1399" s="18"/>
      <c r="H1399" s="20"/>
      <c r="I1399" s="29"/>
    </row>
    <row r="1400" spans="1:9" x14ac:dyDescent="0.25">
      <c r="A1400" s="18" t="s">
        <v>1445</v>
      </c>
      <c r="B1400" s="18" t="s">
        <v>1446</v>
      </c>
      <c r="C1400" s="18"/>
      <c r="D1400" s="18"/>
      <c r="E1400" s="18"/>
      <c r="F1400" s="18"/>
      <c r="G1400" s="18"/>
      <c r="H1400" s="20"/>
      <c r="I1400" s="29"/>
    </row>
    <row r="1401" spans="1:9" ht="45" x14ac:dyDescent="0.25">
      <c r="A1401" s="18" t="s">
        <v>1447</v>
      </c>
      <c r="B1401" s="28" t="s">
        <v>1448</v>
      </c>
      <c r="C1401" s="18"/>
      <c r="D1401" s="18"/>
      <c r="E1401" s="18"/>
      <c r="F1401" s="18"/>
      <c r="G1401" s="18"/>
      <c r="H1401" s="20"/>
      <c r="I1401" s="29"/>
    </row>
    <row r="1402" spans="1:9" x14ac:dyDescent="0.25">
      <c r="A1402" s="18" t="s">
        <v>1449</v>
      </c>
      <c r="B1402" s="18" t="s">
        <v>1450</v>
      </c>
      <c r="C1402" s="18"/>
      <c r="D1402" s="18"/>
      <c r="E1402" s="18"/>
      <c r="F1402" s="18"/>
      <c r="G1402" s="18"/>
      <c r="H1402" s="20"/>
      <c r="I1402" s="29"/>
    </row>
    <row r="1403" spans="1:9" x14ac:dyDescent="0.25">
      <c r="E1403" s="17" t="s">
        <v>56</v>
      </c>
      <c r="F1403" s="17" t="str">
        <f>IF((COUNT(C1398:C1402)&lt;&gt;COUNT(F1398:F1402)),"", ROUND(SUM(F1398:F1402),2))</f>
        <v/>
      </c>
      <c r="G1403" s="15" t="str">
        <f>IF((COUNT(C1398:C1402)&lt;&gt;COUNT(F1398:F1402)),"Neužpildytos visų objektų kainos", "")</f>
        <v>Neužpildytos visų objektų kainos</v>
      </c>
    </row>
    <row r="1404" spans="1:9" x14ac:dyDescent="0.25">
      <c r="C1404" s="17" t="s">
        <v>57</v>
      </c>
      <c r="D1404" s="20"/>
      <c r="E1404" s="17" t="s">
        <v>58</v>
      </c>
      <c r="F1404" s="17" t="str">
        <f>IF(OR(F1403="",D1404=""),"", ROUND(PRODUCT(D1404,F1403)/100,2))</f>
        <v/>
      </c>
      <c r="G1404" s="15" t="str">
        <f>IF(D1404="", "Nurodykite taikomą PVM dydį", "")</f>
        <v>Nurodykite taikomą PVM dydį</v>
      </c>
    </row>
    <row r="1405" spans="1:9" x14ac:dyDescent="0.25">
      <c r="E1405" s="17" t="s">
        <v>59</v>
      </c>
      <c r="F1405" s="17">
        <f>IF(ISBLANK(F1404), "", ROUND(SUM(F1403:F1404),2))</f>
        <v>0</v>
      </c>
    </row>
    <row r="1409" spans="1:9" x14ac:dyDescent="0.25">
      <c r="A1409" s="13" t="s">
        <v>1451</v>
      </c>
      <c r="B1409" s="13" t="s">
        <v>1452</v>
      </c>
    </row>
    <row r="1411" spans="1:9" x14ac:dyDescent="0.25">
      <c r="A1411" s="13" t="s">
        <v>28</v>
      </c>
    </row>
    <row r="1412" spans="1:9" ht="90" x14ac:dyDescent="0.25">
      <c r="A1412" s="17" t="s">
        <v>29</v>
      </c>
      <c r="B1412" s="17" t="s">
        <v>30</v>
      </c>
      <c r="C1412" s="17" t="s">
        <v>31</v>
      </c>
      <c r="D1412" s="17" t="s">
        <v>32</v>
      </c>
      <c r="E1412" s="17" t="s">
        <v>33</v>
      </c>
      <c r="F1412" s="17" t="s">
        <v>34</v>
      </c>
      <c r="G1412" s="27" t="s">
        <v>1846</v>
      </c>
      <c r="H1412" s="17" t="s">
        <v>36</v>
      </c>
      <c r="I1412" s="27" t="s">
        <v>37</v>
      </c>
    </row>
    <row r="1413" spans="1:9" x14ac:dyDescent="0.25">
      <c r="A1413" s="17" t="s">
        <v>1453</v>
      </c>
      <c r="B1413" s="17" t="s">
        <v>1454</v>
      </c>
      <c r="C1413" s="18"/>
      <c r="D1413" s="18"/>
      <c r="E1413" s="18"/>
      <c r="F1413" s="18"/>
      <c r="G1413" s="18"/>
      <c r="H1413" s="18"/>
      <c r="I1413" s="28"/>
    </row>
    <row r="1414" spans="1:9" x14ac:dyDescent="0.25">
      <c r="A1414" s="18" t="s">
        <v>1455</v>
      </c>
      <c r="B1414" s="18" t="s">
        <v>1454</v>
      </c>
      <c r="C1414" s="18">
        <v>750</v>
      </c>
      <c r="D1414" s="18" t="s">
        <v>41</v>
      </c>
      <c r="E1414" s="19">
        <v>287</v>
      </c>
      <c r="F1414" s="18">
        <f>IF(ISBLANK(E1414),"", PRODUCT(C1414,E1414))</f>
        <v>215250</v>
      </c>
      <c r="G1414" s="20" t="s">
        <v>1868</v>
      </c>
      <c r="H1414" s="18"/>
      <c r="I1414" s="28"/>
    </row>
    <row r="1415" spans="1:9" x14ac:dyDescent="0.25">
      <c r="A1415" s="18" t="s">
        <v>1456</v>
      </c>
      <c r="B1415" s="18" t="s">
        <v>1457</v>
      </c>
      <c r="C1415" s="18"/>
      <c r="D1415" s="18"/>
      <c r="E1415" s="18"/>
      <c r="F1415" s="18"/>
      <c r="G1415" s="18"/>
      <c r="H1415" s="20" t="s">
        <v>1457</v>
      </c>
      <c r="I1415" s="29" t="s">
        <v>1860</v>
      </c>
    </row>
    <row r="1416" spans="1:9" x14ac:dyDescent="0.25">
      <c r="A1416" s="18" t="s">
        <v>1458</v>
      </c>
      <c r="B1416" s="18" t="s">
        <v>1459</v>
      </c>
      <c r="C1416" s="18"/>
      <c r="D1416" s="18"/>
      <c r="E1416" s="18"/>
      <c r="F1416" s="18"/>
      <c r="G1416" s="18"/>
      <c r="H1416" s="20" t="s">
        <v>1459</v>
      </c>
      <c r="I1416" s="29" t="s">
        <v>1860</v>
      </c>
    </row>
    <row r="1417" spans="1:9" x14ac:dyDescent="0.25">
      <c r="A1417" s="18" t="s">
        <v>1460</v>
      </c>
      <c r="B1417" s="18" t="s">
        <v>1461</v>
      </c>
      <c r="C1417" s="18"/>
      <c r="D1417" s="18"/>
      <c r="E1417" s="18"/>
      <c r="F1417" s="18"/>
      <c r="G1417" s="18"/>
      <c r="H1417" s="20" t="s">
        <v>1461</v>
      </c>
      <c r="I1417" s="29" t="s">
        <v>1860</v>
      </c>
    </row>
    <row r="1418" spans="1:9" x14ac:dyDescent="0.25">
      <c r="A1418" s="18" t="s">
        <v>1462</v>
      </c>
      <c r="B1418" s="18" t="s">
        <v>1463</v>
      </c>
      <c r="C1418" s="18"/>
      <c r="D1418" s="18"/>
      <c r="E1418" s="18"/>
      <c r="F1418" s="18"/>
      <c r="G1418" s="18"/>
      <c r="H1418" s="20" t="s">
        <v>1463</v>
      </c>
      <c r="I1418" s="29" t="s">
        <v>1860</v>
      </c>
    </row>
    <row r="1419" spans="1:9" x14ac:dyDescent="0.25">
      <c r="A1419" s="18" t="s">
        <v>1464</v>
      </c>
      <c r="B1419" s="18" t="s">
        <v>1465</v>
      </c>
      <c r="C1419" s="18"/>
      <c r="D1419" s="18"/>
      <c r="E1419" s="18"/>
      <c r="F1419" s="18"/>
      <c r="G1419" s="18"/>
      <c r="H1419" s="20" t="s">
        <v>1465</v>
      </c>
      <c r="I1419" s="29" t="s">
        <v>1860</v>
      </c>
    </row>
    <row r="1420" spans="1:9" x14ac:dyDescent="0.25">
      <c r="A1420" s="18" t="s">
        <v>1466</v>
      </c>
      <c r="B1420" s="18" t="s">
        <v>1467</v>
      </c>
      <c r="C1420" s="18"/>
      <c r="D1420" s="18"/>
      <c r="E1420" s="18"/>
      <c r="F1420" s="18"/>
      <c r="G1420" s="18"/>
      <c r="H1420" s="20" t="s">
        <v>1467</v>
      </c>
      <c r="I1420" s="29" t="s">
        <v>1860</v>
      </c>
    </row>
    <row r="1421" spans="1:9" x14ac:dyDescent="0.25">
      <c r="A1421" s="18" t="s">
        <v>1468</v>
      </c>
      <c r="B1421" s="18" t="s">
        <v>1469</v>
      </c>
      <c r="C1421" s="18"/>
      <c r="D1421" s="18"/>
      <c r="E1421" s="18"/>
      <c r="F1421" s="18"/>
      <c r="G1421" s="18"/>
      <c r="H1421" s="20" t="s">
        <v>1469</v>
      </c>
      <c r="I1421" s="29" t="s">
        <v>1860</v>
      </c>
    </row>
    <row r="1422" spans="1:9" x14ac:dyDescent="0.25">
      <c r="A1422" s="18" t="s">
        <v>1470</v>
      </c>
      <c r="B1422" s="18" t="s">
        <v>1471</v>
      </c>
      <c r="C1422" s="18"/>
      <c r="D1422" s="18"/>
      <c r="E1422" s="18"/>
      <c r="F1422" s="18"/>
      <c r="G1422" s="18"/>
      <c r="H1422" s="20" t="s">
        <v>1471</v>
      </c>
      <c r="I1422" s="29" t="s">
        <v>1860</v>
      </c>
    </row>
    <row r="1423" spans="1:9" x14ac:dyDescent="0.25">
      <c r="A1423" s="18" t="s">
        <v>1472</v>
      </c>
      <c r="B1423" s="18" t="s">
        <v>1473</v>
      </c>
      <c r="C1423" s="18"/>
      <c r="D1423" s="18"/>
      <c r="E1423" s="18"/>
      <c r="F1423" s="18"/>
      <c r="G1423" s="18"/>
      <c r="H1423" s="20" t="s">
        <v>1473</v>
      </c>
      <c r="I1423" s="29" t="s">
        <v>1860</v>
      </c>
    </row>
    <row r="1424" spans="1:9" x14ac:dyDescent="0.25">
      <c r="A1424" s="18" t="s">
        <v>1474</v>
      </c>
      <c r="B1424" s="18" t="s">
        <v>1475</v>
      </c>
      <c r="C1424" s="18"/>
      <c r="D1424" s="18"/>
      <c r="E1424" s="18"/>
      <c r="F1424" s="18"/>
      <c r="G1424" s="18"/>
      <c r="H1424" s="20" t="s">
        <v>1475</v>
      </c>
      <c r="I1424" s="29" t="s">
        <v>1860</v>
      </c>
    </row>
    <row r="1425" spans="1:9" x14ac:dyDescent="0.25">
      <c r="A1425" s="18" t="s">
        <v>1476</v>
      </c>
      <c r="B1425" s="18" t="s">
        <v>1477</v>
      </c>
      <c r="C1425" s="18"/>
      <c r="D1425" s="18"/>
      <c r="E1425" s="18"/>
      <c r="F1425" s="18"/>
      <c r="G1425" s="18"/>
      <c r="H1425" s="20" t="s">
        <v>1477</v>
      </c>
      <c r="I1425" s="29" t="s">
        <v>1860</v>
      </c>
    </row>
    <row r="1426" spans="1:9" x14ac:dyDescent="0.25">
      <c r="A1426" s="18" t="s">
        <v>1478</v>
      </c>
      <c r="B1426" s="18" t="s">
        <v>1479</v>
      </c>
      <c r="C1426" s="18"/>
      <c r="D1426" s="18"/>
      <c r="E1426" s="18"/>
      <c r="F1426" s="18"/>
      <c r="G1426" s="18"/>
      <c r="H1426" s="20" t="s">
        <v>1479</v>
      </c>
      <c r="I1426" s="29" t="s">
        <v>1860</v>
      </c>
    </row>
    <row r="1427" spans="1:9" x14ac:dyDescent="0.25">
      <c r="A1427" s="18" t="s">
        <v>1480</v>
      </c>
      <c r="B1427" s="18" t="s">
        <v>1481</v>
      </c>
      <c r="C1427" s="18"/>
      <c r="D1427" s="18"/>
      <c r="E1427" s="18"/>
      <c r="F1427" s="18"/>
      <c r="G1427" s="18"/>
      <c r="H1427" s="20" t="s">
        <v>1481</v>
      </c>
      <c r="I1427" s="29" t="s">
        <v>1860</v>
      </c>
    </row>
    <row r="1428" spans="1:9" x14ac:dyDescent="0.25">
      <c r="A1428" s="18" t="s">
        <v>1482</v>
      </c>
      <c r="B1428" s="18" t="s">
        <v>1483</v>
      </c>
      <c r="C1428" s="18"/>
      <c r="D1428" s="18"/>
      <c r="E1428" s="18"/>
      <c r="F1428" s="18"/>
      <c r="G1428" s="18"/>
      <c r="H1428" s="20" t="s">
        <v>1483</v>
      </c>
      <c r="I1428" s="29" t="s">
        <v>1860</v>
      </c>
    </row>
    <row r="1429" spans="1:9" x14ac:dyDescent="0.25">
      <c r="A1429" s="18" t="s">
        <v>1484</v>
      </c>
      <c r="B1429" s="18" t="s">
        <v>1485</v>
      </c>
      <c r="C1429" s="18"/>
      <c r="D1429" s="18"/>
      <c r="E1429" s="18"/>
      <c r="F1429" s="18"/>
      <c r="G1429" s="18"/>
      <c r="H1429" s="20" t="s">
        <v>1485</v>
      </c>
      <c r="I1429" s="29" t="s">
        <v>1860</v>
      </c>
    </row>
    <row r="1430" spans="1:9" x14ac:dyDescent="0.25">
      <c r="A1430" s="18" t="s">
        <v>1486</v>
      </c>
      <c r="B1430" s="18" t="s">
        <v>1487</v>
      </c>
      <c r="C1430" s="18"/>
      <c r="D1430" s="18"/>
      <c r="E1430" s="18"/>
      <c r="F1430" s="18"/>
      <c r="G1430" s="18"/>
      <c r="H1430" s="20" t="s">
        <v>1487</v>
      </c>
      <c r="I1430" s="29" t="s">
        <v>1860</v>
      </c>
    </row>
    <row r="1431" spans="1:9" x14ac:dyDescent="0.25">
      <c r="A1431" s="18" t="s">
        <v>1488</v>
      </c>
      <c r="B1431" s="18" t="s">
        <v>1489</v>
      </c>
      <c r="C1431" s="18"/>
      <c r="D1431" s="18"/>
      <c r="E1431" s="18"/>
      <c r="F1431" s="18"/>
      <c r="G1431" s="18"/>
      <c r="H1431" s="20" t="s">
        <v>1489</v>
      </c>
      <c r="I1431" s="29" t="s">
        <v>1860</v>
      </c>
    </row>
    <row r="1432" spans="1:9" x14ac:dyDescent="0.25">
      <c r="E1432" s="17" t="s">
        <v>56</v>
      </c>
      <c r="F1432" s="17">
        <f>IF((COUNT(C1414:C1431)&lt;&gt;COUNT(F1414:F1431)),"", ROUND(SUM(F1414:F1431),2))</f>
        <v>215250</v>
      </c>
      <c r="G1432" s="15" t="str">
        <f>IF((COUNT(C1414:C1431)&lt;&gt;COUNT(F1414:F1431)),"Neužpildytos visų objektų kainos", "")</f>
        <v/>
      </c>
    </row>
    <row r="1433" spans="1:9" x14ac:dyDescent="0.25">
      <c r="C1433" s="17" t="s">
        <v>57</v>
      </c>
      <c r="D1433" s="20">
        <v>5</v>
      </c>
      <c r="E1433" s="17" t="s">
        <v>58</v>
      </c>
      <c r="F1433" s="17">
        <f>IF(OR(F1432="",D1433=""),"", ROUND(PRODUCT(D1433,F1432)/100,2))</f>
        <v>10762.5</v>
      </c>
      <c r="G1433" s="15" t="str">
        <f>IF(D1433="", "Nurodykite taikomą PVM dydį", "")</f>
        <v/>
      </c>
    </row>
    <row r="1434" spans="1:9" x14ac:dyDescent="0.25">
      <c r="E1434" s="17" t="s">
        <v>59</v>
      </c>
      <c r="F1434" s="17">
        <f>IF(ISBLANK(F1433), "", ROUND(SUM(F1432:F1433),2))</f>
        <v>226012.5</v>
      </c>
    </row>
    <row r="1438" spans="1:9" x14ac:dyDescent="0.25">
      <c r="A1438" s="13" t="s">
        <v>1490</v>
      </c>
      <c r="B1438" s="13" t="s">
        <v>1491</v>
      </c>
    </row>
    <row r="1440" spans="1:9" x14ac:dyDescent="0.25">
      <c r="A1440" s="13" t="s">
        <v>28</v>
      </c>
    </row>
    <row r="1441" spans="1:9" ht="90" x14ac:dyDescent="0.25">
      <c r="A1441" s="17" t="s">
        <v>29</v>
      </c>
      <c r="B1441" s="17" t="s">
        <v>30</v>
      </c>
      <c r="C1441" s="17" t="s">
        <v>31</v>
      </c>
      <c r="D1441" s="17" t="s">
        <v>32</v>
      </c>
      <c r="E1441" s="17" t="s">
        <v>33</v>
      </c>
      <c r="F1441" s="17" t="s">
        <v>34</v>
      </c>
      <c r="G1441" s="27" t="s">
        <v>1846</v>
      </c>
      <c r="H1441" s="17" t="s">
        <v>36</v>
      </c>
      <c r="I1441" s="27" t="s">
        <v>37</v>
      </c>
    </row>
    <row r="1442" spans="1:9" x14ac:dyDescent="0.25">
      <c r="A1442" s="17" t="s">
        <v>1492</v>
      </c>
      <c r="B1442" s="17" t="s">
        <v>1493</v>
      </c>
      <c r="C1442" s="18"/>
      <c r="D1442" s="18"/>
      <c r="E1442" s="18"/>
      <c r="F1442" s="18"/>
      <c r="G1442" s="18"/>
      <c r="H1442" s="18"/>
      <c r="I1442" s="28"/>
    </row>
    <row r="1443" spans="1:9" ht="150" x14ac:dyDescent="0.25">
      <c r="A1443" s="18" t="s">
        <v>1494</v>
      </c>
      <c r="B1443" s="18" t="s">
        <v>1493</v>
      </c>
      <c r="C1443" s="18">
        <v>60</v>
      </c>
      <c r="D1443" s="18" t="s">
        <v>41</v>
      </c>
      <c r="E1443" s="19">
        <v>18.5</v>
      </c>
      <c r="F1443" s="18">
        <f>IF(ISBLANK(E1443),"", PRODUCT(C1443,E1443))</f>
        <v>1110</v>
      </c>
      <c r="G1443" s="29" t="s">
        <v>1876</v>
      </c>
      <c r="H1443" s="18"/>
      <c r="I1443" s="28"/>
    </row>
    <row r="1444" spans="1:9" x14ac:dyDescent="0.25">
      <c r="A1444" s="18" t="s">
        <v>1495</v>
      </c>
      <c r="B1444" s="18" t="s">
        <v>1496</v>
      </c>
      <c r="C1444" s="18"/>
      <c r="D1444" s="18"/>
      <c r="E1444" s="18"/>
      <c r="F1444" s="18"/>
      <c r="G1444" s="18"/>
      <c r="H1444" s="20" t="str">
        <f>B1444</f>
        <v>Viela pagaminta vien tik iš plieno;</v>
      </c>
      <c r="I1444" s="29" t="s">
        <v>1860</v>
      </c>
    </row>
    <row r="1445" spans="1:9" x14ac:dyDescent="0.25">
      <c r="A1445" s="18" t="s">
        <v>1497</v>
      </c>
      <c r="B1445" s="18" t="s">
        <v>1498</v>
      </c>
      <c r="C1445" s="18"/>
      <c r="D1445" s="18"/>
      <c r="E1445" s="18"/>
      <c r="F1445" s="18"/>
      <c r="G1445" s="18"/>
      <c r="H1445" s="20" t="str">
        <f t="shared" ref="H1445:H1453" si="2">B1445</f>
        <v>Distalinio galo išorinė spiralė yra susukta iš dviejų vielų;</v>
      </c>
      <c r="I1445" s="29" t="s">
        <v>1860</v>
      </c>
    </row>
    <row r="1446" spans="1:9" x14ac:dyDescent="0.25">
      <c r="A1446" s="18" t="s">
        <v>1499</v>
      </c>
      <c r="B1446" s="18" t="s">
        <v>1500</v>
      </c>
      <c r="C1446" s="18"/>
      <c r="D1446" s="18"/>
      <c r="E1446" s="18"/>
      <c r="F1446" s="18"/>
      <c r="G1446" s="18"/>
      <c r="H1446" s="20" t="str">
        <f t="shared" si="2"/>
        <v>Distalinio galo šerdis susukta iš 6 vielučių (Actone arba analogiška technologija);</v>
      </c>
      <c r="I1446" s="29" t="s">
        <v>1860</v>
      </c>
    </row>
    <row r="1447" spans="1:9" x14ac:dyDescent="0.25">
      <c r="A1447" s="18" t="s">
        <v>1501</v>
      </c>
      <c r="B1447" s="18" t="s">
        <v>1502</v>
      </c>
      <c r="C1447" s="18"/>
      <c r="D1447" s="18"/>
      <c r="E1447" s="18"/>
      <c r="F1447" s="18"/>
      <c r="G1447" s="18"/>
      <c r="H1447" s="20" t="str">
        <f t="shared" si="2"/>
        <v>Per visa vielos ilgį yra vientisa monolitinė šerdis;</v>
      </c>
      <c r="I1447" s="29" t="s">
        <v>1860</v>
      </c>
    </row>
    <row r="1448" spans="1:9" x14ac:dyDescent="0.25">
      <c r="A1448" s="18" t="s">
        <v>1503</v>
      </c>
      <c r="B1448" s="18" t="s">
        <v>1504</v>
      </c>
      <c r="C1448" s="18"/>
      <c r="D1448" s="18"/>
      <c r="E1448" s="18"/>
      <c r="F1448" s="18"/>
      <c r="G1448" s="18"/>
      <c r="H1448" s="20" t="str">
        <f t="shared" si="2"/>
        <v>Viela linksta 10 mm nuo galo esant ne didesnei jėgai, nei 0,2 Niutono;</v>
      </c>
      <c r="I1448" s="29" t="s">
        <v>1860</v>
      </c>
    </row>
    <row r="1449" spans="1:9" ht="30" x14ac:dyDescent="0.25">
      <c r="A1449" s="18" t="s">
        <v>1505</v>
      </c>
      <c r="B1449" s="28" t="s">
        <v>1506</v>
      </c>
      <c r="C1449" s="18"/>
      <c r="D1449" s="18"/>
      <c r="E1449" s="18"/>
      <c r="F1449" s="18"/>
      <c r="G1449" s="18"/>
      <c r="H1449" s="20" t="str">
        <f t="shared" si="2"/>
        <v>Distaliniai 15 cm dengti silikonu, o sekantys 65 cm dengti hidrofiline danga (Slip-coat ar analogiška). Likusi proksimalinė vielos dalis vėl padengta silikonu;</v>
      </c>
      <c r="I1449" s="29" t="s">
        <v>1860</v>
      </c>
    </row>
    <row r="1450" spans="1:9" x14ac:dyDescent="0.25">
      <c r="A1450" s="18" t="s">
        <v>1507</v>
      </c>
      <c r="B1450" s="18" t="s">
        <v>1508</v>
      </c>
      <c r="C1450" s="18"/>
      <c r="D1450" s="18"/>
      <c r="E1450" s="18"/>
      <c r="F1450" s="18"/>
      <c r="G1450" s="18"/>
      <c r="H1450" s="20" t="str">
        <f t="shared" si="2"/>
        <v>Prieš įkišant į introdiuserį J modelio galiukas pilnai išsitiesina ištempiant vielos fragmentą tarp pirštų;</v>
      </c>
      <c r="I1450" s="29" t="s">
        <v>1860</v>
      </c>
    </row>
    <row r="1451" spans="1:9" x14ac:dyDescent="0.25">
      <c r="A1451" s="18" t="s">
        <v>1509</v>
      </c>
      <c r="B1451" s="18" t="s">
        <v>1510</v>
      </c>
      <c r="C1451" s="18"/>
      <c r="D1451" s="18"/>
      <c r="E1451" s="18"/>
      <c r="F1451" s="18"/>
      <c r="G1451" s="18"/>
      <c r="H1451" s="20" t="str">
        <f t="shared" si="2"/>
        <v>Galima rinktis J arba mažiau užlenktų vielų modelius;</v>
      </c>
      <c r="I1451" s="29" t="s">
        <v>1860</v>
      </c>
    </row>
    <row r="1452" spans="1:9" x14ac:dyDescent="0.25">
      <c r="A1452" s="18" t="s">
        <v>1511</v>
      </c>
      <c r="B1452" s="18" t="s">
        <v>1512</v>
      </c>
      <c r="C1452" s="18"/>
      <c r="D1452" s="18"/>
      <c r="E1452" s="18"/>
      <c r="F1452" s="18"/>
      <c r="G1452" s="18"/>
      <c r="H1452" s="20" t="str">
        <f t="shared" si="2"/>
        <v>J diametras turi būti nuo 1,5 mm iki 3,0 mm;</v>
      </c>
      <c r="I1452" s="29" t="s">
        <v>1860</v>
      </c>
    </row>
    <row r="1453" spans="1:9" x14ac:dyDescent="0.25">
      <c r="A1453" s="18" t="s">
        <v>1513</v>
      </c>
      <c r="B1453" s="18" t="s">
        <v>1514</v>
      </c>
      <c r="C1453" s="18"/>
      <c r="D1453" s="18"/>
      <c r="E1453" s="18"/>
      <c r="F1453" s="18"/>
      <c r="G1453" s="18"/>
      <c r="H1453" s="20" t="str">
        <f t="shared" si="2"/>
        <v>Galima rinktis ilgius 150, 180, 200, 220, 260 ir 300 cm</v>
      </c>
      <c r="I1453" s="29" t="s">
        <v>1860</v>
      </c>
    </row>
    <row r="1454" spans="1:9" x14ac:dyDescent="0.25">
      <c r="E1454" s="17" t="s">
        <v>56</v>
      </c>
      <c r="F1454" s="17">
        <f>IF((COUNT(C1443:C1453)&lt;&gt;COUNT(F1443:F1453)),"", ROUND(SUM(F1443:F1453),2))</f>
        <v>1110</v>
      </c>
      <c r="G1454" s="15" t="str">
        <f>IF((COUNT(C1443:C1453)&lt;&gt;COUNT(F1443:F1453)),"Neužpildytos visų objektų kainos", "")</f>
        <v/>
      </c>
    </row>
    <row r="1455" spans="1:9" x14ac:dyDescent="0.25">
      <c r="C1455" s="17" t="s">
        <v>57</v>
      </c>
      <c r="D1455" s="20">
        <v>5</v>
      </c>
      <c r="E1455" s="17" t="s">
        <v>58</v>
      </c>
      <c r="F1455" s="17">
        <f>IF(OR(F1454="",D1455=""),"", ROUND(PRODUCT(D1455,F1454)/100,2))</f>
        <v>55.5</v>
      </c>
      <c r="G1455" s="15" t="str">
        <f>IF(D1455="", "Nurodykite taikomą PVM dydį", "")</f>
        <v/>
      </c>
    </row>
    <row r="1456" spans="1:9" x14ac:dyDescent="0.25">
      <c r="E1456" s="17" t="s">
        <v>59</v>
      </c>
      <c r="F1456" s="17">
        <f>IF(ISBLANK(F1455), "", ROUND(SUM(F1454:F1455),2))</f>
        <v>1165.5</v>
      </c>
    </row>
    <row r="1460" spans="1:9" x14ac:dyDescent="0.25">
      <c r="A1460" s="13" t="s">
        <v>1515</v>
      </c>
      <c r="B1460" s="13" t="s">
        <v>1516</v>
      </c>
    </row>
    <row r="1462" spans="1:9" x14ac:dyDescent="0.25">
      <c r="A1462" s="13" t="s">
        <v>28</v>
      </c>
    </row>
    <row r="1463" spans="1:9" ht="90" x14ac:dyDescent="0.25">
      <c r="A1463" s="17" t="s">
        <v>29</v>
      </c>
      <c r="B1463" s="17" t="s">
        <v>30</v>
      </c>
      <c r="C1463" s="17" t="s">
        <v>31</v>
      </c>
      <c r="D1463" s="17" t="s">
        <v>32</v>
      </c>
      <c r="E1463" s="17" t="s">
        <v>33</v>
      </c>
      <c r="F1463" s="17" t="s">
        <v>34</v>
      </c>
      <c r="G1463" s="27" t="s">
        <v>1846</v>
      </c>
      <c r="H1463" s="17" t="s">
        <v>36</v>
      </c>
      <c r="I1463" s="27" t="s">
        <v>37</v>
      </c>
    </row>
    <row r="1464" spans="1:9" x14ac:dyDescent="0.25">
      <c r="A1464" s="17" t="s">
        <v>1517</v>
      </c>
      <c r="B1464" s="17" t="s">
        <v>1518</v>
      </c>
      <c r="C1464" s="18"/>
      <c r="D1464" s="18"/>
      <c r="E1464" s="18"/>
      <c r="F1464" s="18"/>
      <c r="G1464" s="18"/>
      <c r="H1464" s="18"/>
      <c r="I1464" s="28"/>
    </row>
    <row r="1465" spans="1:9" x14ac:dyDescent="0.25">
      <c r="A1465" s="18" t="s">
        <v>1519</v>
      </c>
      <c r="B1465" s="18" t="s">
        <v>1518</v>
      </c>
      <c r="C1465" s="18">
        <v>6</v>
      </c>
      <c r="D1465" s="18" t="s">
        <v>41</v>
      </c>
      <c r="E1465" s="19"/>
      <c r="F1465" s="18" t="str">
        <f>IF(ISBLANK(E1465),"", PRODUCT(C1465,E1465))</f>
        <v/>
      </c>
      <c r="G1465" s="20"/>
      <c r="H1465" s="18"/>
      <c r="I1465" s="28"/>
    </row>
    <row r="1466" spans="1:9" x14ac:dyDescent="0.25">
      <c r="A1466" s="18" t="s">
        <v>1520</v>
      </c>
      <c r="B1466" s="18" t="s">
        <v>1521</v>
      </c>
      <c r="C1466" s="18"/>
      <c r="D1466" s="18"/>
      <c r="E1466" s="18"/>
      <c r="F1466" s="18"/>
      <c r="G1466" s="18"/>
      <c r="H1466" s="20"/>
      <c r="I1466" s="29"/>
    </row>
    <row r="1467" spans="1:9" x14ac:dyDescent="0.25">
      <c r="E1467" s="17" t="s">
        <v>56</v>
      </c>
      <c r="F1467" s="17" t="str">
        <f>IF((COUNT(C1465:C1466)&lt;&gt;COUNT(F1465:F1466)),"", ROUND(SUM(F1465:F1466),2))</f>
        <v/>
      </c>
      <c r="G1467" s="15" t="str">
        <f>IF((COUNT(C1465:C1466)&lt;&gt;COUNT(F1465:F1466)),"Neužpildytos visų objektų kainos", "")</f>
        <v>Neužpildytos visų objektų kainos</v>
      </c>
    </row>
    <row r="1468" spans="1:9" x14ac:dyDescent="0.25">
      <c r="C1468" s="17" t="s">
        <v>57</v>
      </c>
      <c r="D1468" s="20"/>
      <c r="E1468" s="17" t="s">
        <v>58</v>
      </c>
      <c r="F1468" s="17" t="str">
        <f>IF(OR(F1467="",D1468=""),"", ROUND(PRODUCT(D1468,F1467)/100,2))</f>
        <v/>
      </c>
      <c r="G1468" s="15" t="str">
        <f>IF(D1468="", "Nurodykite taikomą PVM dydį", "")</f>
        <v>Nurodykite taikomą PVM dydį</v>
      </c>
    </row>
    <row r="1469" spans="1:9" x14ac:dyDescent="0.25">
      <c r="E1469" s="17" t="s">
        <v>59</v>
      </c>
      <c r="F1469" s="17">
        <f>IF(ISBLANK(F1468), "", ROUND(SUM(F1467:F1468),2))</f>
        <v>0</v>
      </c>
    </row>
    <row r="1473" spans="1:9" x14ac:dyDescent="0.25">
      <c r="A1473" s="13" t="s">
        <v>1522</v>
      </c>
      <c r="B1473" s="13" t="s">
        <v>1523</v>
      </c>
    </row>
    <row r="1475" spans="1:9" x14ac:dyDescent="0.25">
      <c r="A1475" s="13" t="s">
        <v>28</v>
      </c>
    </row>
    <row r="1476" spans="1:9" ht="90" x14ac:dyDescent="0.25">
      <c r="A1476" s="17" t="s">
        <v>29</v>
      </c>
      <c r="B1476" s="17" t="s">
        <v>30</v>
      </c>
      <c r="C1476" s="17" t="s">
        <v>31</v>
      </c>
      <c r="D1476" s="17" t="s">
        <v>32</v>
      </c>
      <c r="E1476" s="17" t="s">
        <v>33</v>
      </c>
      <c r="F1476" s="17" t="s">
        <v>34</v>
      </c>
      <c r="G1476" s="27" t="s">
        <v>1846</v>
      </c>
      <c r="H1476" s="17" t="s">
        <v>36</v>
      </c>
      <c r="I1476" s="27" t="s">
        <v>37</v>
      </c>
    </row>
    <row r="1477" spans="1:9" x14ac:dyDescent="0.25">
      <c r="A1477" s="17" t="s">
        <v>1524</v>
      </c>
      <c r="B1477" s="17" t="s">
        <v>1525</v>
      </c>
      <c r="C1477" s="18"/>
      <c r="D1477" s="18"/>
      <c r="E1477" s="18"/>
      <c r="F1477" s="18"/>
      <c r="G1477" s="18"/>
      <c r="H1477" s="18"/>
      <c r="I1477" s="28"/>
    </row>
    <row r="1478" spans="1:9" x14ac:dyDescent="0.25">
      <c r="A1478" s="18" t="s">
        <v>1526</v>
      </c>
      <c r="B1478" s="18" t="s">
        <v>1525</v>
      </c>
      <c r="C1478" s="18">
        <v>45</v>
      </c>
      <c r="D1478" s="18" t="s">
        <v>41</v>
      </c>
      <c r="E1478" s="19"/>
      <c r="F1478" s="18" t="str">
        <f>IF(ISBLANK(E1478),"", PRODUCT(C1478,E1478))</f>
        <v/>
      </c>
      <c r="G1478" s="20"/>
      <c r="H1478" s="18"/>
      <c r="I1478" s="28"/>
    </row>
    <row r="1479" spans="1:9" x14ac:dyDescent="0.25">
      <c r="A1479" s="18" t="s">
        <v>1527</v>
      </c>
      <c r="B1479" s="18" t="s">
        <v>1528</v>
      </c>
      <c r="C1479" s="18"/>
      <c r="D1479" s="18"/>
      <c r="E1479" s="18"/>
      <c r="F1479" s="18"/>
      <c r="G1479" s="18"/>
      <c r="H1479" s="20"/>
      <c r="I1479" s="29"/>
    </row>
    <row r="1480" spans="1:9" x14ac:dyDescent="0.25">
      <c r="A1480" s="18" t="s">
        <v>1529</v>
      </c>
      <c r="B1480" s="18" t="s">
        <v>1530</v>
      </c>
      <c r="C1480" s="18"/>
      <c r="D1480" s="18"/>
      <c r="E1480" s="18"/>
      <c r="F1480" s="18"/>
      <c r="G1480" s="18"/>
      <c r="H1480" s="20"/>
      <c r="I1480" s="29"/>
    </row>
    <row r="1481" spans="1:9" x14ac:dyDescent="0.25">
      <c r="A1481" s="18" t="s">
        <v>1531</v>
      </c>
      <c r="B1481" s="18" t="s">
        <v>1532</v>
      </c>
      <c r="C1481" s="18"/>
      <c r="D1481" s="18"/>
      <c r="E1481" s="18"/>
      <c r="F1481" s="18"/>
      <c r="G1481" s="18"/>
      <c r="H1481" s="20"/>
      <c r="I1481" s="29"/>
    </row>
    <row r="1482" spans="1:9" x14ac:dyDescent="0.25">
      <c r="E1482" s="17" t="s">
        <v>56</v>
      </c>
      <c r="F1482" s="17" t="str">
        <f>IF((COUNT(C1478:C1481)&lt;&gt;COUNT(F1478:F1481)),"", ROUND(SUM(F1478:F1481),2))</f>
        <v/>
      </c>
      <c r="G1482" s="15" t="str">
        <f>IF((COUNT(C1478:C1481)&lt;&gt;COUNT(F1478:F1481)),"Neužpildytos visų objektų kainos", "")</f>
        <v>Neužpildytos visų objektų kainos</v>
      </c>
    </row>
    <row r="1483" spans="1:9" x14ac:dyDescent="0.25">
      <c r="C1483" s="17" t="s">
        <v>57</v>
      </c>
      <c r="D1483" s="20"/>
      <c r="E1483" s="17" t="s">
        <v>58</v>
      </c>
      <c r="F1483" s="17" t="str">
        <f>IF(OR(F1482="",D1483=""),"", ROUND(PRODUCT(D1483,F1482)/100,2))</f>
        <v/>
      </c>
      <c r="G1483" s="15" t="str">
        <f>IF(D1483="", "Nurodykite taikomą PVM dydį", "")</f>
        <v>Nurodykite taikomą PVM dydį</v>
      </c>
    </row>
    <row r="1484" spans="1:9" x14ac:dyDescent="0.25">
      <c r="E1484" s="17" t="s">
        <v>59</v>
      </c>
      <c r="F1484" s="17">
        <f>IF(ISBLANK(F1483), "", ROUND(SUM(F1482:F1483),2))</f>
        <v>0</v>
      </c>
    </row>
    <row r="1488" spans="1:9" x14ac:dyDescent="0.25">
      <c r="A1488" s="13" t="s">
        <v>1533</v>
      </c>
      <c r="B1488" s="13" t="s">
        <v>1534</v>
      </c>
    </row>
    <row r="1490" spans="1:9" x14ac:dyDescent="0.25">
      <c r="A1490" s="13" t="s">
        <v>28</v>
      </c>
    </row>
    <row r="1491" spans="1:9" ht="90" x14ac:dyDescent="0.25">
      <c r="A1491" s="17" t="s">
        <v>29</v>
      </c>
      <c r="B1491" s="17" t="s">
        <v>30</v>
      </c>
      <c r="C1491" s="17" t="s">
        <v>31</v>
      </c>
      <c r="D1491" s="17" t="s">
        <v>32</v>
      </c>
      <c r="E1491" s="17" t="s">
        <v>33</v>
      </c>
      <c r="F1491" s="17" t="s">
        <v>34</v>
      </c>
      <c r="G1491" s="27" t="s">
        <v>1846</v>
      </c>
      <c r="H1491" s="17" t="s">
        <v>36</v>
      </c>
      <c r="I1491" s="27" t="s">
        <v>37</v>
      </c>
    </row>
    <row r="1492" spans="1:9" x14ac:dyDescent="0.25">
      <c r="A1492" s="17" t="s">
        <v>1535</v>
      </c>
      <c r="B1492" s="17" t="s">
        <v>1536</v>
      </c>
      <c r="C1492" s="18"/>
      <c r="D1492" s="18"/>
      <c r="E1492" s="18"/>
      <c r="F1492" s="18"/>
      <c r="G1492" s="18"/>
      <c r="H1492" s="18"/>
      <c r="I1492" s="28"/>
    </row>
    <row r="1493" spans="1:9" x14ac:dyDescent="0.25">
      <c r="A1493" s="18" t="s">
        <v>1537</v>
      </c>
      <c r="B1493" s="18" t="s">
        <v>1536</v>
      </c>
      <c r="C1493" s="18">
        <v>345</v>
      </c>
      <c r="D1493" s="18" t="s">
        <v>41</v>
      </c>
      <c r="E1493" s="19"/>
      <c r="F1493" s="18" t="str">
        <f>IF(ISBLANK(E1493),"", PRODUCT(C1493,E1493))</f>
        <v/>
      </c>
      <c r="G1493" s="20"/>
      <c r="H1493" s="18"/>
      <c r="I1493" s="28"/>
    </row>
    <row r="1494" spans="1:9" x14ac:dyDescent="0.25">
      <c r="A1494" s="18" t="s">
        <v>1538</v>
      </c>
      <c r="B1494" s="18" t="s">
        <v>1539</v>
      </c>
      <c r="C1494" s="18"/>
      <c r="D1494" s="18"/>
      <c r="E1494" s="18"/>
      <c r="F1494" s="18"/>
      <c r="G1494" s="18"/>
      <c r="H1494" s="20"/>
      <c r="I1494" s="29"/>
    </row>
    <row r="1495" spans="1:9" x14ac:dyDescent="0.25">
      <c r="A1495" s="18" t="s">
        <v>1540</v>
      </c>
      <c r="B1495" s="18" t="s">
        <v>1541</v>
      </c>
      <c r="C1495" s="18"/>
      <c r="D1495" s="18"/>
      <c r="E1495" s="18"/>
      <c r="F1495" s="18"/>
      <c r="G1495" s="18"/>
      <c r="H1495" s="20"/>
      <c r="I1495" s="29"/>
    </row>
    <row r="1496" spans="1:9" x14ac:dyDescent="0.25">
      <c r="A1496" s="18" t="s">
        <v>1542</v>
      </c>
      <c r="B1496" s="18" t="s">
        <v>1543</v>
      </c>
      <c r="C1496" s="18"/>
      <c r="D1496" s="18"/>
      <c r="E1496" s="18"/>
      <c r="F1496" s="18"/>
      <c r="G1496" s="18"/>
      <c r="H1496" s="20"/>
      <c r="I1496" s="29"/>
    </row>
    <row r="1497" spans="1:9" x14ac:dyDescent="0.25">
      <c r="A1497" s="18" t="s">
        <v>1544</v>
      </c>
      <c r="B1497" s="18" t="s">
        <v>1545</v>
      </c>
      <c r="C1497" s="18"/>
      <c r="D1497" s="18"/>
      <c r="E1497" s="18"/>
      <c r="F1497" s="18"/>
      <c r="G1497" s="18"/>
      <c r="H1497" s="20"/>
      <c r="I1497" s="29"/>
    </row>
    <row r="1498" spans="1:9" x14ac:dyDescent="0.25">
      <c r="A1498" s="18" t="s">
        <v>1546</v>
      </c>
      <c r="B1498" s="18" t="s">
        <v>1547</v>
      </c>
      <c r="C1498" s="18"/>
      <c r="D1498" s="18"/>
      <c r="E1498" s="18"/>
      <c r="F1498" s="18"/>
      <c r="G1498" s="18"/>
      <c r="H1498" s="20"/>
      <c r="I1498" s="29"/>
    </row>
    <row r="1499" spans="1:9" x14ac:dyDescent="0.25">
      <c r="A1499" s="18" t="s">
        <v>1548</v>
      </c>
      <c r="B1499" s="18" t="s">
        <v>1549</v>
      </c>
      <c r="C1499" s="18"/>
      <c r="D1499" s="18"/>
      <c r="E1499" s="18"/>
      <c r="F1499" s="18"/>
      <c r="G1499" s="18"/>
      <c r="H1499" s="20"/>
      <c r="I1499" s="29"/>
    </row>
    <row r="1500" spans="1:9" x14ac:dyDescent="0.25">
      <c r="A1500" s="18" t="s">
        <v>1550</v>
      </c>
      <c r="B1500" s="18" t="s">
        <v>1551</v>
      </c>
      <c r="C1500" s="18"/>
      <c r="D1500" s="18"/>
      <c r="E1500" s="18"/>
      <c r="F1500" s="18"/>
      <c r="G1500" s="18"/>
      <c r="H1500" s="20"/>
      <c r="I1500" s="29"/>
    </row>
    <row r="1501" spans="1:9" x14ac:dyDescent="0.25">
      <c r="A1501" s="18" t="s">
        <v>1552</v>
      </c>
      <c r="B1501" s="18" t="s">
        <v>1553</v>
      </c>
      <c r="C1501" s="18"/>
      <c r="D1501" s="18"/>
      <c r="E1501" s="18"/>
      <c r="F1501" s="18"/>
      <c r="G1501" s="18"/>
      <c r="H1501" s="20"/>
      <c r="I1501" s="29"/>
    </row>
    <row r="1502" spans="1:9" x14ac:dyDescent="0.25">
      <c r="A1502" s="18" t="s">
        <v>1554</v>
      </c>
      <c r="B1502" s="18" t="s">
        <v>1555</v>
      </c>
      <c r="C1502" s="18"/>
      <c r="D1502" s="18"/>
      <c r="E1502" s="18"/>
      <c r="F1502" s="18"/>
      <c r="G1502" s="18"/>
      <c r="H1502" s="20"/>
      <c r="I1502" s="29"/>
    </row>
    <row r="1503" spans="1:9" x14ac:dyDescent="0.25">
      <c r="E1503" s="17" t="s">
        <v>56</v>
      </c>
      <c r="F1503" s="17" t="str">
        <f>IF((COUNT(C1493:C1502)&lt;&gt;COUNT(F1493:F1502)),"", ROUND(SUM(F1493:F1502),2))</f>
        <v/>
      </c>
      <c r="G1503" s="15" t="str">
        <f>IF((COUNT(C1493:C1502)&lt;&gt;COUNT(F1493:F1502)),"Neužpildytos visų objektų kainos", "")</f>
        <v>Neužpildytos visų objektų kainos</v>
      </c>
    </row>
    <row r="1504" spans="1:9" x14ac:dyDescent="0.25">
      <c r="C1504" s="17" t="s">
        <v>57</v>
      </c>
      <c r="D1504" s="20"/>
      <c r="E1504" s="17" t="s">
        <v>58</v>
      </c>
      <c r="F1504" s="17" t="str">
        <f>IF(OR(F1503="",D1504=""),"", ROUND(PRODUCT(D1504,F1503)/100,2))</f>
        <v/>
      </c>
      <c r="G1504" s="15" t="str">
        <f>IF(D1504="", "Nurodykite taikomą PVM dydį", "")</f>
        <v>Nurodykite taikomą PVM dydį</v>
      </c>
    </row>
    <row r="1505" spans="1:9" x14ac:dyDescent="0.25">
      <c r="E1505" s="17" t="s">
        <v>59</v>
      </c>
      <c r="F1505" s="17">
        <f>IF(ISBLANK(F1504), "", ROUND(SUM(F1503:F1504),2))</f>
        <v>0</v>
      </c>
    </row>
    <row r="1509" spans="1:9" x14ac:dyDescent="0.25">
      <c r="A1509" s="13" t="s">
        <v>1556</v>
      </c>
      <c r="B1509" s="13" t="s">
        <v>1557</v>
      </c>
    </row>
    <row r="1511" spans="1:9" x14ac:dyDescent="0.25">
      <c r="A1511" s="13" t="s">
        <v>28</v>
      </c>
    </row>
    <row r="1512" spans="1:9" ht="90" x14ac:dyDescent="0.25">
      <c r="A1512" s="17" t="s">
        <v>29</v>
      </c>
      <c r="B1512" s="17" t="s">
        <v>30</v>
      </c>
      <c r="C1512" s="17" t="s">
        <v>31</v>
      </c>
      <c r="D1512" s="17" t="s">
        <v>32</v>
      </c>
      <c r="E1512" s="17" t="s">
        <v>33</v>
      </c>
      <c r="F1512" s="17" t="s">
        <v>34</v>
      </c>
      <c r="G1512" s="27" t="s">
        <v>1846</v>
      </c>
      <c r="H1512" s="17" t="s">
        <v>36</v>
      </c>
      <c r="I1512" s="27" t="s">
        <v>37</v>
      </c>
    </row>
    <row r="1513" spans="1:9" x14ac:dyDescent="0.25">
      <c r="A1513" s="17" t="s">
        <v>1558</v>
      </c>
      <c r="B1513" s="17" t="s">
        <v>1559</v>
      </c>
      <c r="C1513" s="18"/>
      <c r="D1513" s="18"/>
      <c r="E1513" s="18"/>
      <c r="F1513" s="18"/>
      <c r="G1513" s="18"/>
      <c r="H1513" s="18"/>
      <c r="I1513" s="28"/>
    </row>
    <row r="1514" spans="1:9" x14ac:dyDescent="0.25">
      <c r="A1514" s="18" t="s">
        <v>1560</v>
      </c>
      <c r="B1514" s="18" t="s">
        <v>1559</v>
      </c>
      <c r="C1514" s="18">
        <v>2550</v>
      </c>
      <c r="D1514" s="18" t="s">
        <v>41</v>
      </c>
      <c r="E1514" s="19"/>
      <c r="F1514" s="18" t="str">
        <f>IF(ISBLANK(E1514),"", PRODUCT(C1514,E1514))</f>
        <v/>
      </c>
      <c r="G1514" s="20"/>
      <c r="H1514" s="18"/>
      <c r="I1514" s="28"/>
    </row>
    <row r="1515" spans="1:9" ht="30" x14ac:dyDescent="0.25">
      <c r="A1515" s="18" t="s">
        <v>1561</v>
      </c>
      <c r="B1515" s="28" t="s">
        <v>1562</v>
      </c>
      <c r="C1515" s="18"/>
      <c r="D1515" s="18"/>
      <c r="E1515" s="18"/>
      <c r="F1515" s="18"/>
      <c r="G1515" s="18"/>
      <c r="H1515" s="20"/>
      <c r="I1515" s="29"/>
    </row>
    <row r="1516" spans="1:9" x14ac:dyDescent="0.25">
      <c r="A1516" s="18" t="s">
        <v>1563</v>
      </c>
      <c r="B1516" s="18" t="s">
        <v>1564</v>
      </c>
      <c r="C1516" s="18"/>
      <c r="D1516" s="18"/>
      <c r="E1516" s="18"/>
      <c r="F1516" s="18"/>
      <c r="G1516" s="18"/>
      <c r="H1516" s="20"/>
      <c r="I1516" s="29"/>
    </row>
    <row r="1517" spans="1:9" x14ac:dyDescent="0.25">
      <c r="A1517" s="18" t="s">
        <v>1565</v>
      </c>
      <c r="B1517" s="18" t="s">
        <v>1566</v>
      </c>
      <c r="C1517" s="18"/>
      <c r="D1517" s="18"/>
      <c r="E1517" s="18"/>
      <c r="F1517" s="18"/>
      <c r="G1517" s="18"/>
      <c r="H1517" s="20"/>
      <c r="I1517" s="29"/>
    </row>
    <row r="1518" spans="1:9" x14ac:dyDescent="0.25">
      <c r="A1518" s="18" t="s">
        <v>1567</v>
      </c>
      <c r="B1518" s="18" t="s">
        <v>1568</v>
      </c>
      <c r="C1518" s="18"/>
      <c r="D1518" s="18"/>
      <c r="E1518" s="18"/>
      <c r="F1518" s="18"/>
      <c r="G1518" s="18"/>
      <c r="H1518" s="20"/>
      <c r="I1518" s="29"/>
    </row>
    <row r="1519" spans="1:9" x14ac:dyDescent="0.25">
      <c r="A1519" s="18" t="s">
        <v>1569</v>
      </c>
      <c r="B1519" s="18" t="s">
        <v>1570</v>
      </c>
      <c r="C1519" s="18"/>
      <c r="D1519" s="18"/>
      <c r="E1519" s="18"/>
      <c r="F1519" s="18"/>
      <c r="G1519" s="18"/>
      <c r="H1519" s="20"/>
      <c r="I1519" s="29"/>
    </row>
    <row r="1520" spans="1:9" x14ac:dyDescent="0.25">
      <c r="A1520" s="18" t="s">
        <v>1571</v>
      </c>
      <c r="B1520" s="18" t="s">
        <v>1572</v>
      </c>
      <c r="C1520" s="18"/>
      <c r="D1520" s="18"/>
      <c r="E1520" s="18"/>
      <c r="F1520" s="18"/>
      <c r="G1520" s="18"/>
      <c r="H1520" s="20"/>
      <c r="I1520" s="29"/>
    </row>
    <row r="1521" spans="1:9" ht="45" x14ac:dyDescent="0.25">
      <c r="A1521" s="18" t="s">
        <v>1573</v>
      </c>
      <c r="B1521" s="28" t="s">
        <v>1574</v>
      </c>
      <c r="C1521" s="18"/>
      <c r="D1521" s="18"/>
      <c r="E1521" s="18"/>
      <c r="F1521" s="18"/>
      <c r="G1521" s="18"/>
      <c r="H1521" s="20"/>
      <c r="I1521" s="29"/>
    </row>
    <row r="1522" spans="1:9" x14ac:dyDescent="0.25">
      <c r="A1522" s="18" t="s">
        <v>1575</v>
      </c>
      <c r="B1522" s="18" t="s">
        <v>1576</v>
      </c>
      <c r="C1522" s="18"/>
      <c r="D1522" s="18"/>
      <c r="E1522" s="18"/>
      <c r="F1522" s="18"/>
      <c r="G1522" s="18"/>
      <c r="H1522" s="20"/>
      <c r="I1522" s="29"/>
    </row>
    <row r="1523" spans="1:9" x14ac:dyDescent="0.25">
      <c r="E1523" s="17" t="s">
        <v>56</v>
      </c>
      <c r="F1523" s="17" t="str">
        <f>IF((COUNT(C1514:C1522)&lt;&gt;COUNT(F1514:F1522)),"", ROUND(SUM(F1514:F1522),2))</f>
        <v/>
      </c>
      <c r="G1523" s="15" t="str">
        <f>IF((COUNT(C1514:C1522)&lt;&gt;COUNT(F1514:F1522)),"Neužpildytos visų objektų kainos", "")</f>
        <v>Neužpildytos visų objektų kainos</v>
      </c>
    </row>
    <row r="1524" spans="1:9" x14ac:dyDescent="0.25">
      <c r="C1524" s="17" t="s">
        <v>57</v>
      </c>
      <c r="D1524" s="20"/>
      <c r="E1524" s="17" t="s">
        <v>58</v>
      </c>
      <c r="F1524" s="17" t="str">
        <f>IF(OR(F1523="",D1524=""),"", ROUND(PRODUCT(D1524,F1523)/100,2))</f>
        <v/>
      </c>
      <c r="G1524" s="15" t="str">
        <f>IF(D1524="", "Nurodykite taikomą PVM dydį", "")</f>
        <v>Nurodykite taikomą PVM dydį</v>
      </c>
    </row>
    <row r="1525" spans="1:9" x14ac:dyDescent="0.25">
      <c r="E1525" s="17" t="s">
        <v>59</v>
      </c>
      <c r="F1525" s="17">
        <f>IF(ISBLANK(F1524), "", ROUND(SUM(F1523:F1524),2))</f>
        <v>0</v>
      </c>
    </row>
    <row r="1529" spans="1:9" x14ac:dyDescent="0.25">
      <c r="A1529" s="13" t="s">
        <v>1577</v>
      </c>
      <c r="B1529" s="13" t="s">
        <v>1578</v>
      </c>
    </row>
    <row r="1531" spans="1:9" x14ac:dyDescent="0.25">
      <c r="A1531" s="13" t="s">
        <v>28</v>
      </c>
    </row>
    <row r="1532" spans="1:9" ht="90" x14ac:dyDescent="0.25">
      <c r="A1532" s="17" t="s">
        <v>29</v>
      </c>
      <c r="B1532" s="17" t="s">
        <v>30</v>
      </c>
      <c r="C1532" s="17" t="s">
        <v>31</v>
      </c>
      <c r="D1532" s="17" t="s">
        <v>32</v>
      </c>
      <c r="E1532" s="17" t="s">
        <v>33</v>
      </c>
      <c r="F1532" s="17" t="s">
        <v>34</v>
      </c>
      <c r="G1532" s="27" t="s">
        <v>1846</v>
      </c>
      <c r="H1532" s="17" t="s">
        <v>36</v>
      </c>
      <c r="I1532" s="27" t="s">
        <v>37</v>
      </c>
    </row>
    <row r="1533" spans="1:9" x14ac:dyDescent="0.25">
      <c r="A1533" s="17" t="s">
        <v>1579</v>
      </c>
      <c r="B1533" s="17" t="s">
        <v>1580</v>
      </c>
      <c r="C1533" s="18"/>
      <c r="D1533" s="18"/>
      <c r="E1533" s="18"/>
      <c r="F1533" s="18"/>
      <c r="G1533" s="18"/>
      <c r="H1533" s="18"/>
      <c r="I1533" s="28"/>
    </row>
    <row r="1534" spans="1:9" x14ac:dyDescent="0.25">
      <c r="A1534" s="18" t="s">
        <v>1581</v>
      </c>
      <c r="B1534" s="18" t="s">
        <v>1580</v>
      </c>
      <c r="C1534" s="18">
        <v>900</v>
      </c>
      <c r="D1534" s="18" t="s">
        <v>41</v>
      </c>
      <c r="E1534" s="19"/>
      <c r="F1534" s="18" t="str">
        <f>IF(ISBLANK(E1534),"", PRODUCT(C1534,E1534))</f>
        <v/>
      </c>
      <c r="G1534" s="20"/>
      <c r="H1534" s="18"/>
      <c r="I1534" s="28"/>
    </row>
    <row r="1535" spans="1:9" x14ac:dyDescent="0.25">
      <c r="A1535" s="18" t="s">
        <v>1582</v>
      </c>
      <c r="B1535" s="18" t="s">
        <v>1580</v>
      </c>
      <c r="C1535" s="18"/>
      <c r="D1535" s="18"/>
      <c r="E1535" s="18"/>
      <c r="F1535" s="18"/>
      <c r="G1535" s="18"/>
      <c r="H1535" s="20"/>
      <c r="I1535" s="29"/>
    </row>
    <row r="1536" spans="1:9" x14ac:dyDescent="0.25">
      <c r="E1536" s="17" t="s">
        <v>56</v>
      </c>
      <c r="F1536" s="17" t="str">
        <f>IF((COUNT(C1534:C1535)&lt;&gt;COUNT(F1534:F1535)),"", ROUND(SUM(F1534:F1535),2))</f>
        <v/>
      </c>
      <c r="G1536" s="15" t="str">
        <f>IF((COUNT(C1534:C1535)&lt;&gt;COUNT(F1534:F1535)),"Neužpildytos visų objektų kainos", "")</f>
        <v>Neužpildytos visų objektų kainos</v>
      </c>
    </row>
    <row r="1537" spans="1:9" x14ac:dyDescent="0.25">
      <c r="C1537" s="17" t="s">
        <v>57</v>
      </c>
      <c r="D1537" s="20"/>
      <c r="E1537" s="17" t="s">
        <v>58</v>
      </c>
      <c r="F1537" s="17" t="str">
        <f>IF(OR(F1536="",D1537=""),"", ROUND(PRODUCT(D1537,F1536)/100,2))</f>
        <v/>
      </c>
      <c r="G1537" s="15" t="str">
        <f>IF(D1537="", "Nurodykite taikomą PVM dydį", "")</f>
        <v>Nurodykite taikomą PVM dydį</v>
      </c>
    </row>
    <row r="1538" spans="1:9" x14ac:dyDescent="0.25">
      <c r="E1538" s="17" t="s">
        <v>59</v>
      </c>
      <c r="F1538" s="17">
        <f>IF(ISBLANK(F1537), "", ROUND(SUM(F1536:F1537),2))</f>
        <v>0</v>
      </c>
    </row>
    <row r="1542" spans="1:9" x14ac:dyDescent="0.25">
      <c r="A1542" s="13" t="s">
        <v>1583</v>
      </c>
      <c r="B1542" s="13" t="s">
        <v>1584</v>
      </c>
    </row>
    <row r="1544" spans="1:9" x14ac:dyDescent="0.25">
      <c r="A1544" s="13" t="s">
        <v>28</v>
      </c>
    </row>
    <row r="1545" spans="1:9" ht="90" x14ac:dyDescent="0.25">
      <c r="A1545" s="17" t="s">
        <v>29</v>
      </c>
      <c r="B1545" s="17" t="s">
        <v>30</v>
      </c>
      <c r="C1545" s="17" t="s">
        <v>31</v>
      </c>
      <c r="D1545" s="17" t="s">
        <v>32</v>
      </c>
      <c r="E1545" s="17" t="s">
        <v>33</v>
      </c>
      <c r="F1545" s="17" t="s">
        <v>34</v>
      </c>
      <c r="G1545" s="27" t="s">
        <v>1846</v>
      </c>
      <c r="H1545" s="17" t="s">
        <v>36</v>
      </c>
      <c r="I1545" s="27" t="s">
        <v>37</v>
      </c>
    </row>
    <row r="1546" spans="1:9" x14ac:dyDescent="0.25">
      <c r="A1546" s="17" t="s">
        <v>1585</v>
      </c>
      <c r="B1546" s="17" t="s">
        <v>1586</v>
      </c>
      <c r="C1546" s="18"/>
      <c r="D1546" s="18"/>
      <c r="E1546" s="18"/>
      <c r="F1546" s="18"/>
      <c r="G1546" s="18"/>
      <c r="H1546" s="18"/>
      <c r="I1546" s="28"/>
    </row>
    <row r="1547" spans="1:9" x14ac:dyDescent="0.25">
      <c r="A1547" s="18" t="s">
        <v>1587</v>
      </c>
      <c r="B1547" s="18" t="s">
        <v>1586</v>
      </c>
      <c r="C1547" s="18">
        <v>2550</v>
      </c>
      <c r="D1547" s="18" t="s">
        <v>41</v>
      </c>
      <c r="E1547" s="19"/>
      <c r="F1547" s="18" t="str">
        <f>IF(ISBLANK(E1547),"", PRODUCT(C1547,E1547))</f>
        <v/>
      </c>
      <c r="G1547" s="20"/>
      <c r="H1547" s="18"/>
      <c r="I1547" s="28"/>
    </row>
    <row r="1548" spans="1:9" x14ac:dyDescent="0.25">
      <c r="A1548" s="18" t="s">
        <v>1588</v>
      </c>
      <c r="B1548" s="18" t="s">
        <v>1589</v>
      </c>
      <c r="C1548" s="18"/>
      <c r="D1548" s="18"/>
      <c r="E1548" s="18"/>
      <c r="F1548" s="18"/>
      <c r="G1548" s="18"/>
      <c r="H1548" s="20"/>
      <c r="I1548" s="29"/>
    </row>
    <row r="1549" spans="1:9" x14ac:dyDescent="0.25">
      <c r="A1549" s="18" t="s">
        <v>1590</v>
      </c>
      <c r="B1549" s="18" t="s">
        <v>1591</v>
      </c>
      <c r="C1549" s="18"/>
      <c r="D1549" s="18"/>
      <c r="E1549" s="18"/>
      <c r="F1549" s="18"/>
      <c r="G1549" s="18"/>
      <c r="H1549" s="20"/>
      <c r="I1549" s="29"/>
    </row>
    <row r="1550" spans="1:9" x14ac:dyDescent="0.25">
      <c r="A1550" s="18" t="s">
        <v>1592</v>
      </c>
      <c r="B1550" s="18" t="s">
        <v>1593</v>
      </c>
      <c r="C1550" s="18"/>
      <c r="D1550" s="18"/>
      <c r="E1550" s="18"/>
      <c r="F1550" s="18"/>
      <c r="G1550" s="18"/>
      <c r="H1550" s="20"/>
      <c r="I1550" s="29"/>
    </row>
    <row r="1551" spans="1:9" x14ac:dyDescent="0.25">
      <c r="A1551" s="18" t="s">
        <v>1594</v>
      </c>
      <c r="B1551" s="18" t="s">
        <v>1595</v>
      </c>
      <c r="C1551" s="18"/>
      <c r="D1551" s="18"/>
      <c r="E1551" s="18"/>
      <c r="F1551" s="18"/>
      <c r="G1551" s="18"/>
      <c r="H1551" s="20"/>
      <c r="I1551" s="29"/>
    </row>
    <row r="1552" spans="1:9" x14ac:dyDescent="0.25">
      <c r="A1552" s="18" t="s">
        <v>1596</v>
      </c>
      <c r="B1552" s="18" t="s">
        <v>1597</v>
      </c>
      <c r="C1552" s="18"/>
      <c r="D1552" s="18"/>
      <c r="E1552" s="18"/>
      <c r="F1552" s="18"/>
      <c r="G1552" s="18"/>
      <c r="H1552" s="20"/>
      <c r="I1552" s="29"/>
    </row>
    <row r="1553" spans="1:9" x14ac:dyDescent="0.25">
      <c r="A1553" s="18" t="s">
        <v>1598</v>
      </c>
      <c r="B1553" s="18" t="s">
        <v>1599</v>
      </c>
      <c r="C1553" s="18"/>
      <c r="D1553" s="18"/>
      <c r="E1553" s="18"/>
      <c r="F1553" s="18"/>
      <c r="G1553" s="18"/>
      <c r="H1553" s="20"/>
      <c r="I1553" s="29"/>
    </row>
    <row r="1554" spans="1:9" x14ac:dyDescent="0.25">
      <c r="A1554" s="18" t="s">
        <v>1600</v>
      </c>
      <c r="B1554" s="18" t="s">
        <v>1601</v>
      </c>
      <c r="C1554" s="18"/>
      <c r="D1554" s="18"/>
      <c r="E1554" s="18"/>
      <c r="F1554" s="18"/>
      <c r="G1554" s="18"/>
      <c r="H1554" s="20"/>
      <c r="I1554" s="29"/>
    </row>
    <row r="1555" spans="1:9" x14ac:dyDescent="0.25">
      <c r="A1555" s="18" t="s">
        <v>1602</v>
      </c>
      <c r="B1555" s="18" t="s">
        <v>1603</v>
      </c>
      <c r="C1555" s="18"/>
      <c r="D1555" s="18"/>
      <c r="E1555" s="18"/>
      <c r="F1555" s="18"/>
      <c r="G1555" s="18"/>
      <c r="H1555" s="20"/>
      <c r="I1555" s="29"/>
    </row>
    <row r="1556" spans="1:9" x14ac:dyDescent="0.25">
      <c r="A1556" s="18" t="s">
        <v>1604</v>
      </c>
      <c r="B1556" s="18" t="s">
        <v>1605</v>
      </c>
      <c r="C1556" s="18"/>
      <c r="D1556" s="18"/>
      <c r="E1556" s="18"/>
      <c r="F1556" s="18"/>
      <c r="G1556" s="18"/>
      <c r="H1556" s="20"/>
      <c r="I1556" s="29"/>
    </row>
    <row r="1557" spans="1:9" x14ac:dyDescent="0.25">
      <c r="A1557" s="18" t="s">
        <v>1606</v>
      </c>
      <c r="B1557" s="18" t="s">
        <v>1607</v>
      </c>
      <c r="C1557" s="18"/>
      <c r="D1557" s="18"/>
      <c r="E1557" s="18"/>
      <c r="F1557" s="18"/>
      <c r="G1557" s="18"/>
      <c r="H1557" s="20"/>
      <c r="I1557" s="29"/>
    </row>
    <row r="1558" spans="1:9" x14ac:dyDescent="0.25">
      <c r="A1558" s="18" t="s">
        <v>1608</v>
      </c>
      <c r="B1558" s="18" t="s">
        <v>1609</v>
      </c>
      <c r="C1558" s="18"/>
      <c r="D1558" s="18"/>
      <c r="E1558" s="18"/>
      <c r="F1558" s="18"/>
      <c r="G1558" s="18"/>
      <c r="H1558" s="20"/>
      <c r="I1558" s="29"/>
    </row>
    <row r="1559" spans="1:9" x14ac:dyDescent="0.25">
      <c r="E1559" s="17" t="s">
        <v>56</v>
      </c>
      <c r="F1559" s="17" t="str">
        <f>IF((COUNT(C1547:C1558)&lt;&gt;COUNT(F1547:F1558)),"", ROUND(SUM(F1547:F1558),2))</f>
        <v/>
      </c>
      <c r="G1559" s="15" t="str">
        <f>IF((COUNT(C1547:C1558)&lt;&gt;COUNT(F1547:F1558)),"Neužpildytos visų objektų kainos", "")</f>
        <v>Neužpildytos visų objektų kainos</v>
      </c>
    </row>
    <row r="1560" spans="1:9" x14ac:dyDescent="0.25">
      <c r="C1560" s="17" t="s">
        <v>57</v>
      </c>
      <c r="D1560" s="20"/>
      <c r="E1560" s="17" t="s">
        <v>58</v>
      </c>
      <c r="F1560" s="17" t="str">
        <f>IF(OR(F1559="",D1560=""),"", ROUND(PRODUCT(D1560,F1559)/100,2))</f>
        <v/>
      </c>
      <c r="G1560" s="15" t="str">
        <f>IF(D1560="", "Nurodykite taikomą PVM dydį", "")</f>
        <v>Nurodykite taikomą PVM dydį</v>
      </c>
    </row>
    <row r="1561" spans="1:9" x14ac:dyDescent="0.25">
      <c r="E1561" s="17" t="s">
        <v>59</v>
      </c>
      <c r="F1561" s="17">
        <f>IF(ISBLANK(F1560), "", ROUND(SUM(F1559:F1560),2))</f>
        <v>0</v>
      </c>
    </row>
    <row r="1565" spans="1:9" x14ac:dyDescent="0.25">
      <c r="A1565" s="13" t="s">
        <v>1610</v>
      </c>
      <c r="B1565" s="13" t="s">
        <v>1611</v>
      </c>
    </row>
    <row r="1567" spans="1:9" x14ac:dyDescent="0.25">
      <c r="A1567" s="13" t="s">
        <v>28</v>
      </c>
    </row>
    <row r="1568" spans="1:9" ht="90" x14ac:dyDescent="0.25">
      <c r="A1568" s="17" t="s">
        <v>29</v>
      </c>
      <c r="B1568" s="17" t="s">
        <v>30</v>
      </c>
      <c r="C1568" s="17" t="s">
        <v>31</v>
      </c>
      <c r="D1568" s="17" t="s">
        <v>32</v>
      </c>
      <c r="E1568" s="17" t="s">
        <v>33</v>
      </c>
      <c r="F1568" s="17" t="s">
        <v>34</v>
      </c>
      <c r="G1568" s="27" t="s">
        <v>1846</v>
      </c>
      <c r="H1568" s="17" t="s">
        <v>36</v>
      </c>
      <c r="I1568" s="27" t="s">
        <v>37</v>
      </c>
    </row>
    <row r="1569" spans="1:9" x14ac:dyDescent="0.25">
      <c r="A1569" s="17" t="s">
        <v>1612</v>
      </c>
      <c r="B1569" s="17" t="s">
        <v>1613</v>
      </c>
      <c r="C1569" s="18"/>
      <c r="D1569" s="18"/>
      <c r="E1569" s="18"/>
      <c r="F1569" s="18"/>
      <c r="G1569" s="18"/>
      <c r="H1569" s="18"/>
      <c r="I1569" s="28"/>
    </row>
    <row r="1570" spans="1:9" x14ac:dyDescent="0.25">
      <c r="A1570" s="18" t="s">
        <v>1614</v>
      </c>
      <c r="B1570" s="18" t="s">
        <v>1613</v>
      </c>
      <c r="C1570" s="18">
        <v>900</v>
      </c>
      <c r="D1570" s="18" t="s">
        <v>41</v>
      </c>
      <c r="E1570" s="19"/>
      <c r="F1570" s="18" t="str">
        <f>IF(ISBLANK(E1570),"", PRODUCT(C1570,E1570))</f>
        <v/>
      </c>
      <c r="G1570" s="20"/>
      <c r="H1570" s="18"/>
      <c r="I1570" s="28"/>
    </row>
    <row r="1571" spans="1:9" x14ac:dyDescent="0.25">
      <c r="A1571" s="18" t="s">
        <v>1615</v>
      </c>
      <c r="B1571" s="18" t="s">
        <v>1613</v>
      </c>
      <c r="C1571" s="18"/>
      <c r="D1571" s="18"/>
      <c r="E1571" s="18"/>
      <c r="F1571" s="18"/>
      <c r="G1571" s="18"/>
      <c r="H1571" s="20"/>
      <c r="I1571" s="29"/>
    </row>
    <row r="1572" spans="1:9" x14ac:dyDescent="0.25">
      <c r="E1572" s="17" t="s">
        <v>56</v>
      </c>
      <c r="F1572" s="17" t="str">
        <f>IF((COUNT(C1570:C1571)&lt;&gt;COUNT(F1570:F1571)),"", ROUND(SUM(F1570:F1571),2))</f>
        <v/>
      </c>
      <c r="G1572" s="15" t="str">
        <f>IF((COUNT(C1570:C1571)&lt;&gt;COUNT(F1570:F1571)),"Neužpildytos visų objektų kainos", "")</f>
        <v>Neužpildytos visų objektų kainos</v>
      </c>
    </row>
    <row r="1573" spans="1:9" x14ac:dyDescent="0.25">
      <c r="C1573" s="17" t="s">
        <v>57</v>
      </c>
      <c r="D1573" s="20"/>
      <c r="E1573" s="17" t="s">
        <v>58</v>
      </c>
      <c r="F1573" s="17" t="str">
        <f>IF(OR(F1572="",D1573=""),"", ROUND(PRODUCT(D1573,F1572)/100,2))</f>
        <v/>
      </c>
      <c r="G1573" s="15" t="str">
        <f>IF(D1573="", "Nurodykite taikomą PVM dydį", "")</f>
        <v>Nurodykite taikomą PVM dydį</v>
      </c>
    </row>
    <row r="1574" spans="1:9" x14ac:dyDescent="0.25">
      <c r="E1574" s="17" t="s">
        <v>59</v>
      </c>
      <c r="F1574" s="17">
        <f>IF(ISBLANK(F1573), "", ROUND(SUM(F1572:F1573),2))</f>
        <v>0</v>
      </c>
    </row>
    <row r="1578" spans="1:9" x14ac:dyDescent="0.25">
      <c r="A1578" s="13" t="s">
        <v>1616</v>
      </c>
      <c r="B1578" s="13" t="s">
        <v>1617</v>
      </c>
    </row>
    <row r="1580" spans="1:9" x14ac:dyDescent="0.25">
      <c r="A1580" s="13" t="s">
        <v>28</v>
      </c>
    </row>
    <row r="1581" spans="1:9" ht="90" x14ac:dyDescent="0.25">
      <c r="A1581" s="17" t="s">
        <v>29</v>
      </c>
      <c r="B1581" s="17" t="s">
        <v>30</v>
      </c>
      <c r="C1581" s="17" t="s">
        <v>31</v>
      </c>
      <c r="D1581" s="17" t="s">
        <v>32</v>
      </c>
      <c r="E1581" s="17" t="s">
        <v>33</v>
      </c>
      <c r="F1581" s="17" t="s">
        <v>34</v>
      </c>
      <c r="G1581" s="27" t="s">
        <v>1846</v>
      </c>
      <c r="H1581" s="17" t="s">
        <v>36</v>
      </c>
      <c r="I1581" s="27" t="s">
        <v>37</v>
      </c>
    </row>
    <row r="1582" spans="1:9" x14ac:dyDescent="0.25">
      <c r="A1582" s="17" t="s">
        <v>1618</v>
      </c>
      <c r="B1582" s="17" t="s">
        <v>1619</v>
      </c>
      <c r="C1582" s="18"/>
      <c r="D1582" s="18"/>
      <c r="E1582" s="18"/>
      <c r="F1582" s="18"/>
      <c r="G1582" s="18"/>
      <c r="H1582" s="18"/>
      <c r="I1582" s="28"/>
    </row>
    <row r="1583" spans="1:9" x14ac:dyDescent="0.25">
      <c r="A1583" s="18" t="s">
        <v>1620</v>
      </c>
      <c r="B1583" s="18" t="s">
        <v>1619</v>
      </c>
      <c r="C1583" s="18">
        <v>15</v>
      </c>
      <c r="D1583" s="18" t="s">
        <v>41</v>
      </c>
      <c r="E1583" s="19"/>
      <c r="F1583" s="18" t="str">
        <f>IF(ISBLANK(E1583),"", PRODUCT(C1583,E1583))</f>
        <v/>
      </c>
      <c r="G1583" s="20"/>
      <c r="H1583" s="18"/>
      <c r="I1583" s="28"/>
    </row>
    <row r="1584" spans="1:9" x14ac:dyDescent="0.25">
      <c r="A1584" s="18" t="s">
        <v>1621</v>
      </c>
      <c r="B1584" s="18" t="s">
        <v>1622</v>
      </c>
      <c r="C1584" s="18"/>
      <c r="D1584" s="18"/>
      <c r="E1584" s="18"/>
      <c r="F1584" s="18"/>
      <c r="G1584" s="18"/>
      <c r="H1584" s="20"/>
      <c r="I1584" s="29"/>
    </row>
    <row r="1585" spans="1:9" x14ac:dyDescent="0.25">
      <c r="A1585" s="18" t="s">
        <v>1623</v>
      </c>
      <c r="B1585" s="18" t="s">
        <v>1624</v>
      </c>
      <c r="C1585" s="18"/>
      <c r="D1585" s="18"/>
      <c r="E1585" s="18"/>
      <c r="F1585" s="18"/>
      <c r="G1585" s="18"/>
      <c r="H1585" s="20"/>
      <c r="I1585" s="29"/>
    </row>
    <row r="1586" spans="1:9" x14ac:dyDescent="0.25">
      <c r="A1586" s="18" t="s">
        <v>1625</v>
      </c>
      <c r="B1586" s="18" t="s">
        <v>1626</v>
      </c>
      <c r="C1586" s="18"/>
      <c r="D1586" s="18"/>
      <c r="E1586" s="18"/>
      <c r="F1586" s="18"/>
      <c r="G1586" s="18"/>
      <c r="H1586" s="20"/>
      <c r="I1586" s="29"/>
    </row>
    <row r="1587" spans="1:9" x14ac:dyDescent="0.25">
      <c r="A1587" s="18" t="s">
        <v>1627</v>
      </c>
      <c r="B1587" s="18" t="s">
        <v>1628</v>
      </c>
      <c r="C1587" s="18"/>
      <c r="D1587" s="18"/>
      <c r="E1587" s="18"/>
      <c r="F1587" s="18"/>
      <c r="G1587" s="18"/>
      <c r="H1587" s="20"/>
      <c r="I1587" s="29"/>
    </row>
    <row r="1588" spans="1:9" x14ac:dyDescent="0.25">
      <c r="E1588" s="17" t="s">
        <v>56</v>
      </c>
      <c r="F1588" s="17" t="str">
        <f>IF((COUNT(C1583:C1587)&lt;&gt;COUNT(F1583:F1587)),"", ROUND(SUM(F1583:F1587),2))</f>
        <v/>
      </c>
      <c r="G1588" s="15" t="str">
        <f>IF((COUNT(C1583:C1587)&lt;&gt;COUNT(F1583:F1587)),"Neužpildytos visų objektų kainos", "")</f>
        <v>Neužpildytos visų objektų kainos</v>
      </c>
    </row>
    <row r="1589" spans="1:9" x14ac:dyDescent="0.25">
      <c r="C1589" s="17" t="s">
        <v>57</v>
      </c>
      <c r="D1589" s="20"/>
      <c r="E1589" s="17" t="s">
        <v>58</v>
      </c>
      <c r="F1589" s="17" t="str">
        <f>IF(OR(F1588="",D1589=""),"", ROUND(PRODUCT(D1589,F1588)/100,2))</f>
        <v/>
      </c>
      <c r="G1589" s="15" t="str">
        <f>IF(D1589="", "Nurodykite taikomą PVM dydį", "")</f>
        <v>Nurodykite taikomą PVM dydį</v>
      </c>
    </row>
    <row r="1590" spans="1:9" x14ac:dyDescent="0.25">
      <c r="E1590" s="17" t="s">
        <v>59</v>
      </c>
      <c r="F1590" s="17">
        <f>IF(ISBLANK(F1589), "", ROUND(SUM(F1588:F1589),2))</f>
        <v>0</v>
      </c>
    </row>
    <row r="1594" spans="1:9" x14ac:dyDescent="0.25">
      <c r="A1594" s="13" t="s">
        <v>1629</v>
      </c>
      <c r="B1594" s="13" t="s">
        <v>1630</v>
      </c>
    </row>
    <row r="1596" spans="1:9" x14ac:dyDescent="0.25">
      <c r="A1596" s="13" t="s">
        <v>28</v>
      </c>
    </row>
    <row r="1597" spans="1:9" ht="90" x14ac:dyDescent="0.25">
      <c r="A1597" s="17" t="s">
        <v>29</v>
      </c>
      <c r="B1597" s="17" t="s">
        <v>30</v>
      </c>
      <c r="C1597" s="17" t="s">
        <v>31</v>
      </c>
      <c r="D1597" s="17" t="s">
        <v>32</v>
      </c>
      <c r="E1597" s="17" t="s">
        <v>33</v>
      </c>
      <c r="F1597" s="17" t="s">
        <v>34</v>
      </c>
      <c r="G1597" s="27" t="s">
        <v>1846</v>
      </c>
      <c r="H1597" s="17" t="s">
        <v>36</v>
      </c>
      <c r="I1597" s="27" t="s">
        <v>37</v>
      </c>
    </row>
    <row r="1598" spans="1:9" x14ac:dyDescent="0.25">
      <c r="A1598" s="17" t="s">
        <v>1631</v>
      </c>
      <c r="B1598" s="17" t="s">
        <v>1632</v>
      </c>
      <c r="C1598" s="18"/>
      <c r="D1598" s="18"/>
      <c r="E1598" s="18"/>
      <c r="F1598" s="18"/>
      <c r="G1598" s="18"/>
      <c r="H1598" s="18"/>
      <c r="I1598" s="28"/>
    </row>
    <row r="1599" spans="1:9" x14ac:dyDescent="0.25">
      <c r="A1599" s="18" t="s">
        <v>1633</v>
      </c>
      <c r="B1599" s="18" t="s">
        <v>1632</v>
      </c>
      <c r="C1599" s="18">
        <v>75</v>
      </c>
      <c r="D1599" s="18" t="s">
        <v>41</v>
      </c>
      <c r="E1599" s="19"/>
      <c r="F1599" s="18" t="str">
        <f>IF(ISBLANK(E1599),"", PRODUCT(C1599,E1599))</f>
        <v/>
      </c>
      <c r="G1599" s="20"/>
      <c r="H1599" s="18"/>
      <c r="I1599" s="28"/>
    </row>
    <row r="1600" spans="1:9" x14ac:dyDescent="0.25">
      <c r="A1600" s="18" t="s">
        <v>1634</v>
      </c>
      <c r="B1600" s="18" t="s">
        <v>1635</v>
      </c>
      <c r="C1600" s="18"/>
      <c r="D1600" s="18"/>
      <c r="E1600" s="18"/>
      <c r="F1600" s="18"/>
      <c r="G1600" s="18"/>
      <c r="H1600" s="20"/>
      <c r="I1600" s="29"/>
    </row>
    <row r="1601" spans="1:9" x14ac:dyDescent="0.25">
      <c r="A1601" s="18" t="s">
        <v>1636</v>
      </c>
      <c r="B1601" s="18" t="s">
        <v>1637</v>
      </c>
      <c r="C1601" s="18"/>
      <c r="D1601" s="18"/>
      <c r="E1601" s="18"/>
      <c r="F1601" s="18"/>
      <c r="G1601" s="18"/>
      <c r="H1601" s="20"/>
      <c r="I1601" s="29"/>
    </row>
    <row r="1602" spans="1:9" x14ac:dyDescent="0.25">
      <c r="A1602" s="18" t="s">
        <v>1638</v>
      </c>
      <c r="B1602" s="18" t="s">
        <v>1639</v>
      </c>
      <c r="C1602" s="18"/>
      <c r="D1602" s="18"/>
      <c r="E1602" s="18"/>
      <c r="F1602" s="18"/>
      <c r="G1602" s="18"/>
      <c r="H1602" s="20"/>
      <c r="I1602" s="29"/>
    </row>
    <row r="1603" spans="1:9" x14ac:dyDescent="0.25">
      <c r="A1603" s="18" t="s">
        <v>1640</v>
      </c>
      <c r="B1603" s="18" t="s">
        <v>1641</v>
      </c>
      <c r="C1603" s="18"/>
      <c r="D1603" s="18"/>
      <c r="E1603" s="18"/>
      <c r="F1603" s="18"/>
      <c r="G1603" s="18"/>
      <c r="H1603" s="20"/>
      <c r="I1603" s="29"/>
    </row>
    <row r="1604" spans="1:9" x14ac:dyDescent="0.25">
      <c r="E1604" s="17" t="s">
        <v>56</v>
      </c>
      <c r="F1604" s="17" t="str">
        <f>IF((COUNT(C1599:C1603)&lt;&gt;COUNT(F1599:F1603)),"", ROUND(SUM(F1599:F1603),2))</f>
        <v/>
      </c>
      <c r="G1604" s="15" t="str">
        <f>IF((COUNT(C1599:C1603)&lt;&gt;COUNT(F1599:F1603)),"Neužpildytos visų objektų kainos", "")</f>
        <v>Neužpildytos visų objektų kainos</v>
      </c>
    </row>
    <row r="1605" spans="1:9" x14ac:dyDescent="0.25">
      <c r="C1605" s="17" t="s">
        <v>57</v>
      </c>
      <c r="D1605" s="20"/>
      <c r="E1605" s="17" t="s">
        <v>58</v>
      </c>
      <c r="F1605" s="17" t="str">
        <f>IF(OR(F1604="",D1605=""),"", ROUND(PRODUCT(D1605,F1604)/100,2))</f>
        <v/>
      </c>
      <c r="G1605" s="15" t="str">
        <f>IF(D1605="", "Nurodykite taikomą PVM dydį", "")</f>
        <v>Nurodykite taikomą PVM dydį</v>
      </c>
    </row>
    <row r="1606" spans="1:9" x14ac:dyDescent="0.25">
      <c r="E1606" s="17" t="s">
        <v>59</v>
      </c>
      <c r="F1606" s="17">
        <f>IF(ISBLANK(F1605), "", ROUND(SUM(F1604:F1605),2))</f>
        <v>0</v>
      </c>
    </row>
    <row r="1610" spans="1:9" x14ac:dyDescent="0.25">
      <c r="A1610" s="13" t="s">
        <v>1642</v>
      </c>
      <c r="B1610" s="13" t="s">
        <v>1643</v>
      </c>
    </row>
    <row r="1612" spans="1:9" x14ac:dyDescent="0.25">
      <c r="A1612" s="13" t="s">
        <v>28</v>
      </c>
    </row>
    <row r="1613" spans="1:9" ht="90" x14ac:dyDescent="0.25">
      <c r="A1613" s="17" t="s">
        <v>29</v>
      </c>
      <c r="B1613" s="17" t="s">
        <v>30</v>
      </c>
      <c r="C1613" s="17" t="s">
        <v>31</v>
      </c>
      <c r="D1613" s="17" t="s">
        <v>32</v>
      </c>
      <c r="E1613" s="17" t="s">
        <v>33</v>
      </c>
      <c r="F1613" s="17" t="s">
        <v>34</v>
      </c>
      <c r="G1613" s="27" t="s">
        <v>1846</v>
      </c>
      <c r="H1613" s="17" t="s">
        <v>36</v>
      </c>
      <c r="I1613" s="27" t="s">
        <v>37</v>
      </c>
    </row>
    <row r="1614" spans="1:9" x14ac:dyDescent="0.25">
      <c r="A1614" s="17" t="s">
        <v>1644</v>
      </c>
      <c r="B1614" s="17" t="s">
        <v>1645</v>
      </c>
      <c r="C1614" s="18"/>
      <c r="D1614" s="18"/>
      <c r="E1614" s="18"/>
      <c r="F1614" s="18"/>
      <c r="G1614" s="18"/>
      <c r="H1614" s="18"/>
      <c r="I1614" s="28"/>
    </row>
    <row r="1615" spans="1:9" x14ac:dyDescent="0.25">
      <c r="A1615" s="18" t="s">
        <v>1646</v>
      </c>
      <c r="B1615" s="18" t="s">
        <v>1645</v>
      </c>
      <c r="C1615" s="18">
        <v>45</v>
      </c>
      <c r="D1615" s="18" t="s">
        <v>41</v>
      </c>
      <c r="E1615" s="19">
        <v>8.84</v>
      </c>
      <c r="F1615" s="18">
        <f>IF(ISBLANK(E1615),"", PRODUCT(C1615,E1615))</f>
        <v>397.8</v>
      </c>
      <c r="G1615" s="20" t="s">
        <v>1850</v>
      </c>
      <c r="H1615" s="18"/>
      <c r="I1615" s="28"/>
    </row>
    <row r="1616" spans="1:9" ht="30" x14ac:dyDescent="0.25">
      <c r="A1616" s="18" t="s">
        <v>1647</v>
      </c>
      <c r="B1616" s="18" t="s">
        <v>1648</v>
      </c>
      <c r="C1616" s="18"/>
      <c r="D1616" s="18"/>
      <c r="E1616" s="18"/>
      <c r="F1616" s="18"/>
      <c r="G1616" s="18"/>
      <c r="H1616" s="20" t="s">
        <v>1851</v>
      </c>
      <c r="I1616" s="29" t="s">
        <v>1855</v>
      </c>
    </row>
    <row r="1617" spans="1:9" ht="30" x14ac:dyDescent="0.25">
      <c r="A1617" s="18" t="s">
        <v>1649</v>
      </c>
      <c r="B1617" s="18" t="s">
        <v>1021</v>
      </c>
      <c r="C1617" s="18"/>
      <c r="D1617" s="18"/>
      <c r="E1617" s="18"/>
      <c r="F1617" s="18"/>
      <c r="G1617" s="18"/>
      <c r="H1617" s="20" t="s">
        <v>1848</v>
      </c>
      <c r="I1617" s="29" t="s">
        <v>1855</v>
      </c>
    </row>
    <row r="1618" spans="1:9" ht="30" x14ac:dyDescent="0.25">
      <c r="A1618" s="18" t="s">
        <v>1650</v>
      </c>
      <c r="B1618" s="18" t="s">
        <v>1651</v>
      </c>
      <c r="C1618" s="18"/>
      <c r="D1618" s="18"/>
      <c r="E1618" s="18"/>
      <c r="F1618" s="18"/>
      <c r="G1618" s="18"/>
      <c r="H1618" s="20" t="s">
        <v>1852</v>
      </c>
      <c r="I1618" s="29" t="s">
        <v>1855</v>
      </c>
    </row>
    <row r="1619" spans="1:9" ht="30" x14ac:dyDescent="0.25">
      <c r="A1619" s="18" t="s">
        <v>1652</v>
      </c>
      <c r="B1619" s="18" t="s">
        <v>1025</v>
      </c>
      <c r="C1619" s="18"/>
      <c r="D1619" s="18"/>
      <c r="E1619" s="18"/>
      <c r="F1619" s="18"/>
      <c r="G1619" s="18"/>
      <c r="H1619" s="20" t="s">
        <v>1025</v>
      </c>
      <c r="I1619" s="29" t="s">
        <v>1855</v>
      </c>
    </row>
    <row r="1620" spans="1:9" ht="30" x14ac:dyDescent="0.25">
      <c r="A1620" s="18" t="s">
        <v>1653</v>
      </c>
      <c r="B1620" s="18" t="s">
        <v>1027</v>
      </c>
      <c r="C1620" s="18"/>
      <c r="D1620" s="18"/>
      <c r="E1620" s="18"/>
      <c r="F1620" s="18"/>
      <c r="G1620" s="18"/>
      <c r="H1620" s="20" t="s">
        <v>1027</v>
      </c>
      <c r="I1620" s="29" t="s">
        <v>1855</v>
      </c>
    </row>
    <row r="1621" spans="1:9" x14ac:dyDescent="0.25">
      <c r="E1621" s="17" t="s">
        <v>56</v>
      </c>
      <c r="F1621" s="17">
        <f>IF((COUNT(C1615:C1620)&lt;&gt;COUNT(F1615:F1620)),"", ROUND(SUM(F1615:F1620),2))</f>
        <v>397.8</v>
      </c>
      <c r="G1621" s="15" t="str">
        <f>IF((COUNT(C1615:C1620)&lt;&gt;COUNT(F1615:F1620)),"Neužpildytos visų objektų kainos", "")</f>
        <v/>
      </c>
    </row>
    <row r="1622" spans="1:9" x14ac:dyDescent="0.25">
      <c r="C1622" s="17" t="s">
        <v>57</v>
      </c>
      <c r="D1622" s="20">
        <v>5</v>
      </c>
      <c r="E1622" s="17" t="s">
        <v>58</v>
      </c>
      <c r="F1622" s="17">
        <f>IF(OR(F1621="",D1622=""),"", ROUND(PRODUCT(D1622,F1621)/100,2))</f>
        <v>19.89</v>
      </c>
      <c r="G1622" s="15" t="str">
        <f>IF(D1622="", "Nurodykite taikomą PVM dydį", "")</f>
        <v/>
      </c>
    </row>
    <row r="1623" spans="1:9" x14ac:dyDescent="0.25">
      <c r="E1623" s="17" t="s">
        <v>59</v>
      </c>
      <c r="F1623" s="17">
        <f>IF(ISBLANK(F1622), "", ROUND(SUM(F1621:F1622),2))</f>
        <v>417.69</v>
      </c>
    </row>
    <row r="1627" spans="1:9" x14ac:dyDescent="0.25">
      <c r="A1627" s="13" t="s">
        <v>1654</v>
      </c>
      <c r="B1627" s="13" t="s">
        <v>1655</v>
      </c>
    </row>
    <row r="1629" spans="1:9" x14ac:dyDescent="0.25">
      <c r="A1629" s="13" t="s">
        <v>28</v>
      </c>
    </row>
    <row r="1630" spans="1:9" ht="90" x14ac:dyDescent="0.25">
      <c r="A1630" s="17" t="s">
        <v>29</v>
      </c>
      <c r="B1630" s="17" t="s">
        <v>30</v>
      </c>
      <c r="C1630" s="17" t="s">
        <v>31</v>
      </c>
      <c r="D1630" s="17" t="s">
        <v>32</v>
      </c>
      <c r="E1630" s="17" t="s">
        <v>33</v>
      </c>
      <c r="F1630" s="17" t="s">
        <v>34</v>
      </c>
      <c r="G1630" s="27" t="s">
        <v>1846</v>
      </c>
      <c r="H1630" s="17" t="s">
        <v>36</v>
      </c>
      <c r="I1630" s="27" t="s">
        <v>37</v>
      </c>
    </row>
    <row r="1631" spans="1:9" x14ac:dyDescent="0.25">
      <c r="A1631" s="17" t="s">
        <v>1656</v>
      </c>
      <c r="B1631" s="17" t="s">
        <v>1657</v>
      </c>
      <c r="C1631" s="18"/>
      <c r="D1631" s="18"/>
      <c r="E1631" s="18"/>
      <c r="F1631" s="18"/>
      <c r="G1631" s="18"/>
      <c r="H1631" s="18"/>
      <c r="I1631" s="28"/>
    </row>
    <row r="1632" spans="1:9" ht="30" x14ac:dyDescent="0.25">
      <c r="A1632" s="18" t="s">
        <v>1658</v>
      </c>
      <c r="B1632" s="18" t="s">
        <v>1657</v>
      </c>
      <c r="C1632" s="18">
        <v>6</v>
      </c>
      <c r="D1632" s="18" t="s">
        <v>41</v>
      </c>
      <c r="E1632" s="19">
        <v>3.27</v>
      </c>
      <c r="F1632" s="18">
        <f>IF(ISBLANK(E1632),"", PRODUCT(C1632,E1632))</f>
        <v>19.62</v>
      </c>
      <c r="G1632" s="29" t="s">
        <v>1853</v>
      </c>
      <c r="H1632" s="18"/>
      <c r="I1632" s="28"/>
    </row>
    <row r="1633" spans="1:9" ht="30" x14ac:dyDescent="0.25">
      <c r="A1633" s="18" t="s">
        <v>1659</v>
      </c>
      <c r="B1633" s="18" t="s">
        <v>1660</v>
      </c>
      <c r="C1633" s="18"/>
      <c r="D1633" s="18"/>
      <c r="E1633" s="18"/>
      <c r="F1633" s="18"/>
      <c r="G1633" s="18"/>
      <c r="H1633" s="20" t="s">
        <v>1660</v>
      </c>
      <c r="I1633" s="29" t="s">
        <v>1854</v>
      </c>
    </row>
    <row r="1634" spans="1:9" ht="30" x14ac:dyDescent="0.25">
      <c r="A1634" s="18" t="s">
        <v>1661</v>
      </c>
      <c r="B1634" s="18" t="s">
        <v>1662</v>
      </c>
      <c r="C1634" s="18"/>
      <c r="D1634" s="18"/>
      <c r="E1634" s="18"/>
      <c r="F1634" s="18"/>
      <c r="G1634" s="18"/>
      <c r="H1634" s="20" t="s">
        <v>1662</v>
      </c>
      <c r="I1634" s="29" t="s">
        <v>1854</v>
      </c>
    </row>
    <row r="1635" spans="1:9" ht="30" x14ac:dyDescent="0.25">
      <c r="A1635" s="18" t="s">
        <v>1663</v>
      </c>
      <c r="B1635" s="18" t="s">
        <v>1664</v>
      </c>
      <c r="C1635" s="18"/>
      <c r="D1635" s="18"/>
      <c r="E1635" s="18"/>
      <c r="F1635" s="18"/>
      <c r="G1635" s="18"/>
      <c r="H1635" s="20" t="s">
        <v>1664</v>
      </c>
      <c r="I1635" s="29" t="s">
        <v>1854</v>
      </c>
    </row>
    <row r="1636" spans="1:9" ht="30" x14ac:dyDescent="0.25">
      <c r="A1636" s="18" t="s">
        <v>1665</v>
      </c>
      <c r="B1636" s="18" t="s">
        <v>1666</v>
      </c>
      <c r="C1636" s="18"/>
      <c r="D1636" s="18"/>
      <c r="E1636" s="18"/>
      <c r="F1636" s="18"/>
      <c r="G1636" s="18"/>
      <c r="H1636" s="20" t="s">
        <v>1666</v>
      </c>
      <c r="I1636" s="29" t="s">
        <v>1854</v>
      </c>
    </row>
    <row r="1637" spans="1:9" x14ac:dyDescent="0.25">
      <c r="E1637" s="17" t="s">
        <v>56</v>
      </c>
      <c r="F1637" s="17">
        <f>IF((COUNT(C1632:C1636)&lt;&gt;COUNT(F1632:F1636)),"", ROUND(SUM(F1632:F1636),2))</f>
        <v>19.62</v>
      </c>
      <c r="G1637" s="15" t="str">
        <f>IF((COUNT(C1632:C1636)&lt;&gt;COUNT(F1632:F1636)),"Neužpildytos visų objektų kainos", "")</f>
        <v/>
      </c>
    </row>
    <row r="1638" spans="1:9" x14ac:dyDescent="0.25">
      <c r="C1638" s="17" t="s">
        <v>57</v>
      </c>
      <c r="D1638" s="20">
        <v>5</v>
      </c>
      <c r="E1638" s="17" t="s">
        <v>58</v>
      </c>
      <c r="F1638" s="17">
        <f>IF(OR(F1637="",D1638=""),"", ROUND(PRODUCT(D1638,F1637)/100,2))</f>
        <v>0.98</v>
      </c>
      <c r="G1638" s="15" t="str">
        <f>IF(D1638="", "Nurodykite taikomą PVM dydį", "")</f>
        <v/>
      </c>
    </row>
    <row r="1639" spans="1:9" x14ac:dyDescent="0.25">
      <c r="E1639" s="17" t="s">
        <v>59</v>
      </c>
      <c r="F1639" s="17">
        <f>IF(ISBLANK(F1638), "", ROUND(SUM(F1637:F1638),2))</f>
        <v>20.6</v>
      </c>
    </row>
    <row r="1643" spans="1:9" x14ac:dyDescent="0.25">
      <c r="A1643" s="13" t="s">
        <v>1667</v>
      </c>
      <c r="B1643" s="13" t="s">
        <v>1668</v>
      </c>
    </row>
    <row r="1645" spans="1:9" x14ac:dyDescent="0.25">
      <c r="A1645" s="13" t="s">
        <v>28</v>
      </c>
    </row>
    <row r="1646" spans="1:9" ht="90" x14ac:dyDescent="0.25">
      <c r="A1646" s="17" t="s">
        <v>29</v>
      </c>
      <c r="B1646" s="17" t="s">
        <v>30</v>
      </c>
      <c r="C1646" s="17" t="s">
        <v>31</v>
      </c>
      <c r="D1646" s="17" t="s">
        <v>32</v>
      </c>
      <c r="E1646" s="17" t="s">
        <v>33</v>
      </c>
      <c r="F1646" s="17" t="s">
        <v>34</v>
      </c>
      <c r="G1646" s="27" t="s">
        <v>1846</v>
      </c>
      <c r="H1646" s="17" t="s">
        <v>36</v>
      </c>
      <c r="I1646" s="27" t="s">
        <v>37</v>
      </c>
    </row>
    <row r="1647" spans="1:9" x14ac:dyDescent="0.25">
      <c r="A1647" s="17" t="s">
        <v>1669</v>
      </c>
      <c r="B1647" s="17" t="s">
        <v>1668</v>
      </c>
      <c r="C1647" s="18"/>
      <c r="D1647" s="18"/>
      <c r="E1647" s="18"/>
      <c r="F1647" s="18"/>
      <c r="G1647" s="18"/>
      <c r="H1647" s="18"/>
      <c r="I1647" s="28"/>
    </row>
    <row r="1648" spans="1:9" x14ac:dyDescent="0.25">
      <c r="A1648" s="18" t="s">
        <v>1670</v>
      </c>
      <c r="B1648" s="18" t="s">
        <v>1668</v>
      </c>
      <c r="C1648" s="18">
        <v>600</v>
      </c>
      <c r="D1648" s="18" t="s">
        <v>41</v>
      </c>
      <c r="E1648" s="19"/>
      <c r="F1648" s="18" t="str">
        <f>IF(ISBLANK(E1648),"", PRODUCT(C1648,E1648))</f>
        <v/>
      </c>
      <c r="G1648" s="20"/>
      <c r="H1648" s="18"/>
      <c r="I1648" s="28"/>
    </row>
    <row r="1649" spans="1:9" x14ac:dyDescent="0.25">
      <c r="A1649" s="18" t="s">
        <v>1671</v>
      </c>
      <c r="B1649" s="18" t="s">
        <v>1672</v>
      </c>
      <c r="C1649" s="18"/>
      <c r="D1649" s="18"/>
      <c r="E1649" s="18"/>
      <c r="F1649" s="18"/>
      <c r="G1649" s="18"/>
      <c r="H1649" s="20"/>
      <c r="I1649" s="29"/>
    </row>
    <row r="1650" spans="1:9" x14ac:dyDescent="0.25">
      <c r="A1650" s="18" t="s">
        <v>1673</v>
      </c>
      <c r="B1650" s="18" t="s">
        <v>1674</v>
      </c>
      <c r="C1650" s="18"/>
      <c r="D1650" s="18"/>
      <c r="E1650" s="18"/>
      <c r="F1650" s="18"/>
      <c r="G1650" s="18"/>
      <c r="H1650" s="20"/>
      <c r="I1650" s="29"/>
    </row>
    <row r="1651" spans="1:9" x14ac:dyDescent="0.25">
      <c r="A1651" s="18" t="s">
        <v>1675</v>
      </c>
      <c r="B1651" s="18" t="s">
        <v>1676</v>
      </c>
      <c r="C1651" s="18"/>
      <c r="D1651" s="18"/>
      <c r="E1651" s="18"/>
      <c r="F1651" s="18"/>
      <c r="G1651" s="18"/>
      <c r="H1651" s="20"/>
      <c r="I1651" s="29"/>
    </row>
    <row r="1652" spans="1:9" x14ac:dyDescent="0.25">
      <c r="A1652" s="18" t="s">
        <v>1677</v>
      </c>
      <c r="B1652" s="18" t="s">
        <v>1678</v>
      </c>
      <c r="C1652" s="18"/>
      <c r="D1652" s="18"/>
      <c r="E1652" s="18"/>
      <c r="F1652" s="18"/>
      <c r="G1652" s="18"/>
      <c r="H1652" s="20"/>
      <c r="I1652" s="29"/>
    </row>
    <row r="1653" spans="1:9" x14ac:dyDescent="0.25">
      <c r="A1653" s="18" t="s">
        <v>1679</v>
      </c>
      <c r="B1653" s="18" t="s">
        <v>1680</v>
      </c>
      <c r="C1653" s="18"/>
      <c r="D1653" s="18"/>
      <c r="E1653" s="18"/>
      <c r="F1653" s="18"/>
      <c r="G1653" s="18"/>
      <c r="H1653" s="20"/>
      <c r="I1653" s="29"/>
    </row>
    <row r="1654" spans="1:9" x14ac:dyDescent="0.25">
      <c r="A1654" s="18" t="s">
        <v>1681</v>
      </c>
      <c r="B1654" s="18" t="s">
        <v>1682</v>
      </c>
      <c r="C1654" s="18"/>
      <c r="D1654" s="18"/>
      <c r="E1654" s="18"/>
      <c r="F1654" s="18"/>
      <c r="G1654" s="18"/>
      <c r="H1654" s="20"/>
      <c r="I1654" s="29"/>
    </row>
    <row r="1655" spans="1:9" x14ac:dyDescent="0.25">
      <c r="A1655" s="18" t="s">
        <v>1683</v>
      </c>
      <c r="B1655" s="18" t="s">
        <v>1684</v>
      </c>
      <c r="C1655" s="18"/>
      <c r="D1655" s="18"/>
      <c r="E1655" s="18"/>
      <c r="F1655" s="18"/>
      <c r="G1655" s="18"/>
      <c r="H1655" s="20"/>
      <c r="I1655" s="29"/>
    </row>
    <row r="1656" spans="1:9" x14ac:dyDescent="0.25">
      <c r="A1656" s="18" t="s">
        <v>1685</v>
      </c>
      <c r="B1656" s="18" t="s">
        <v>1686</v>
      </c>
      <c r="C1656" s="18"/>
      <c r="D1656" s="18"/>
      <c r="E1656" s="18"/>
      <c r="F1656" s="18"/>
      <c r="G1656" s="18"/>
      <c r="H1656" s="20"/>
      <c r="I1656" s="29"/>
    </row>
    <row r="1657" spans="1:9" x14ac:dyDescent="0.25">
      <c r="A1657" s="18" t="s">
        <v>1687</v>
      </c>
      <c r="B1657" s="18" t="s">
        <v>1688</v>
      </c>
      <c r="C1657" s="18"/>
      <c r="D1657" s="18"/>
      <c r="E1657" s="18"/>
      <c r="F1657" s="18"/>
      <c r="G1657" s="18"/>
      <c r="H1657" s="20"/>
      <c r="I1657" s="29"/>
    </row>
    <row r="1658" spans="1:9" x14ac:dyDescent="0.25">
      <c r="A1658" s="18" t="s">
        <v>1689</v>
      </c>
      <c r="B1658" s="18" t="s">
        <v>1690</v>
      </c>
      <c r="C1658" s="18"/>
      <c r="D1658" s="18"/>
      <c r="E1658" s="18"/>
      <c r="F1658" s="18"/>
      <c r="G1658" s="18"/>
      <c r="H1658" s="20"/>
      <c r="I1658" s="29"/>
    </row>
    <row r="1659" spans="1:9" x14ac:dyDescent="0.25">
      <c r="A1659" s="18" t="s">
        <v>1691</v>
      </c>
      <c r="B1659" s="18" t="s">
        <v>1692</v>
      </c>
      <c r="C1659" s="18"/>
      <c r="D1659" s="18"/>
      <c r="E1659" s="18"/>
      <c r="F1659" s="18"/>
      <c r="G1659" s="18"/>
      <c r="H1659" s="20"/>
      <c r="I1659" s="29"/>
    </row>
    <row r="1660" spans="1:9" x14ac:dyDescent="0.25">
      <c r="A1660" s="18" t="s">
        <v>1693</v>
      </c>
      <c r="B1660" s="18" t="s">
        <v>1694</v>
      </c>
      <c r="C1660" s="18"/>
      <c r="D1660" s="18"/>
      <c r="E1660" s="18"/>
      <c r="F1660" s="18"/>
      <c r="G1660" s="18"/>
      <c r="H1660" s="20"/>
      <c r="I1660" s="29"/>
    </row>
    <row r="1661" spans="1:9" x14ac:dyDescent="0.25">
      <c r="A1661" s="18" t="s">
        <v>1695</v>
      </c>
      <c r="B1661" s="18" t="s">
        <v>1696</v>
      </c>
      <c r="C1661" s="18"/>
      <c r="D1661" s="18"/>
      <c r="E1661" s="18"/>
      <c r="F1661" s="18"/>
      <c r="G1661" s="18"/>
      <c r="H1661" s="20"/>
      <c r="I1661" s="29"/>
    </row>
    <row r="1662" spans="1:9" x14ac:dyDescent="0.25">
      <c r="A1662" s="18" t="s">
        <v>1697</v>
      </c>
      <c r="B1662" s="18" t="s">
        <v>1698</v>
      </c>
      <c r="C1662" s="18"/>
      <c r="D1662" s="18"/>
      <c r="E1662" s="18"/>
      <c r="F1662" s="18"/>
      <c r="G1662" s="18"/>
      <c r="H1662" s="20"/>
      <c r="I1662" s="29"/>
    </row>
    <row r="1663" spans="1:9" x14ac:dyDescent="0.25">
      <c r="A1663" s="18" t="s">
        <v>1699</v>
      </c>
      <c r="B1663" s="18" t="s">
        <v>1700</v>
      </c>
      <c r="C1663" s="18"/>
      <c r="D1663" s="18"/>
      <c r="E1663" s="18"/>
      <c r="F1663" s="18"/>
      <c r="G1663" s="18"/>
      <c r="H1663" s="20"/>
      <c r="I1663" s="29"/>
    </row>
    <row r="1664" spans="1:9" x14ac:dyDescent="0.25">
      <c r="E1664" s="17" t="s">
        <v>56</v>
      </c>
      <c r="F1664" s="17" t="str">
        <f>IF((COUNT(C1648:C1663)&lt;&gt;COUNT(F1648:F1663)),"", ROUND(SUM(F1648:F1663),2))</f>
        <v/>
      </c>
      <c r="G1664" s="15" t="str">
        <f>IF((COUNT(C1648:C1663)&lt;&gt;COUNT(F1648:F1663)),"Neužpildytos visų objektų kainos", "")</f>
        <v>Neužpildytos visų objektų kainos</v>
      </c>
    </row>
    <row r="1665" spans="1:9" x14ac:dyDescent="0.25">
      <c r="C1665" s="17" t="s">
        <v>57</v>
      </c>
      <c r="D1665" s="20"/>
      <c r="E1665" s="17" t="s">
        <v>58</v>
      </c>
      <c r="F1665" s="17" t="str">
        <f>IF(OR(F1664="",D1665=""),"", ROUND(PRODUCT(D1665,F1664)/100,2))</f>
        <v/>
      </c>
      <c r="G1665" s="15" t="str">
        <f>IF(D1665="", "Nurodykite taikomą PVM dydį", "")</f>
        <v>Nurodykite taikomą PVM dydį</v>
      </c>
    </row>
    <row r="1666" spans="1:9" x14ac:dyDescent="0.25">
      <c r="E1666" s="17" t="s">
        <v>59</v>
      </c>
      <c r="F1666" s="17">
        <f>IF(ISBLANK(F1665), "", ROUND(SUM(F1664:F1665),2))</f>
        <v>0</v>
      </c>
    </row>
    <row r="1670" spans="1:9" x14ac:dyDescent="0.25">
      <c r="A1670" s="13" t="s">
        <v>1701</v>
      </c>
      <c r="B1670" s="13" t="s">
        <v>1702</v>
      </c>
    </row>
    <row r="1672" spans="1:9" x14ac:dyDescent="0.25">
      <c r="A1672" s="13" t="s">
        <v>28</v>
      </c>
    </row>
    <row r="1673" spans="1:9" ht="90" x14ac:dyDescent="0.25">
      <c r="A1673" s="17" t="s">
        <v>29</v>
      </c>
      <c r="B1673" s="17" t="s">
        <v>30</v>
      </c>
      <c r="C1673" s="17" t="s">
        <v>31</v>
      </c>
      <c r="D1673" s="17" t="s">
        <v>32</v>
      </c>
      <c r="E1673" s="17" t="s">
        <v>33</v>
      </c>
      <c r="F1673" s="17" t="s">
        <v>34</v>
      </c>
      <c r="G1673" s="27" t="s">
        <v>1846</v>
      </c>
      <c r="H1673" s="17" t="s">
        <v>36</v>
      </c>
      <c r="I1673" s="27" t="s">
        <v>37</v>
      </c>
    </row>
    <row r="1674" spans="1:9" x14ac:dyDescent="0.25">
      <c r="A1674" s="17" t="s">
        <v>1703</v>
      </c>
      <c r="B1674" s="17" t="s">
        <v>1702</v>
      </c>
      <c r="C1674" s="18"/>
      <c r="D1674" s="18"/>
      <c r="E1674" s="18"/>
      <c r="F1674" s="18"/>
      <c r="G1674" s="18"/>
      <c r="H1674" s="18"/>
      <c r="I1674" s="28"/>
    </row>
    <row r="1675" spans="1:9" x14ac:dyDescent="0.25">
      <c r="A1675" s="18" t="s">
        <v>1704</v>
      </c>
      <c r="B1675" s="18" t="s">
        <v>1702</v>
      </c>
      <c r="C1675" s="18">
        <v>60</v>
      </c>
      <c r="D1675" s="18" t="s">
        <v>41</v>
      </c>
      <c r="E1675" s="19"/>
      <c r="F1675" s="18" t="str">
        <f>IF(ISBLANK(E1675),"", PRODUCT(C1675,E1675))</f>
        <v/>
      </c>
      <c r="G1675" s="20"/>
      <c r="H1675" s="18"/>
      <c r="I1675" s="28"/>
    </row>
    <row r="1676" spans="1:9" x14ac:dyDescent="0.25">
      <c r="A1676" s="18" t="s">
        <v>1705</v>
      </c>
      <c r="B1676" s="18" t="s">
        <v>1706</v>
      </c>
      <c r="C1676" s="18"/>
      <c r="D1676" s="18"/>
      <c r="E1676" s="18"/>
      <c r="F1676" s="18"/>
      <c r="G1676" s="18"/>
      <c r="H1676" s="20"/>
      <c r="I1676" s="29"/>
    </row>
    <row r="1677" spans="1:9" ht="30" x14ac:dyDescent="0.25">
      <c r="A1677" s="18" t="s">
        <v>1707</v>
      </c>
      <c r="B1677" s="28" t="s">
        <v>1708</v>
      </c>
      <c r="C1677" s="18"/>
      <c r="D1677" s="18"/>
      <c r="E1677" s="18"/>
      <c r="F1677" s="18"/>
      <c r="G1677" s="18"/>
      <c r="H1677" s="20"/>
      <c r="I1677" s="29"/>
    </row>
    <row r="1678" spans="1:9" x14ac:dyDescent="0.25">
      <c r="A1678" s="18" t="s">
        <v>1709</v>
      </c>
      <c r="B1678" s="18" t="s">
        <v>1710</v>
      </c>
      <c r="C1678" s="18"/>
      <c r="D1678" s="18"/>
      <c r="E1678" s="18"/>
      <c r="F1678" s="18"/>
      <c r="G1678" s="18"/>
      <c r="H1678" s="20"/>
      <c r="I1678" s="29"/>
    </row>
    <row r="1679" spans="1:9" x14ac:dyDescent="0.25">
      <c r="A1679" s="18" t="s">
        <v>1711</v>
      </c>
      <c r="B1679" s="18" t="s">
        <v>1712</v>
      </c>
      <c r="C1679" s="18"/>
      <c r="D1679" s="18"/>
      <c r="E1679" s="18"/>
      <c r="F1679" s="18"/>
      <c r="G1679" s="18"/>
      <c r="H1679" s="20"/>
      <c r="I1679" s="29"/>
    </row>
    <row r="1680" spans="1:9" x14ac:dyDescent="0.25">
      <c r="A1680" s="18" t="s">
        <v>1713</v>
      </c>
      <c r="B1680" s="18" t="s">
        <v>1714</v>
      </c>
      <c r="C1680" s="18"/>
      <c r="D1680" s="18"/>
      <c r="E1680" s="18"/>
      <c r="F1680" s="18"/>
      <c r="G1680" s="18"/>
      <c r="H1680" s="20"/>
      <c r="I1680" s="29"/>
    </row>
    <row r="1681" spans="1:9" x14ac:dyDescent="0.25">
      <c r="A1681" s="18" t="s">
        <v>1715</v>
      </c>
      <c r="B1681" s="18" t="s">
        <v>1716</v>
      </c>
      <c r="C1681" s="18"/>
      <c r="D1681" s="18"/>
      <c r="E1681" s="18"/>
      <c r="F1681" s="18"/>
      <c r="G1681" s="18"/>
      <c r="H1681" s="20"/>
      <c r="I1681" s="29"/>
    </row>
    <row r="1682" spans="1:9" x14ac:dyDescent="0.25">
      <c r="A1682" s="18" t="s">
        <v>1717</v>
      </c>
      <c r="B1682" s="18" t="s">
        <v>1718</v>
      </c>
      <c r="C1682" s="18"/>
      <c r="D1682" s="18"/>
      <c r="E1682" s="18"/>
      <c r="F1682" s="18"/>
      <c r="G1682" s="18"/>
      <c r="H1682" s="20"/>
      <c r="I1682" s="29"/>
    </row>
    <row r="1683" spans="1:9" x14ac:dyDescent="0.25">
      <c r="A1683" s="18" t="s">
        <v>1719</v>
      </c>
      <c r="B1683" s="18" t="s">
        <v>1720</v>
      </c>
      <c r="C1683" s="18"/>
      <c r="D1683" s="18"/>
      <c r="E1683" s="18"/>
      <c r="F1683" s="18"/>
      <c r="G1683" s="18"/>
      <c r="H1683" s="20"/>
      <c r="I1683" s="29"/>
    </row>
    <row r="1684" spans="1:9" x14ac:dyDescent="0.25">
      <c r="A1684" s="18" t="s">
        <v>1721</v>
      </c>
      <c r="B1684" s="18" t="s">
        <v>1722</v>
      </c>
      <c r="C1684" s="18"/>
      <c r="D1684" s="18"/>
      <c r="E1684" s="18"/>
      <c r="F1684" s="18"/>
      <c r="G1684" s="18"/>
      <c r="H1684" s="20"/>
      <c r="I1684" s="29"/>
    </row>
    <row r="1685" spans="1:9" x14ac:dyDescent="0.25">
      <c r="A1685" s="18" t="s">
        <v>1723</v>
      </c>
      <c r="B1685" s="18" t="s">
        <v>1724</v>
      </c>
      <c r="C1685" s="18"/>
      <c r="D1685" s="18"/>
      <c r="E1685" s="18"/>
      <c r="F1685" s="18"/>
      <c r="G1685" s="18"/>
      <c r="H1685" s="20"/>
      <c r="I1685" s="29"/>
    </row>
    <row r="1686" spans="1:9" x14ac:dyDescent="0.25">
      <c r="A1686" s="18" t="s">
        <v>1725</v>
      </c>
      <c r="B1686" s="18" t="s">
        <v>1726</v>
      </c>
      <c r="C1686" s="18"/>
      <c r="D1686" s="18"/>
      <c r="E1686" s="18"/>
      <c r="F1686" s="18"/>
      <c r="G1686" s="18"/>
      <c r="H1686" s="20"/>
      <c r="I1686" s="29"/>
    </row>
    <row r="1687" spans="1:9" x14ac:dyDescent="0.25">
      <c r="E1687" s="17" t="s">
        <v>56</v>
      </c>
      <c r="F1687" s="17" t="str">
        <f>IF((COUNT(C1675:C1686)&lt;&gt;COUNT(F1675:F1686)),"", ROUND(SUM(F1675:F1686),2))</f>
        <v/>
      </c>
      <c r="G1687" s="15" t="str">
        <f>IF((COUNT(C1675:C1686)&lt;&gt;COUNT(F1675:F1686)),"Neužpildytos visų objektų kainos", "")</f>
        <v>Neužpildytos visų objektų kainos</v>
      </c>
    </row>
    <row r="1688" spans="1:9" x14ac:dyDescent="0.25">
      <c r="C1688" s="17" t="s">
        <v>57</v>
      </c>
      <c r="D1688" s="20"/>
      <c r="E1688" s="17" t="s">
        <v>58</v>
      </c>
      <c r="F1688" s="17" t="str">
        <f>IF(OR(F1687="",D1688=""),"", ROUND(PRODUCT(D1688,F1687)/100,2))</f>
        <v/>
      </c>
      <c r="G1688" s="15" t="str">
        <f>IF(D1688="", "Nurodykite taikomą PVM dydį", "")</f>
        <v>Nurodykite taikomą PVM dydį</v>
      </c>
    </row>
    <row r="1689" spans="1:9" x14ac:dyDescent="0.25">
      <c r="E1689" s="17" t="s">
        <v>59</v>
      </c>
      <c r="F1689" s="17">
        <f>IF(ISBLANK(F1688), "", ROUND(SUM(F1687:F1688),2))</f>
        <v>0</v>
      </c>
    </row>
    <row r="1693" spans="1:9" x14ac:dyDescent="0.25">
      <c r="A1693" s="13" t="s">
        <v>1727</v>
      </c>
      <c r="B1693" s="13" t="s">
        <v>1728</v>
      </c>
    </row>
    <row r="1695" spans="1:9" x14ac:dyDescent="0.25">
      <c r="A1695" s="13" t="s">
        <v>28</v>
      </c>
    </row>
    <row r="1696" spans="1:9" ht="90" x14ac:dyDescent="0.25">
      <c r="A1696" s="17" t="s">
        <v>29</v>
      </c>
      <c r="B1696" s="17" t="s">
        <v>30</v>
      </c>
      <c r="C1696" s="17" t="s">
        <v>31</v>
      </c>
      <c r="D1696" s="17" t="s">
        <v>32</v>
      </c>
      <c r="E1696" s="17" t="s">
        <v>33</v>
      </c>
      <c r="F1696" s="17" t="s">
        <v>34</v>
      </c>
      <c r="G1696" s="27" t="s">
        <v>1846</v>
      </c>
      <c r="H1696" s="17" t="s">
        <v>36</v>
      </c>
      <c r="I1696" s="27" t="s">
        <v>37</v>
      </c>
    </row>
    <row r="1697" spans="1:9" x14ac:dyDescent="0.25">
      <c r="A1697" s="17" t="s">
        <v>1729</v>
      </c>
      <c r="B1697" s="17" t="s">
        <v>1730</v>
      </c>
      <c r="C1697" s="18"/>
      <c r="D1697" s="18"/>
      <c r="E1697" s="18"/>
      <c r="F1697" s="18"/>
      <c r="G1697" s="18"/>
      <c r="H1697" s="18"/>
      <c r="I1697" s="28"/>
    </row>
    <row r="1698" spans="1:9" x14ac:dyDescent="0.25">
      <c r="A1698" s="18" t="s">
        <v>1731</v>
      </c>
      <c r="B1698" s="18" t="s">
        <v>1730</v>
      </c>
      <c r="C1698" s="18">
        <v>15</v>
      </c>
      <c r="D1698" s="18" t="s">
        <v>41</v>
      </c>
      <c r="E1698" s="19"/>
      <c r="F1698" s="18" t="str">
        <f>IF(ISBLANK(E1698),"", PRODUCT(C1698,E1698))</f>
        <v/>
      </c>
      <c r="G1698" s="20"/>
      <c r="H1698" s="18"/>
      <c r="I1698" s="28"/>
    </row>
    <row r="1699" spans="1:9" x14ac:dyDescent="0.25">
      <c r="A1699" s="18" t="s">
        <v>1732</v>
      </c>
      <c r="B1699" s="18" t="s">
        <v>1733</v>
      </c>
      <c r="C1699" s="18"/>
      <c r="D1699" s="18"/>
      <c r="E1699" s="18"/>
      <c r="F1699" s="18"/>
      <c r="G1699" s="18"/>
      <c r="H1699" s="20"/>
      <c r="I1699" s="29"/>
    </row>
    <row r="1700" spans="1:9" x14ac:dyDescent="0.25">
      <c r="A1700" s="18" t="s">
        <v>1734</v>
      </c>
      <c r="B1700" s="18" t="s">
        <v>1735</v>
      </c>
      <c r="C1700" s="18"/>
      <c r="D1700" s="18"/>
      <c r="E1700" s="18"/>
      <c r="F1700" s="18"/>
      <c r="G1700" s="18"/>
      <c r="H1700" s="20"/>
      <c r="I1700" s="29"/>
    </row>
    <row r="1701" spans="1:9" x14ac:dyDescent="0.25">
      <c r="A1701" s="18" t="s">
        <v>1736</v>
      </c>
      <c r="B1701" s="18" t="s">
        <v>1737</v>
      </c>
      <c r="C1701" s="18"/>
      <c r="D1701" s="18"/>
      <c r="E1701" s="18"/>
      <c r="F1701" s="18"/>
      <c r="G1701" s="18"/>
      <c r="H1701" s="20"/>
      <c r="I1701" s="29"/>
    </row>
    <row r="1702" spans="1:9" ht="30" x14ac:dyDescent="0.25">
      <c r="A1702" s="18" t="s">
        <v>1738</v>
      </c>
      <c r="B1702" s="28" t="s">
        <v>1739</v>
      </c>
      <c r="C1702" s="18"/>
      <c r="D1702" s="18"/>
      <c r="E1702" s="18"/>
      <c r="F1702" s="18"/>
      <c r="G1702" s="18"/>
      <c r="H1702" s="20"/>
      <c r="I1702" s="29"/>
    </row>
    <row r="1703" spans="1:9" x14ac:dyDescent="0.25">
      <c r="A1703" s="18" t="s">
        <v>1740</v>
      </c>
      <c r="B1703" s="18" t="s">
        <v>1741</v>
      </c>
      <c r="C1703" s="18"/>
      <c r="D1703" s="18"/>
      <c r="E1703" s="18"/>
      <c r="F1703" s="18"/>
      <c r="G1703" s="18"/>
      <c r="H1703" s="20"/>
      <c r="I1703" s="29"/>
    </row>
    <row r="1704" spans="1:9" ht="30" x14ac:dyDescent="0.25">
      <c r="A1704" s="18" t="s">
        <v>1742</v>
      </c>
      <c r="B1704" s="28" t="s">
        <v>1743</v>
      </c>
      <c r="C1704" s="18"/>
      <c r="D1704" s="18"/>
      <c r="E1704" s="18"/>
      <c r="F1704" s="18"/>
      <c r="G1704" s="18"/>
      <c r="H1704" s="20"/>
      <c r="I1704" s="29"/>
    </row>
    <row r="1705" spans="1:9" x14ac:dyDescent="0.25">
      <c r="A1705" s="18" t="s">
        <v>1744</v>
      </c>
      <c r="B1705" s="18" t="s">
        <v>1745</v>
      </c>
      <c r="C1705" s="18"/>
      <c r="D1705" s="18"/>
      <c r="E1705" s="18"/>
      <c r="F1705" s="18"/>
      <c r="G1705" s="18"/>
      <c r="H1705" s="20"/>
      <c r="I1705" s="29"/>
    </row>
    <row r="1706" spans="1:9" x14ac:dyDescent="0.25">
      <c r="A1706" s="18" t="s">
        <v>1746</v>
      </c>
      <c r="B1706" s="18" t="s">
        <v>1747</v>
      </c>
      <c r="C1706" s="18"/>
      <c r="D1706" s="18"/>
      <c r="E1706" s="18"/>
      <c r="F1706" s="18"/>
      <c r="G1706" s="18"/>
      <c r="H1706" s="20"/>
      <c r="I1706" s="29"/>
    </row>
    <row r="1707" spans="1:9" x14ac:dyDescent="0.25">
      <c r="A1707" s="18" t="s">
        <v>1748</v>
      </c>
      <c r="B1707" s="18" t="s">
        <v>1749</v>
      </c>
      <c r="C1707" s="18"/>
      <c r="D1707" s="18"/>
      <c r="E1707" s="18"/>
      <c r="F1707" s="18"/>
      <c r="G1707" s="18"/>
      <c r="H1707" s="20"/>
      <c r="I1707" s="29"/>
    </row>
    <row r="1708" spans="1:9" x14ac:dyDescent="0.25">
      <c r="E1708" s="17" t="s">
        <v>56</v>
      </c>
      <c r="F1708" s="17" t="str">
        <f>IF((COUNT(C1698:C1707)&lt;&gt;COUNT(F1698:F1707)),"", ROUND(SUM(F1698:F1707),2))</f>
        <v/>
      </c>
      <c r="G1708" s="15" t="str">
        <f>IF((COUNT(C1698:C1707)&lt;&gt;COUNT(F1698:F1707)),"Neužpildytos visų objektų kainos", "")</f>
        <v>Neužpildytos visų objektų kainos</v>
      </c>
    </row>
    <row r="1709" spans="1:9" x14ac:dyDescent="0.25">
      <c r="C1709" s="17" t="s">
        <v>57</v>
      </c>
      <c r="D1709" s="20"/>
      <c r="E1709" s="17" t="s">
        <v>58</v>
      </c>
      <c r="F1709" s="17" t="str">
        <f>IF(OR(F1708="",D1709=""),"", ROUND(PRODUCT(D1709,F1708)/100,2))</f>
        <v/>
      </c>
      <c r="G1709" s="15" t="str">
        <f>IF(D1709="", "Nurodykite taikomą PVM dydį", "")</f>
        <v>Nurodykite taikomą PVM dydį</v>
      </c>
    </row>
    <row r="1710" spans="1:9" x14ac:dyDescent="0.25">
      <c r="E1710" s="17" t="s">
        <v>59</v>
      </c>
      <c r="F1710" s="17">
        <f>IF(ISBLANK(F1709), "", ROUND(SUM(F1708:F1709),2))</f>
        <v>0</v>
      </c>
    </row>
    <row r="1714" spans="1:9" x14ac:dyDescent="0.25">
      <c r="A1714" s="13" t="s">
        <v>1750</v>
      </c>
      <c r="B1714" s="13" t="s">
        <v>1751</v>
      </c>
    </row>
    <row r="1716" spans="1:9" x14ac:dyDescent="0.25">
      <c r="A1716" s="13" t="s">
        <v>28</v>
      </c>
    </row>
    <row r="1717" spans="1:9" ht="90" x14ac:dyDescent="0.25">
      <c r="A1717" s="17" t="s">
        <v>29</v>
      </c>
      <c r="B1717" s="17" t="s">
        <v>30</v>
      </c>
      <c r="C1717" s="17" t="s">
        <v>31</v>
      </c>
      <c r="D1717" s="17" t="s">
        <v>32</v>
      </c>
      <c r="E1717" s="17" t="s">
        <v>33</v>
      </c>
      <c r="F1717" s="17" t="s">
        <v>34</v>
      </c>
      <c r="G1717" s="27" t="s">
        <v>1846</v>
      </c>
      <c r="H1717" s="17" t="s">
        <v>36</v>
      </c>
      <c r="I1717" s="27" t="s">
        <v>37</v>
      </c>
    </row>
    <row r="1718" spans="1:9" x14ac:dyDescent="0.25">
      <c r="A1718" s="17" t="s">
        <v>1752</v>
      </c>
      <c r="B1718" s="17" t="s">
        <v>1753</v>
      </c>
      <c r="C1718" s="18"/>
      <c r="D1718" s="18"/>
      <c r="E1718" s="18"/>
      <c r="F1718" s="18"/>
      <c r="G1718" s="18"/>
      <c r="H1718" s="18"/>
      <c r="I1718" s="28"/>
    </row>
    <row r="1719" spans="1:9" x14ac:dyDescent="0.25">
      <c r="A1719" s="18" t="s">
        <v>1754</v>
      </c>
      <c r="B1719" s="18" t="s">
        <v>1753</v>
      </c>
      <c r="C1719" s="18">
        <v>60</v>
      </c>
      <c r="D1719" s="18" t="s">
        <v>41</v>
      </c>
      <c r="E1719" s="19"/>
      <c r="F1719" s="18" t="str">
        <f>IF(ISBLANK(E1719),"", PRODUCT(C1719,E1719))</f>
        <v/>
      </c>
      <c r="G1719" s="20"/>
      <c r="H1719" s="18"/>
      <c r="I1719" s="28"/>
    </row>
    <row r="1720" spans="1:9" x14ac:dyDescent="0.25">
      <c r="A1720" s="18" t="s">
        <v>1755</v>
      </c>
      <c r="B1720" s="18" t="s">
        <v>1756</v>
      </c>
      <c r="C1720" s="18"/>
      <c r="D1720" s="18"/>
      <c r="E1720" s="18"/>
      <c r="F1720" s="18"/>
      <c r="G1720" s="18"/>
      <c r="H1720" s="20"/>
      <c r="I1720" s="29"/>
    </row>
    <row r="1721" spans="1:9" x14ac:dyDescent="0.25">
      <c r="A1721" s="18" t="s">
        <v>1757</v>
      </c>
      <c r="B1721" s="18" t="s">
        <v>1758</v>
      </c>
      <c r="C1721" s="18"/>
      <c r="D1721" s="18"/>
      <c r="E1721" s="18"/>
      <c r="F1721" s="18"/>
      <c r="G1721" s="18"/>
      <c r="H1721" s="20"/>
      <c r="I1721" s="29"/>
    </row>
    <row r="1722" spans="1:9" x14ac:dyDescent="0.25">
      <c r="A1722" s="18" t="s">
        <v>1759</v>
      </c>
      <c r="B1722" s="18" t="s">
        <v>1760</v>
      </c>
      <c r="C1722" s="18"/>
      <c r="D1722" s="18"/>
      <c r="E1722" s="18"/>
      <c r="F1722" s="18"/>
      <c r="G1722" s="18"/>
      <c r="H1722" s="20"/>
      <c r="I1722" s="29"/>
    </row>
    <row r="1723" spans="1:9" x14ac:dyDescent="0.25">
      <c r="E1723" s="17" t="s">
        <v>56</v>
      </c>
      <c r="F1723" s="17" t="str">
        <f>IF((COUNT(C1719:C1722)&lt;&gt;COUNT(F1719:F1722)),"", ROUND(SUM(F1719:F1722),2))</f>
        <v/>
      </c>
      <c r="G1723" s="15" t="str">
        <f>IF((COUNT(C1719:C1722)&lt;&gt;COUNT(F1719:F1722)),"Neužpildytos visų objektų kainos", "")</f>
        <v>Neužpildytos visų objektų kainos</v>
      </c>
    </row>
    <row r="1724" spans="1:9" x14ac:dyDescent="0.25">
      <c r="C1724" s="17" t="s">
        <v>57</v>
      </c>
      <c r="D1724" s="20"/>
      <c r="E1724" s="17" t="s">
        <v>58</v>
      </c>
      <c r="F1724" s="17" t="str">
        <f>IF(OR(F1723="",D1724=""),"", ROUND(PRODUCT(D1724,F1723)/100,2))</f>
        <v/>
      </c>
      <c r="G1724" s="15" t="str">
        <f>IF(D1724="", "Nurodykite taikomą PVM dydį", "")</f>
        <v>Nurodykite taikomą PVM dydį</v>
      </c>
    </row>
    <row r="1725" spans="1:9" x14ac:dyDescent="0.25">
      <c r="E1725" s="17" t="s">
        <v>59</v>
      </c>
      <c r="F1725" s="17">
        <f>IF(ISBLANK(F1724), "", ROUND(SUM(F1723:F1724),2))</f>
        <v>0</v>
      </c>
    </row>
    <row r="1729" spans="1:9" x14ac:dyDescent="0.25">
      <c r="A1729" s="13" t="s">
        <v>1761</v>
      </c>
      <c r="B1729" s="13" t="s">
        <v>1762</v>
      </c>
    </row>
    <row r="1731" spans="1:9" x14ac:dyDescent="0.25">
      <c r="A1731" s="13" t="s">
        <v>28</v>
      </c>
    </row>
    <row r="1732" spans="1:9" ht="90" x14ac:dyDescent="0.25">
      <c r="A1732" s="17" t="s">
        <v>29</v>
      </c>
      <c r="B1732" s="17" t="s">
        <v>30</v>
      </c>
      <c r="C1732" s="17" t="s">
        <v>31</v>
      </c>
      <c r="D1732" s="17" t="s">
        <v>32</v>
      </c>
      <c r="E1732" s="17" t="s">
        <v>33</v>
      </c>
      <c r="F1732" s="17" t="s">
        <v>34</v>
      </c>
      <c r="G1732" s="27" t="s">
        <v>1846</v>
      </c>
      <c r="H1732" s="17" t="s">
        <v>36</v>
      </c>
      <c r="I1732" s="27" t="s">
        <v>37</v>
      </c>
    </row>
    <row r="1733" spans="1:9" x14ac:dyDescent="0.25">
      <c r="A1733" s="17" t="s">
        <v>1763</v>
      </c>
      <c r="B1733" s="17" t="s">
        <v>1764</v>
      </c>
      <c r="C1733" s="18"/>
      <c r="D1733" s="18"/>
      <c r="E1733" s="18"/>
      <c r="F1733" s="18"/>
      <c r="G1733" s="18"/>
      <c r="H1733" s="18"/>
      <c r="I1733" s="28"/>
    </row>
    <row r="1734" spans="1:9" x14ac:dyDescent="0.25">
      <c r="A1734" s="18" t="s">
        <v>1765</v>
      </c>
      <c r="B1734" s="18" t="s">
        <v>1764</v>
      </c>
      <c r="C1734" s="18">
        <v>15</v>
      </c>
      <c r="D1734" s="18" t="s">
        <v>41</v>
      </c>
      <c r="E1734" s="19"/>
      <c r="F1734" s="18" t="str">
        <f>IF(ISBLANK(E1734),"", PRODUCT(C1734,E1734))</f>
        <v/>
      </c>
      <c r="G1734" s="20"/>
      <c r="H1734" s="18"/>
      <c r="I1734" s="28"/>
    </row>
    <row r="1735" spans="1:9" ht="45" x14ac:dyDescent="0.25">
      <c r="A1735" s="18" t="s">
        <v>1766</v>
      </c>
      <c r="B1735" s="28" t="s">
        <v>1767</v>
      </c>
      <c r="C1735" s="18"/>
      <c r="D1735" s="18"/>
      <c r="E1735" s="18"/>
      <c r="F1735" s="18"/>
      <c r="G1735" s="18"/>
      <c r="H1735" s="20"/>
      <c r="I1735" s="29"/>
    </row>
    <row r="1736" spans="1:9" x14ac:dyDescent="0.25">
      <c r="A1736" s="18" t="s">
        <v>1768</v>
      </c>
      <c r="B1736" s="18" t="s">
        <v>1769</v>
      </c>
      <c r="C1736" s="18"/>
      <c r="D1736" s="18"/>
      <c r="E1736" s="18"/>
      <c r="F1736" s="18"/>
      <c r="G1736" s="18"/>
      <c r="H1736" s="20"/>
      <c r="I1736" s="29"/>
    </row>
    <row r="1737" spans="1:9" ht="30" x14ac:dyDescent="0.25">
      <c r="A1737" s="18" t="s">
        <v>1770</v>
      </c>
      <c r="B1737" s="28" t="s">
        <v>1771</v>
      </c>
      <c r="C1737" s="18"/>
      <c r="D1737" s="18"/>
      <c r="E1737" s="18"/>
      <c r="F1737" s="18"/>
      <c r="G1737" s="18"/>
      <c r="H1737" s="20"/>
      <c r="I1737" s="29"/>
    </row>
    <row r="1738" spans="1:9" x14ac:dyDescent="0.25">
      <c r="A1738" s="18" t="s">
        <v>1772</v>
      </c>
      <c r="B1738" s="18" t="s">
        <v>1773</v>
      </c>
      <c r="C1738" s="18"/>
      <c r="D1738" s="18"/>
      <c r="E1738" s="18"/>
      <c r="F1738" s="18"/>
      <c r="G1738" s="18"/>
      <c r="H1738" s="20"/>
      <c r="I1738" s="29"/>
    </row>
    <row r="1739" spans="1:9" x14ac:dyDescent="0.25">
      <c r="A1739" s="18" t="s">
        <v>1774</v>
      </c>
      <c r="B1739" s="18" t="s">
        <v>1775</v>
      </c>
      <c r="C1739" s="18"/>
      <c r="D1739" s="18"/>
      <c r="E1739" s="18"/>
      <c r="F1739" s="18"/>
      <c r="G1739" s="18"/>
      <c r="H1739" s="20"/>
      <c r="I1739" s="29"/>
    </row>
    <row r="1740" spans="1:9" x14ac:dyDescent="0.25">
      <c r="A1740" s="18" t="s">
        <v>1776</v>
      </c>
      <c r="B1740" s="18" t="s">
        <v>1777</v>
      </c>
      <c r="C1740" s="18"/>
      <c r="D1740" s="18"/>
      <c r="E1740" s="18"/>
      <c r="F1740" s="18"/>
      <c r="G1740" s="18"/>
      <c r="H1740" s="20"/>
      <c r="I1740" s="29"/>
    </row>
    <row r="1741" spans="1:9" x14ac:dyDescent="0.25">
      <c r="A1741" s="18" t="s">
        <v>1778</v>
      </c>
      <c r="B1741" s="18" t="s">
        <v>1779</v>
      </c>
      <c r="C1741" s="18"/>
      <c r="D1741" s="18"/>
      <c r="E1741" s="18"/>
      <c r="F1741" s="18"/>
      <c r="G1741" s="18"/>
      <c r="H1741" s="20"/>
      <c r="I1741" s="29"/>
    </row>
    <row r="1742" spans="1:9" x14ac:dyDescent="0.25">
      <c r="A1742" s="18" t="s">
        <v>1780</v>
      </c>
      <c r="B1742" s="18" t="s">
        <v>1781</v>
      </c>
      <c r="C1742" s="18"/>
      <c r="D1742" s="18"/>
      <c r="E1742" s="18"/>
      <c r="F1742" s="18"/>
      <c r="G1742" s="18"/>
      <c r="H1742" s="20"/>
      <c r="I1742" s="29"/>
    </row>
    <row r="1743" spans="1:9" x14ac:dyDescent="0.25">
      <c r="A1743" s="18" t="s">
        <v>1782</v>
      </c>
      <c r="B1743" s="18" t="s">
        <v>1783</v>
      </c>
      <c r="C1743" s="18"/>
      <c r="D1743" s="18"/>
      <c r="E1743" s="18"/>
      <c r="F1743" s="18"/>
      <c r="G1743" s="18"/>
      <c r="H1743" s="20"/>
      <c r="I1743" s="29"/>
    </row>
    <row r="1744" spans="1:9" x14ac:dyDescent="0.25">
      <c r="A1744" s="18" t="s">
        <v>1784</v>
      </c>
      <c r="B1744" s="18" t="s">
        <v>1785</v>
      </c>
      <c r="C1744" s="18"/>
      <c r="D1744" s="18"/>
      <c r="E1744" s="18"/>
      <c r="F1744" s="18"/>
      <c r="G1744" s="18"/>
      <c r="H1744" s="20"/>
      <c r="I1744" s="29"/>
    </row>
    <row r="1745" spans="1:9" ht="30" x14ac:dyDescent="0.25">
      <c r="A1745" s="18" t="s">
        <v>1786</v>
      </c>
      <c r="B1745" s="28" t="s">
        <v>733</v>
      </c>
      <c r="C1745" s="18"/>
      <c r="D1745" s="18"/>
      <c r="E1745" s="18"/>
      <c r="F1745" s="18"/>
      <c r="G1745" s="18"/>
      <c r="H1745" s="20"/>
      <c r="I1745" s="29"/>
    </row>
    <row r="1746" spans="1:9" ht="30" x14ac:dyDescent="0.25">
      <c r="A1746" s="18" t="s">
        <v>1787</v>
      </c>
      <c r="B1746" s="28" t="s">
        <v>1788</v>
      </c>
      <c r="C1746" s="18"/>
      <c r="D1746" s="18"/>
      <c r="E1746" s="18"/>
      <c r="F1746" s="18"/>
      <c r="G1746" s="18"/>
      <c r="H1746" s="20"/>
      <c r="I1746" s="29"/>
    </row>
    <row r="1747" spans="1:9" x14ac:dyDescent="0.25">
      <c r="A1747" s="18" t="s">
        <v>1789</v>
      </c>
      <c r="B1747" s="18" t="s">
        <v>1790</v>
      </c>
      <c r="C1747" s="18"/>
      <c r="D1747" s="18"/>
      <c r="E1747" s="18"/>
      <c r="F1747" s="18"/>
      <c r="G1747" s="18"/>
      <c r="H1747" s="20"/>
      <c r="I1747" s="29"/>
    </row>
    <row r="1748" spans="1:9" x14ac:dyDescent="0.25">
      <c r="E1748" s="17" t="s">
        <v>56</v>
      </c>
      <c r="F1748" s="17" t="str">
        <f>IF((COUNT(C1734:C1747)&lt;&gt;COUNT(F1734:F1747)),"", ROUND(SUM(F1734:F1747),2))</f>
        <v/>
      </c>
      <c r="G1748" s="15" t="str">
        <f>IF((COUNT(C1734:C1747)&lt;&gt;COUNT(F1734:F1747)),"Neužpildytos visų objektų kainos", "")</f>
        <v>Neužpildytos visų objektų kainos</v>
      </c>
    </row>
    <row r="1749" spans="1:9" x14ac:dyDescent="0.25">
      <c r="C1749" s="17" t="s">
        <v>57</v>
      </c>
      <c r="D1749" s="20"/>
      <c r="E1749" s="17" t="s">
        <v>58</v>
      </c>
      <c r="F1749" s="17" t="str">
        <f>IF(OR(F1748="",D1749=""),"", ROUND(PRODUCT(D1749,F1748)/100,2))</f>
        <v/>
      </c>
      <c r="G1749" s="15" t="str">
        <f>IF(D1749="", "Nurodykite taikomą PVM dydį", "")</f>
        <v>Nurodykite taikomą PVM dydį</v>
      </c>
    </row>
    <row r="1750" spans="1:9" x14ac:dyDescent="0.25">
      <c r="E1750" s="17" t="s">
        <v>59</v>
      </c>
      <c r="F1750" s="17">
        <f>IF(ISBLANK(F1749), "", ROUND(SUM(F1748:F1749),2))</f>
        <v>0</v>
      </c>
    </row>
    <row r="1754" spans="1:9" x14ac:dyDescent="0.25">
      <c r="A1754" s="13" t="s">
        <v>1791</v>
      </c>
      <c r="B1754" s="13" t="s">
        <v>1792</v>
      </c>
    </row>
    <row r="1756" spans="1:9" x14ac:dyDescent="0.25">
      <c r="A1756" s="13" t="s">
        <v>28</v>
      </c>
    </row>
    <row r="1757" spans="1:9" ht="90" x14ac:dyDescent="0.25">
      <c r="A1757" s="17" t="s">
        <v>29</v>
      </c>
      <c r="B1757" s="17" t="s">
        <v>30</v>
      </c>
      <c r="C1757" s="17" t="s">
        <v>31</v>
      </c>
      <c r="D1757" s="17" t="s">
        <v>32</v>
      </c>
      <c r="E1757" s="17" t="s">
        <v>33</v>
      </c>
      <c r="F1757" s="17" t="s">
        <v>34</v>
      </c>
      <c r="G1757" s="27" t="s">
        <v>1846</v>
      </c>
      <c r="H1757" s="17" t="s">
        <v>36</v>
      </c>
      <c r="I1757" s="27" t="s">
        <v>37</v>
      </c>
    </row>
    <row r="1758" spans="1:9" x14ac:dyDescent="0.25">
      <c r="A1758" s="17" t="s">
        <v>1793</v>
      </c>
      <c r="B1758" s="17" t="s">
        <v>1794</v>
      </c>
      <c r="C1758" s="18"/>
      <c r="D1758" s="18"/>
      <c r="E1758" s="18"/>
      <c r="F1758" s="18"/>
      <c r="G1758" s="18"/>
      <c r="H1758" s="18"/>
      <c r="I1758" s="28"/>
    </row>
    <row r="1759" spans="1:9" x14ac:dyDescent="0.25">
      <c r="A1759" s="18" t="s">
        <v>1795</v>
      </c>
      <c r="B1759" s="18" t="s">
        <v>1794</v>
      </c>
      <c r="C1759" s="18">
        <v>60</v>
      </c>
      <c r="D1759" s="18" t="s">
        <v>41</v>
      </c>
      <c r="E1759" s="19"/>
      <c r="F1759" s="18" t="str">
        <f>IF(ISBLANK(E1759),"", PRODUCT(C1759,E1759))</f>
        <v/>
      </c>
      <c r="G1759" s="20"/>
      <c r="H1759" s="18"/>
      <c r="I1759" s="28"/>
    </row>
    <row r="1760" spans="1:9" x14ac:dyDescent="0.25">
      <c r="A1760" s="18" t="s">
        <v>1796</v>
      </c>
      <c r="B1760" s="18" t="s">
        <v>1797</v>
      </c>
      <c r="C1760" s="18"/>
      <c r="D1760" s="18"/>
      <c r="E1760" s="18"/>
      <c r="F1760" s="18"/>
      <c r="G1760" s="18"/>
      <c r="H1760" s="20"/>
      <c r="I1760" s="29"/>
    </row>
    <row r="1761" spans="1:9" x14ac:dyDescent="0.25">
      <c r="A1761" s="18" t="s">
        <v>1798</v>
      </c>
      <c r="B1761" s="18" t="s">
        <v>1799</v>
      </c>
      <c r="C1761" s="18"/>
      <c r="D1761" s="18"/>
      <c r="E1761" s="18"/>
      <c r="F1761" s="18"/>
      <c r="G1761" s="18"/>
      <c r="H1761" s="20"/>
      <c r="I1761" s="29"/>
    </row>
    <row r="1762" spans="1:9" x14ac:dyDescent="0.25">
      <c r="A1762" s="18" t="s">
        <v>1800</v>
      </c>
      <c r="B1762" s="18" t="s">
        <v>1801</v>
      </c>
      <c r="C1762" s="18"/>
      <c r="D1762" s="18"/>
      <c r="E1762" s="18"/>
      <c r="F1762" s="18"/>
      <c r="G1762" s="18"/>
      <c r="H1762" s="20"/>
      <c r="I1762" s="29"/>
    </row>
    <row r="1763" spans="1:9" x14ac:dyDescent="0.25">
      <c r="A1763" s="18" t="s">
        <v>1802</v>
      </c>
      <c r="B1763" s="18" t="s">
        <v>1803</v>
      </c>
      <c r="C1763" s="18"/>
      <c r="D1763" s="18"/>
      <c r="E1763" s="18"/>
      <c r="F1763" s="18"/>
      <c r="G1763" s="18"/>
      <c r="H1763" s="20"/>
      <c r="I1763" s="29"/>
    </row>
    <row r="1764" spans="1:9" x14ac:dyDescent="0.25">
      <c r="A1764" s="18" t="s">
        <v>1804</v>
      </c>
      <c r="B1764" s="18" t="s">
        <v>1805</v>
      </c>
      <c r="C1764" s="18"/>
      <c r="D1764" s="18"/>
      <c r="E1764" s="18"/>
      <c r="F1764" s="18"/>
      <c r="G1764" s="18"/>
      <c r="H1764" s="20"/>
      <c r="I1764" s="29"/>
    </row>
    <row r="1765" spans="1:9" x14ac:dyDescent="0.25">
      <c r="E1765" s="17" t="s">
        <v>56</v>
      </c>
      <c r="F1765" s="17" t="str">
        <f>IF((COUNT(C1759:C1764)&lt;&gt;COUNT(F1759:F1764)),"", ROUND(SUM(F1759:F1764),2))</f>
        <v/>
      </c>
      <c r="G1765" s="15" t="str">
        <f>IF((COUNT(C1759:C1764)&lt;&gt;COUNT(F1759:F1764)),"Neužpildytos visų objektų kainos", "")</f>
        <v>Neužpildytos visų objektų kainos</v>
      </c>
    </row>
    <row r="1766" spans="1:9" x14ac:dyDescent="0.25">
      <c r="C1766" s="17" t="s">
        <v>57</v>
      </c>
      <c r="D1766" s="20"/>
      <c r="E1766" s="17" t="s">
        <v>58</v>
      </c>
      <c r="F1766" s="17" t="str">
        <f>IF(OR(F1765="",D1766=""),"", ROUND(PRODUCT(D1766,F1765)/100,2))</f>
        <v/>
      </c>
      <c r="G1766" s="15" t="str">
        <f>IF(D1766="", "Nurodykite taikomą PVM dydį", "")</f>
        <v>Nurodykite taikomą PVM dydį</v>
      </c>
    </row>
    <row r="1767" spans="1:9" x14ac:dyDescent="0.25">
      <c r="E1767" s="17" t="s">
        <v>59</v>
      </c>
      <c r="F1767" s="17">
        <f>IF(ISBLANK(F1766), "", ROUND(SUM(F1765:F1766),2))</f>
        <v>0</v>
      </c>
    </row>
    <row r="1771" spans="1:9" x14ac:dyDescent="0.25">
      <c r="A1771" s="13" t="s">
        <v>1806</v>
      </c>
      <c r="B1771" s="13" t="s">
        <v>1807</v>
      </c>
    </row>
    <row r="1773" spans="1:9" x14ac:dyDescent="0.25">
      <c r="A1773" s="13" t="s">
        <v>28</v>
      </c>
    </row>
    <row r="1774" spans="1:9" ht="90" x14ac:dyDescent="0.25">
      <c r="A1774" s="17" t="s">
        <v>29</v>
      </c>
      <c r="B1774" s="17" t="s">
        <v>30</v>
      </c>
      <c r="C1774" s="17" t="s">
        <v>31</v>
      </c>
      <c r="D1774" s="17" t="s">
        <v>32</v>
      </c>
      <c r="E1774" s="17" t="s">
        <v>33</v>
      </c>
      <c r="F1774" s="17" t="s">
        <v>34</v>
      </c>
      <c r="G1774" s="27" t="s">
        <v>1846</v>
      </c>
      <c r="H1774" s="17" t="s">
        <v>36</v>
      </c>
      <c r="I1774" s="27" t="s">
        <v>37</v>
      </c>
    </row>
    <row r="1775" spans="1:9" x14ac:dyDescent="0.25">
      <c r="A1775" s="17" t="s">
        <v>1808</v>
      </c>
      <c r="B1775" s="17" t="s">
        <v>1809</v>
      </c>
      <c r="C1775" s="18"/>
      <c r="D1775" s="18"/>
      <c r="E1775" s="18"/>
      <c r="F1775" s="18"/>
      <c r="G1775" s="18"/>
      <c r="H1775" s="18"/>
      <c r="I1775" s="28"/>
    </row>
    <row r="1776" spans="1:9" ht="120" x14ac:dyDescent="0.25">
      <c r="A1776" s="18" t="s">
        <v>1810</v>
      </c>
      <c r="B1776" s="18" t="s">
        <v>1809</v>
      </c>
      <c r="C1776" s="18">
        <v>60</v>
      </c>
      <c r="D1776" s="18" t="s">
        <v>41</v>
      </c>
      <c r="E1776" s="19">
        <v>458.4</v>
      </c>
      <c r="F1776" s="18">
        <f>IF(ISBLANK(E1776),"", PRODUCT(C1776,E1776))</f>
        <v>27504</v>
      </c>
      <c r="G1776" s="29" t="s">
        <v>1869</v>
      </c>
      <c r="H1776" s="18"/>
      <c r="I1776" s="28"/>
    </row>
    <row r="1777" spans="1:9" ht="30" x14ac:dyDescent="0.25">
      <c r="A1777" s="18" t="s">
        <v>1811</v>
      </c>
      <c r="B1777" s="28" t="s">
        <v>1169</v>
      </c>
      <c r="C1777" s="18"/>
      <c r="D1777" s="18"/>
      <c r="E1777" s="18"/>
      <c r="F1777" s="18"/>
      <c r="G1777" s="18"/>
      <c r="H1777" s="20" t="str">
        <f>B1777</f>
        <v>Galiukas – smailėjantis ir lankstus, kad mikrokateterį būtų galima stumti ant nukreipiančiosios vielos (vidinis diametras - ne mažesnis nei 0,015“, išorinis diametras ne didesnis, nei 0,019“);</v>
      </c>
      <c r="I1777" s="29" t="s">
        <v>1860</v>
      </c>
    </row>
    <row r="1778" spans="1:9" x14ac:dyDescent="0.25">
      <c r="A1778" s="18" t="s">
        <v>1812</v>
      </c>
      <c r="B1778" s="18" t="s">
        <v>1171</v>
      </c>
      <c r="C1778" s="18"/>
      <c r="D1778" s="18"/>
      <c r="E1778" s="18"/>
      <c r="F1778" s="18"/>
      <c r="G1778" s="18"/>
      <c r="H1778" s="20" t="str">
        <f t="shared" ref="H1778:H1789" si="3">B1778</f>
        <v>Du mikrokateteriai turi tilpti į 6 Fr nukreipiantijį kateterį;</v>
      </c>
      <c r="I1778" s="29" t="s">
        <v>1860</v>
      </c>
    </row>
    <row r="1779" spans="1:9" x14ac:dyDescent="0.25">
      <c r="A1779" s="18" t="s">
        <v>1813</v>
      </c>
      <c r="B1779" s="18" t="s">
        <v>1173</v>
      </c>
      <c r="C1779" s="18"/>
      <c r="D1779" s="18"/>
      <c r="E1779" s="18"/>
      <c r="F1779" s="18"/>
      <c r="G1779" s="18"/>
      <c r="H1779" s="20" t="str">
        <f t="shared" si="3"/>
        <v>Turi būti 2 spindžių modelis – OTW spindis atsiveriau ne toliau, nei 7 mm nuo galiuko;</v>
      </c>
      <c r="I1779" s="29" t="s">
        <v>1860</v>
      </c>
    </row>
    <row r="1780" spans="1:9" x14ac:dyDescent="0.25">
      <c r="A1780" s="18" t="s">
        <v>1814</v>
      </c>
      <c r="B1780" s="18" t="s">
        <v>1175</v>
      </c>
      <c r="C1780" s="18"/>
      <c r="D1780" s="18"/>
      <c r="E1780" s="18"/>
      <c r="F1780" s="18"/>
      <c r="G1780" s="18"/>
      <c r="H1780" s="20" t="str">
        <f t="shared" si="3"/>
        <v>Vidurinės dalies storis ne didesnis, nei 1,9 F;</v>
      </c>
      <c r="I1780" s="29" t="s">
        <v>1860</v>
      </c>
    </row>
    <row r="1781" spans="1:9" x14ac:dyDescent="0.25">
      <c r="A1781" s="18" t="s">
        <v>1815</v>
      </c>
      <c r="B1781" s="18" t="s">
        <v>1177</v>
      </c>
      <c r="C1781" s="18"/>
      <c r="D1781" s="18"/>
      <c r="E1781" s="18"/>
      <c r="F1781" s="18"/>
      <c r="G1781" s="18"/>
      <c r="H1781" s="20" t="str">
        <f t="shared" si="3"/>
        <v>Galiuko storis ne didesnis, nei 1,3 F;</v>
      </c>
      <c r="I1781" s="29" t="s">
        <v>1860</v>
      </c>
    </row>
    <row r="1782" spans="1:9" x14ac:dyDescent="0.25">
      <c r="A1782" s="18" t="s">
        <v>1816</v>
      </c>
      <c r="B1782" s="18" t="s">
        <v>1154</v>
      </c>
      <c r="C1782" s="18"/>
      <c r="D1782" s="18"/>
      <c r="E1782" s="18"/>
      <c r="F1782" s="18"/>
      <c r="G1782" s="18"/>
      <c r="H1782" s="20" t="str">
        <f t="shared" si="3"/>
        <v>Galiukas rentgenokontrastinis;</v>
      </c>
      <c r="I1782" s="29" t="s">
        <v>1860</v>
      </c>
    </row>
    <row r="1783" spans="1:9" x14ac:dyDescent="0.25">
      <c r="A1783" s="18" t="s">
        <v>1817</v>
      </c>
      <c r="B1783" s="18" t="s">
        <v>1180</v>
      </c>
      <c r="C1783" s="18"/>
      <c r="D1783" s="18"/>
      <c r="E1783" s="18"/>
      <c r="F1783" s="18"/>
      <c r="G1783" s="18"/>
      <c r="H1783" s="20" t="str">
        <f t="shared" si="3"/>
        <v>Galiukas projungtas prie kateterio be standžios zonos;</v>
      </c>
      <c r="I1783" s="29" t="s">
        <v>1860</v>
      </c>
    </row>
    <row r="1784" spans="1:9" x14ac:dyDescent="0.25">
      <c r="A1784" s="18" t="s">
        <v>1818</v>
      </c>
      <c r="B1784" s="18" t="s">
        <v>1182</v>
      </c>
      <c r="C1784" s="18"/>
      <c r="D1784" s="18"/>
      <c r="E1784" s="18"/>
      <c r="F1784" s="18"/>
      <c r="G1784" s="18"/>
      <c r="H1784" s="20" t="str">
        <f t="shared" si="3"/>
        <v>Galiukas iki 5 mm ilgyje padengtas volframu;</v>
      </c>
      <c r="I1784" s="29" t="s">
        <v>1860</v>
      </c>
    </row>
    <row r="1785" spans="1:9" x14ac:dyDescent="0.25">
      <c r="A1785" s="18" t="s">
        <v>1819</v>
      </c>
      <c r="B1785" s="18" t="s">
        <v>1184</v>
      </c>
      <c r="C1785" s="18"/>
      <c r="D1785" s="18"/>
      <c r="E1785" s="18"/>
      <c r="F1785" s="18"/>
      <c r="G1785" s="18"/>
      <c r="H1785" s="20" t="str">
        <f t="shared" si="3"/>
        <v>Ant galiuko yra volframo – platinos iki 0,8 mm dydžio žymeklis;</v>
      </c>
      <c r="I1785" s="29" t="s">
        <v>1860</v>
      </c>
    </row>
    <row r="1786" spans="1:9" x14ac:dyDescent="0.25">
      <c r="A1786" s="18" t="s">
        <v>1820</v>
      </c>
      <c r="B1786" s="18" t="s">
        <v>1186</v>
      </c>
      <c r="C1786" s="18"/>
      <c r="D1786" s="18"/>
      <c r="E1786" s="18"/>
      <c r="F1786" s="18"/>
      <c r="G1786" s="18"/>
      <c r="H1786" s="20" t="str">
        <f t="shared" si="3"/>
        <v>Padengti hidrofiline danga;</v>
      </c>
      <c r="I1786" s="29" t="s">
        <v>1860</v>
      </c>
    </row>
    <row r="1787" spans="1:9" x14ac:dyDescent="0.25">
      <c r="A1787" s="18" t="s">
        <v>1821</v>
      </c>
      <c r="B1787" s="18" t="s">
        <v>1188</v>
      </c>
      <c r="C1787" s="18"/>
      <c r="D1787" s="18"/>
      <c r="E1787" s="18"/>
      <c r="F1787" s="18"/>
      <c r="G1787" s="18"/>
      <c r="H1787" s="20" t="str">
        <f t="shared" si="3"/>
        <v>Atlaiko iki 300 psi slėgį;</v>
      </c>
      <c r="I1787" s="29" t="s">
        <v>1860</v>
      </c>
    </row>
    <row r="1788" spans="1:9" x14ac:dyDescent="0.25">
      <c r="A1788" s="18" t="s">
        <v>1822</v>
      </c>
      <c r="B1788" s="18" t="s">
        <v>1190</v>
      </c>
      <c r="C1788" s="18"/>
      <c r="D1788" s="18"/>
      <c r="E1788" s="18"/>
      <c r="F1788" s="18"/>
      <c r="G1788" s="18"/>
      <c r="H1788" s="20" t="str">
        <f t="shared" si="3"/>
        <v>Mikrokateterio darbinis ilgis - ne mažiau kaip 135 cm;   spindžio dydis - 0,015-0,018";</v>
      </c>
      <c r="I1788" s="29" t="s">
        <v>1860</v>
      </c>
    </row>
    <row r="1789" spans="1:9" x14ac:dyDescent="0.25">
      <c r="A1789" s="18" t="s">
        <v>1823</v>
      </c>
      <c r="B1789" s="18" t="s">
        <v>1192</v>
      </c>
      <c r="C1789" s="18"/>
      <c r="D1789" s="18"/>
      <c r="E1789" s="18"/>
      <c r="F1789" s="18"/>
      <c r="G1789" s="18"/>
      <c r="H1789" s="20" t="str">
        <f t="shared" si="3"/>
        <v>Mikrokateterio sienelė – iš poliamido, kurio kietumas tolygiai distaliau mažėja;</v>
      </c>
      <c r="I1789" s="29" t="s">
        <v>1860</v>
      </c>
    </row>
    <row r="1790" spans="1:9" x14ac:dyDescent="0.25">
      <c r="E1790" s="17" t="s">
        <v>56</v>
      </c>
      <c r="F1790" s="17">
        <f>IF((COUNT(C1776:C1789)&lt;&gt;COUNT(F1776:F1789)),"", ROUND(SUM(F1776:F1789),2))</f>
        <v>27504</v>
      </c>
      <c r="G1790" s="15" t="str">
        <f>IF((COUNT(C1776:C1789)&lt;&gt;COUNT(F1776:F1789)),"Neužpildytos visų objektų kainos", "")</f>
        <v/>
      </c>
    </row>
    <row r="1791" spans="1:9" x14ac:dyDescent="0.25">
      <c r="C1791" s="17" t="s">
        <v>57</v>
      </c>
      <c r="D1791" s="20">
        <v>5</v>
      </c>
      <c r="E1791" s="17" t="s">
        <v>58</v>
      </c>
      <c r="F1791" s="17">
        <f>IF(OR(F1790="",D1791=""),"", ROUND(PRODUCT(D1791,F1790)/100,2))</f>
        <v>1375.2</v>
      </c>
      <c r="G1791" s="15" t="str">
        <f>IF(D1791="", "Nurodykite taikomą PVM dydį", "")</f>
        <v/>
      </c>
    </row>
    <row r="1792" spans="1:9" x14ac:dyDescent="0.25">
      <c r="E1792" s="17" t="s">
        <v>59</v>
      </c>
      <c r="F1792" s="17">
        <f>IF(ISBLANK(F1791), "", ROUND(SUM(F1790:F1791),2))</f>
        <v>28879.200000000001</v>
      </c>
    </row>
  </sheetData>
  <sheetProtection algorithmName="SHA-512" hashValue="02ksF3OXL1KoPEiZy0LttZHU2Dr5CiwXgamtr7a5anG+BuzbBBeCwz0cFaMmkUFvhltulTVW6DhTVUeREk/g0w==" saltValue="neTDl/dChc2u3T/LyxJing==" spinCount="100000" sheet="1" objects="1" scenarios="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5" workbookViewId="0">
      <selection activeCell="A43" sqref="A4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1824</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7"/>
      <c r="B4" s="7"/>
      <c r="C4" s="7"/>
      <c r="D4" s="7"/>
      <c r="E4" s="7"/>
      <c r="F4" s="7"/>
      <c r="G4" s="7"/>
      <c r="H4" s="7"/>
      <c r="I4" s="7"/>
      <c r="J4" s="7"/>
    </row>
    <row r="5" spans="1:11" ht="48" customHeight="1" x14ac:dyDescent="0.25">
      <c r="A5" s="47" t="s">
        <v>1825</v>
      </c>
      <c r="B5" s="48"/>
      <c r="C5" s="49" t="s">
        <v>1826</v>
      </c>
      <c r="D5" s="50"/>
      <c r="E5" s="48"/>
      <c r="F5" s="49" t="s">
        <v>1827</v>
      </c>
      <c r="G5" s="50"/>
      <c r="H5" s="48"/>
      <c r="I5" s="49" t="s">
        <v>1828</v>
      </c>
      <c r="J5" s="48"/>
      <c r="K5" s="9" t="s">
        <v>1829</v>
      </c>
    </row>
    <row r="6" spans="1:11" ht="48.95" customHeight="1" x14ac:dyDescent="0.25">
      <c r="A6" s="51"/>
      <c r="B6" s="32"/>
      <c r="C6" s="52"/>
      <c r="D6" s="53"/>
      <c r="E6" s="32"/>
      <c r="F6" s="52"/>
      <c r="G6" s="53"/>
      <c r="H6" s="32"/>
      <c r="I6" s="52"/>
      <c r="J6" s="32"/>
      <c r="K6" s="21"/>
    </row>
    <row r="7" spans="1:11" ht="48.95" customHeight="1" x14ac:dyDescent="0.25">
      <c r="A7" s="51"/>
      <c r="B7" s="32"/>
      <c r="C7" s="52"/>
      <c r="D7" s="53"/>
      <c r="E7" s="32"/>
      <c r="F7" s="52"/>
      <c r="G7" s="53"/>
      <c r="H7" s="32"/>
      <c r="I7" s="52"/>
      <c r="J7" s="32"/>
      <c r="K7" s="21"/>
    </row>
    <row r="8" spans="1:11" ht="48.95" customHeight="1" x14ac:dyDescent="0.25">
      <c r="A8" s="51"/>
      <c r="B8" s="32"/>
      <c r="C8" s="52"/>
      <c r="D8" s="53"/>
      <c r="E8" s="32"/>
      <c r="F8" s="52"/>
      <c r="G8" s="53"/>
      <c r="H8" s="32"/>
      <c r="I8" s="52"/>
      <c r="J8" s="32"/>
      <c r="K8" s="21"/>
    </row>
    <row r="9" spans="1:11" ht="48.95" customHeight="1" x14ac:dyDescent="0.25">
      <c r="A9" s="51"/>
      <c r="B9" s="32"/>
      <c r="C9" s="52"/>
      <c r="D9" s="53"/>
      <c r="E9" s="32"/>
      <c r="F9" s="52"/>
      <c r="G9" s="53"/>
      <c r="H9" s="32"/>
      <c r="I9" s="52"/>
      <c r="J9" s="32"/>
      <c r="K9" s="21"/>
    </row>
    <row r="10" spans="1:11" ht="48.95" customHeight="1" x14ac:dyDescent="0.25">
      <c r="A10" s="51"/>
      <c r="B10" s="32"/>
      <c r="C10" s="52"/>
      <c r="D10" s="53"/>
      <c r="E10" s="32"/>
      <c r="F10" s="52"/>
      <c r="G10" s="53"/>
      <c r="H10" s="32"/>
      <c r="I10" s="52"/>
      <c r="J10" s="32"/>
      <c r="K10" s="21"/>
    </row>
    <row r="11" spans="1:11" ht="48.95" customHeight="1" x14ac:dyDescent="0.25">
      <c r="A11" s="51"/>
      <c r="B11" s="32"/>
      <c r="C11" s="52"/>
      <c r="D11" s="53"/>
      <c r="E11" s="32"/>
      <c r="F11" s="52"/>
      <c r="G11" s="53"/>
      <c r="H11" s="32"/>
      <c r="I11" s="52"/>
      <c r="J11" s="32"/>
      <c r="K11" s="21"/>
    </row>
    <row r="12" spans="1:11" ht="48.95" customHeight="1" x14ac:dyDescent="0.25">
      <c r="A12" s="51"/>
      <c r="B12" s="32"/>
      <c r="C12" s="52"/>
      <c r="D12" s="53"/>
      <c r="E12" s="32"/>
      <c r="F12" s="52"/>
      <c r="G12" s="53"/>
      <c r="H12" s="32"/>
      <c r="I12" s="52"/>
      <c r="J12" s="32"/>
      <c r="K12" s="21"/>
    </row>
    <row r="13" spans="1:11" ht="48.95" customHeight="1" x14ac:dyDescent="0.25">
      <c r="A13" s="51"/>
      <c r="B13" s="32"/>
      <c r="C13" s="52"/>
      <c r="D13" s="53"/>
      <c r="E13" s="32"/>
      <c r="F13" s="52"/>
      <c r="G13" s="53"/>
      <c r="H13" s="32"/>
      <c r="I13" s="52"/>
      <c r="J13" s="32"/>
      <c r="K13" s="21"/>
    </row>
    <row r="14" spans="1:11" ht="48.95" customHeight="1" x14ac:dyDescent="0.25">
      <c r="A14" s="51"/>
      <c r="B14" s="32"/>
      <c r="C14" s="52"/>
      <c r="D14" s="53"/>
      <c r="E14" s="32"/>
      <c r="F14" s="52"/>
      <c r="G14" s="53"/>
      <c r="H14" s="32"/>
      <c r="I14" s="52"/>
      <c r="J14" s="32"/>
      <c r="K14" s="21"/>
    </row>
    <row r="15" spans="1:11" ht="48" customHeight="1" thickBot="1" x14ac:dyDescent="0.3">
      <c r="A15" s="54"/>
      <c r="B15" s="55"/>
      <c r="C15" s="56"/>
      <c r="D15" s="57"/>
      <c r="E15" s="55"/>
      <c r="F15" s="56"/>
      <c r="G15" s="57"/>
      <c r="H15" s="55"/>
      <c r="I15" s="56"/>
      <c r="J15" s="55"/>
      <c r="K15" s="22"/>
    </row>
    <row r="16" spans="1:11" ht="18.95" customHeight="1" x14ac:dyDescent="0.25">
      <c r="A16" s="10"/>
      <c r="B16" s="10"/>
      <c r="C16" s="10"/>
      <c r="D16" s="10"/>
      <c r="E16" s="10"/>
      <c r="F16" s="10"/>
      <c r="G16" s="10"/>
      <c r="H16" s="10"/>
      <c r="I16" s="10"/>
      <c r="J16" s="10"/>
      <c r="K16" s="11"/>
    </row>
    <row r="17" spans="1:11" ht="48.95" customHeight="1" x14ac:dyDescent="0.25">
      <c r="A17" s="58" t="s">
        <v>1830</v>
      </c>
      <c r="B17" s="39"/>
      <c r="C17" s="39"/>
      <c r="D17" s="39"/>
      <c r="E17" s="39"/>
      <c r="F17" s="39"/>
      <c r="G17" s="39"/>
      <c r="H17" s="39"/>
      <c r="I17" s="39"/>
      <c r="J17" s="39"/>
      <c r="K17" s="39"/>
    </row>
    <row r="18" spans="1:11" ht="15.95" customHeight="1" thickBot="1" x14ac:dyDescent="0.3">
      <c r="A18" s="10"/>
      <c r="B18" s="10"/>
      <c r="C18" s="10"/>
      <c r="D18" s="10"/>
      <c r="E18" s="10"/>
      <c r="F18" s="10"/>
      <c r="G18" s="10"/>
      <c r="H18" s="10"/>
      <c r="I18" s="10"/>
      <c r="J18" s="10"/>
      <c r="K18" s="11"/>
    </row>
    <row r="19" spans="1:11" ht="48.95" customHeight="1" x14ac:dyDescent="0.25">
      <c r="A19" s="47" t="s">
        <v>30</v>
      </c>
      <c r="B19" s="48"/>
      <c r="C19" s="49" t="s">
        <v>1826</v>
      </c>
      <c r="D19" s="50"/>
      <c r="E19" s="48"/>
      <c r="F19" s="49" t="s">
        <v>1831</v>
      </c>
      <c r="G19" s="50"/>
      <c r="H19" s="48"/>
      <c r="I19" s="59" t="s">
        <v>1828</v>
      </c>
      <c r="J19" s="60"/>
      <c r="K19" s="11"/>
    </row>
    <row r="20" spans="1:11" ht="48.95" customHeight="1" x14ac:dyDescent="0.25">
      <c r="A20" s="51"/>
      <c r="B20" s="32"/>
      <c r="C20" s="52"/>
      <c r="D20" s="53"/>
      <c r="E20" s="32"/>
      <c r="F20" s="52"/>
      <c r="G20" s="53"/>
      <c r="H20" s="32"/>
      <c r="I20" s="61"/>
      <c r="J20" s="62"/>
      <c r="K20" s="11"/>
    </row>
    <row r="21" spans="1:11" ht="48.95" customHeight="1" x14ac:dyDescent="0.25">
      <c r="A21" s="51"/>
      <c r="B21" s="32"/>
      <c r="C21" s="52"/>
      <c r="D21" s="53"/>
      <c r="E21" s="32"/>
      <c r="F21" s="52"/>
      <c r="G21" s="53"/>
      <c r="H21" s="32"/>
      <c r="I21" s="61"/>
      <c r="J21" s="62"/>
      <c r="K21" s="11"/>
    </row>
    <row r="22" spans="1:11" ht="48.95" customHeight="1" x14ac:dyDescent="0.25">
      <c r="A22" s="51"/>
      <c r="B22" s="32"/>
      <c r="C22" s="52"/>
      <c r="D22" s="53"/>
      <c r="E22" s="32"/>
      <c r="F22" s="52"/>
      <c r="G22" s="53"/>
      <c r="H22" s="32"/>
      <c r="I22" s="61"/>
      <c r="J22" s="62"/>
      <c r="K22" s="11"/>
    </row>
    <row r="23" spans="1:11" ht="48.95" customHeight="1" x14ac:dyDescent="0.25">
      <c r="A23" s="51"/>
      <c r="B23" s="32"/>
      <c r="C23" s="52"/>
      <c r="D23" s="53"/>
      <c r="E23" s="32"/>
      <c r="F23" s="52"/>
      <c r="G23" s="53"/>
      <c r="H23" s="32"/>
      <c r="I23" s="61"/>
      <c r="J23" s="62"/>
      <c r="K23" s="11"/>
    </row>
    <row r="24" spans="1:11" ht="48.95" customHeight="1" x14ac:dyDescent="0.25">
      <c r="A24" s="51"/>
      <c r="B24" s="32"/>
      <c r="C24" s="52"/>
      <c r="D24" s="53"/>
      <c r="E24" s="32"/>
      <c r="F24" s="52"/>
      <c r="G24" s="53"/>
      <c r="H24" s="32"/>
      <c r="I24" s="61"/>
      <c r="J24" s="62"/>
      <c r="K24" s="11"/>
    </row>
    <row r="25" spans="1:11" ht="48.95" customHeight="1" x14ac:dyDescent="0.25">
      <c r="A25" s="51"/>
      <c r="B25" s="32"/>
      <c r="C25" s="52"/>
      <c r="D25" s="53"/>
      <c r="E25" s="32"/>
      <c r="F25" s="52"/>
      <c r="G25" s="53"/>
      <c r="H25" s="32"/>
      <c r="I25" s="61"/>
      <c r="J25" s="62"/>
      <c r="K25" s="11"/>
    </row>
    <row r="26" spans="1:11" ht="48.95" customHeight="1" x14ac:dyDescent="0.25">
      <c r="A26" s="51"/>
      <c r="B26" s="32"/>
      <c r="C26" s="52"/>
      <c r="D26" s="53"/>
      <c r="E26" s="32"/>
      <c r="F26" s="52"/>
      <c r="G26" s="53"/>
      <c r="H26" s="32"/>
      <c r="I26" s="61"/>
      <c r="J26" s="62"/>
      <c r="K26" s="11"/>
    </row>
    <row r="27" spans="1:11" ht="48.95" customHeight="1" x14ac:dyDescent="0.25">
      <c r="A27" s="51"/>
      <c r="B27" s="32"/>
      <c r="C27" s="52"/>
      <c r="D27" s="53"/>
      <c r="E27" s="32"/>
      <c r="F27" s="52"/>
      <c r="G27" s="53"/>
      <c r="H27" s="32"/>
      <c r="I27" s="61"/>
      <c r="J27" s="62"/>
      <c r="K27" s="11"/>
    </row>
    <row r="28" spans="1:11" ht="48.95" customHeight="1" x14ac:dyDescent="0.25">
      <c r="A28" s="51"/>
      <c r="B28" s="32"/>
      <c r="C28" s="52"/>
      <c r="D28" s="53"/>
      <c r="E28" s="32"/>
      <c r="F28" s="52"/>
      <c r="G28" s="53"/>
      <c r="H28" s="32"/>
      <c r="I28" s="61"/>
      <c r="J28" s="62"/>
      <c r="K28" s="11"/>
    </row>
    <row r="29" spans="1:11" ht="48.95" customHeight="1" x14ac:dyDescent="0.25">
      <c r="A29" s="51"/>
      <c r="B29" s="32"/>
      <c r="C29" s="52"/>
      <c r="D29" s="53"/>
      <c r="E29" s="32"/>
      <c r="F29" s="52"/>
      <c r="G29" s="53"/>
      <c r="H29" s="32"/>
      <c r="I29" s="61"/>
      <c r="J29" s="62"/>
      <c r="K29" s="11"/>
    </row>
    <row r="31" spans="1:11" ht="33" customHeight="1" x14ac:dyDescent="0.25">
      <c r="A31" s="63"/>
      <c r="B31" s="39"/>
      <c r="C31" s="39"/>
      <c r="D31" s="39"/>
      <c r="E31" s="39"/>
      <c r="F31" s="39"/>
      <c r="G31" s="39"/>
      <c r="H31" s="39"/>
      <c r="I31" s="39"/>
      <c r="J31" s="39"/>
    </row>
    <row r="33" spans="1:10" ht="15.95" customHeight="1" x14ac:dyDescent="0.25">
      <c r="A33" s="64" t="s">
        <v>1832</v>
      </c>
      <c r="B33" s="39"/>
      <c r="C33" s="39"/>
      <c r="D33" s="39"/>
      <c r="E33" s="39"/>
      <c r="F33" s="39"/>
      <c r="G33" s="39"/>
      <c r="H33" s="39"/>
      <c r="I33" s="39"/>
      <c r="J33" s="39"/>
    </row>
    <row r="34" spans="1:10" ht="15.95" customHeight="1" thickBot="1" x14ac:dyDescent="0.3"/>
    <row r="35" spans="1:10" ht="15.95" customHeight="1" x14ac:dyDescent="0.25">
      <c r="A35" s="8" t="s">
        <v>29</v>
      </c>
      <c r="B35" s="65" t="s">
        <v>1833</v>
      </c>
      <c r="C35" s="50"/>
      <c r="D35" s="50"/>
      <c r="E35" s="50"/>
      <c r="F35" s="50"/>
      <c r="G35" s="48"/>
      <c r="H35" s="66" t="s">
        <v>1834</v>
      </c>
      <c r="I35" s="50"/>
      <c r="J35" s="60"/>
    </row>
    <row r="36" spans="1:10" ht="48" customHeight="1" x14ac:dyDescent="0.25">
      <c r="A36" s="23" t="s">
        <v>1835</v>
      </c>
      <c r="B36" s="67" t="s">
        <v>1836</v>
      </c>
      <c r="C36" s="53"/>
      <c r="D36" s="53"/>
      <c r="E36" s="53"/>
      <c r="F36" s="53"/>
      <c r="G36" s="32"/>
      <c r="H36" s="68" t="s">
        <v>1890</v>
      </c>
      <c r="I36" s="53"/>
      <c r="J36" s="62"/>
    </row>
    <row r="37" spans="1:10" ht="48" customHeight="1" x14ac:dyDescent="0.25">
      <c r="A37" s="23" t="s">
        <v>1837</v>
      </c>
      <c r="B37" s="67" t="s">
        <v>1838</v>
      </c>
      <c r="C37" s="53"/>
      <c r="D37" s="53"/>
      <c r="E37" s="53"/>
      <c r="F37" s="53"/>
      <c r="G37" s="32"/>
      <c r="H37" s="68"/>
      <c r="I37" s="53"/>
      <c r="J37" s="62"/>
    </row>
    <row r="38" spans="1:10" ht="48" customHeight="1" x14ac:dyDescent="0.25">
      <c r="A38" s="23" t="s">
        <v>1839</v>
      </c>
      <c r="B38" s="67" t="s">
        <v>1840</v>
      </c>
      <c r="C38" s="53"/>
      <c r="D38" s="53"/>
      <c r="E38" s="53"/>
      <c r="F38" s="53"/>
      <c r="G38" s="32"/>
      <c r="H38" s="68" t="s">
        <v>1890</v>
      </c>
      <c r="I38" s="53"/>
      <c r="J38" s="62"/>
    </row>
    <row r="39" spans="1:10" ht="48" customHeight="1" x14ac:dyDescent="0.25">
      <c r="A39" s="24">
        <v>4</v>
      </c>
      <c r="B39" s="69" t="s">
        <v>1891</v>
      </c>
      <c r="C39" s="53"/>
      <c r="D39" s="53"/>
      <c r="E39" s="53"/>
      <c r="F39" s="53"/>
      <c r="G39" s="32"/>
      <c r="H39" s="68" t="s">
        <v>1892</v>
      </c>
      <c r="I39" s="53"/>
      <c r="J39" s="62"/>
    </row>
    <row r="40" spans="1:10" ht="48" customHeight="1" x14ac:dyDescent="0.25">
      <c r="A40" s="24">
        <v>5</v>
      </c>
      <c r="B40" s="69" t="s">
        <v>1893</v>
      </c>
      <c r="C40" s="53"/>
      <c r="D40" s="53"/>
      <c r="E40" s="53"/>
      <c r="F40" s="53"/>
      <c r="G40" s="32"/>
      <c r="H40" s="68" t="s">
        <v>1892</v>
      </c>
      <c r="I40" s="53"/>
      <c r="J40" s="62"/>
    </row>
    <row r="41" spans="1:10" ht="48" customHeight="1" x14ac:dyDescent="0.25">
      <c r="A41" s="24">
        <v>6</v>
      </c>
      <c r="B41" s="69" t="s">
        <v>1894</v>
      </c>
      <c r="C41" s="53"/>
      <c r="D41" s="53"/>
      <c r="E41" s="53"/>
      <c r="F41" s="53"/>
      <c r="G41" s="32"/>
      <c r="H41" s="68" t="s">
        <v>1892</v>
      </c>
      <c r="I41" s="53"/>
      <c r="J41" s="62"/>
    </row>
    <row r="42" spans="1:10" ht="48" customHeight="1" x14ac:dyDescent="0.25">
      <c r="A42" s="24">
        <v>7</v>
      </c>
      <c r="B42" s="69" t="s">
        <v>1895</v>
      </c>
      <c r="C42" s="53"/>
      <c r="D42" s="53"/>
      <c r="E42" s="53"/>
      <c r="F42" s="53"/>
      <c r="G42" s="32"/>
      <c r="H42" s="68" t="s">
        <v>1892</v>
      </c>
      <c r="I42" s="53"/>
      <c r="J42" s="62"/>
    </row>
    <row r="43" spans="1:10" ht="48" customHeight="1" x14ac:dyDescent="0.25">
      <c r="A43" s="24"/>
      <c r="B43" s="69"/>
      <c r="C43" s="53"/>
      <c r="D43" s="53"/>
      <c r="E43" s="53"/>
      <c r="F43" s="53"/>
      <c r="G43" s="32"/>
      <c r="H43" s="68"/>
      <c r="I43" s="53"/>
      <c r="J43" s="62"/>
    </row>
    <row r="44" spans="1:10" ht="48" customHeight="1" x14ac:dyDescent="0.25">
      <c r="A44" s="24"/>
      <c r="B44" s="69"/>
      <c r="C44" s="53"/>
      <c r="D44" s="53"/>
      <c r="E44" s="53"/>
      <c r="F44" s="53"/>
      <c r="G44" s="32"/>
      <c r="H44" s="68"/>
      <c r="I44" s="53"/>
      <c r="J44" s="62"/>
    </row>
    <row r="45" spans="1:10" ht="48" customHeight="1" x14ac:dyDescent="0.25">
      <c r="A45" s="24"/>
      <c r="B45" s="69"/>
      <c r="C45" s="53"/>
      <c r="D45" s="53"/>
      <c r="E45" s="53"/>
      <c r="F45" s="53"/>
      <c r="G45" s="32"/>
      <c r="H45" s="68"/>
      <c r="I45" s="53"/>
      <c r="J45" s="62"/>
    </row>
    <row r="46" spans="1:10" ht="48.95" customHeight="1" thickBot="1" x14ac:dyDescent="0.3">
      <c r="A46" s="25"/>
      <c r="B46" s="70"/>
      <c r="C46" s="57"/>
      <c r="D46" s="57"/>
      <c r="E46" s="57"/>
      <c r="F46" s="57"/>
      <c r="G46" s="55"/>
      <c r="H46" s="71"/>
      <c r="I46" s="72"/>
      <c r="J46" s="73"/>
    </row>
    <row r="48" spans="1:10" ht="102" customHeight="1" x14ac:dyDescent="0.25">
      <c r="A48" s="63" t="s">
        <v>1841</v>
      </c>
      <c r="B48" s="39"/>
      <c r="C48" s="39"/>
      <c r="D48" s="39"/>
      <c r="E48" s="39"/>
      <c r="F48" s="39"/>
      <c r="G48" s="39"/>
      <c r="H48" s="39"/>
      <c r="I48" s="39"/>
      <c r="J48" s="39"/>
    </row>
    <row r="51" spans="1:10" x14ac:dyDescent="0.25">
      <c r="A51" s="74" t="s">
        <v>1842</v>
      </c>
      <c r="B51" s="39"/>
      <c r="C51" s="39"/>
      <c r="D51" s="39"/>
      <c r="E51" s="75" t="s">
        <v>1889</v>
      </c>
      <c r="F51" s="39"/>
      <c r="G51" s="39"/>
      <c r="H51" s="39"/>
      <c r="I51" s="39"/>
      <c r="J51" s="39"/>
    </row>
    <row r="53" spans="1:10" x14ac:dyDescent="0.25">
      <c r="A53" s="74" t="s">
        <v>1843</v>
      </c>
      <c r="B53" s="39"/>
      <c r="C53" s="39"/>
      <c r="D53" s="39"/>
      <c r="E53" s="75" t="s">
        <v>1883</v>
      </c>
      <c r="F53" s="39"/>
      <c r="G53" s="39"/>
      <c r="H53" s="39"/>
      <c r="I53" s="39"/>
      <c r="J53" s="39"/>
    </row>
    <row r="100" spans="1:1" ht="15.75" x14ac:dyDescent="0.25">
      <c r="A100" t="s">
        <v>1844</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8" ma:contentTypeDescription="Kurkite naują dokumentą." ma:contentTypeScope="" ma:versionID="4c79081bba3a5f7baeeaa8712d056664">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5319c032ea3c273a0ab0e88f383e4ae8"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7D76AA-770D-4E3D-AD24-17E09459576E}">
  <ds:schemaRefs>
    <ds:schemaRef ds:uri="http://schemas.microsoft.com/sharepoint/v3/contenttype/forms"/>
  </ds:schemaRefs>
</ds:datastoreItem>
</file>

<file path=customXml/itemProps2.xml><?xml version="1.0" encoding="utf-8"?>
<ds:datastoreItem xmlns:ds="http://schemas.openxmlformats.org/officeDocument/2006/customXml" ds:itemID="{6F390708-5BB3-496F-86C4-2188096B7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Daiva Vaitkevičienė</cp:lastModifiedBy>
  <dcterms:created xsi:type="dcterms:W3CDTF">2023-04-04T12:16:45Z</dcterms:created>
  <dcterms:modified xsi:type="dcterms:W3CDTF">2024-09-30T11:05:21Z</dcterms:modified>
</cp:coreProperties>
</file>