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rasbuz\Documents\TVARSLIAVA CVP IS 8684 P. Nr.730834 2024-08-19\"/>
    </mc:Choice>
  </mc:AlternateContent>
  <xr:revisionPtr revIDLastSave="0" documentId="13_ncr:1_{D09525B8-A002-475D-8628-B6CE66AB4BC3}"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3" i="1" l="1"/>
  <c r="F118" i="1"/>
  <c r="F122" i="1"/>
  <c r="F123" i="1"/>
  <c r="F124" i="1"/>
  <c r="G109" i="1"/>
  <c r="F98" i="1"/>
  <c r="G108" i="1"/>
  <c r="F108" i="1"/>
  <c r="F109" i="1"/>
  <c r="F110" i="1"/>
  <c r="G88" i="1"/>
  <c r="F84" i="1"/>
  <c r="F87" i="1"/>
  <c r="F88" i="1"/>
  <c r="F89" i="1"/>
  <c r="G87" i="1"/>
  <c r="G74" i="1"/>
  <c r="F58" i="1"/>
  <c r="F63" i="1"/>
  <c r="F68" i="1"/>
  <c r="F73" i="1"/>
  <c r="F74" i="1"/>
  <c r="F75" i="1"/>
  <c r="G73" i="1"/>
  <c r="G48" i="1"/>
  <c r="F43" i="1"/>
  <c r="F39" i="1"/>
  <c r="G47" i="1"/>
  <c r="G21" i="1"/>
  <c r="F47" i="1"/>
  <c r="F48" i="1"/>
  <c r="F49" i="1"/>
  <c r="G122" i="1"/>
</calcChain>
</file>

<file path=xl/sharedStrings.xml><?xml version="1.0" encoding="utf-8"?>
<sst xmlns="http://schemas.openxmlformats.org/spreadsheetml/2006/main" count="273" uniqueCount="183">
  <si>
    <t>PIRKIMO SĄLYGŲ PRIEDAS "PASIŪLYMO FORMA"</t>
  </si>
  <si>
    <t>TVARSLIAVA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</si>
  <si>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</si>
  <si>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</si>
  <si>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</si>
  <si>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</si>
  <si>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</si>
  <si>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</si>
  <si>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</si>
  <si>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</si>
  <si>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</si>
  <si>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</si>
  <si>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</si>
  <si>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</si>
  <si>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</si>
  <si>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</si>
  <si>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</si>
  <si>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</si>
  <si>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</si>
  <si>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</si>
  <si>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</si>
  <si>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</si>
  <si>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</si>
  <si>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</si>
  <si>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</si>
  <si>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</si>
  <si>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</si>
  <si>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</si>
  <si>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</si>
  <si>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</si>
  <si>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</si>
  <si>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</si>
  <si>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</si>
  <si>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</si>
  <si>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</si>
  <si>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</si>
  <si>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</si>
  <si>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</si>
  <si>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</si>
  <si>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2. DALIS</t>
  </si>
  <si>
    <t>PLEISTRAS MEDVILNĖS PAGRINDU</t>
  </si>
  <si>
    <t>2.</t>
  </si>
  <si>
    <t>Pleistras medvilnės pagrindu</t>
  </si>
  <si>
    <t>2.1.</t>
  </si>
  <si>
    <t>2.1.1.</t>
  </si>
  <si>
    <t>Pleistras medvilnės pagrindu 1,25cm (±0,05cm) x 5m (±10cm)</t>
  </si>
  <si>
    <t>2.1.2.</t>
  </si>
  <si>
    <t>Lipni medžiaga ritinėliuose</t>
  </si>
  <si>
    <t>2.1.3.</t>
  </si>
  <si>
    <t>Stipriai prilimpantis</t>
  </si>
  <si>
    <t>2.2.</t>
  </si>
  <si>
    <t>Pleistras ritinėlyje</t>
  </si>
  <si>
    <t>2.2.1.</t>
  </si>
  <si>
    <t>Pleistras medvilnės pagrindu 2,5cm (±0,1cm) x 5m (±10cm)</t>
  </si>
  <si>
    <t>2.2.2.</t>
  </si>
  <si>
    <t>2.2.3.</t>
  </si>
  <si>
    <t>4. DALIS</t>
  </si>
  <si>
    <t>PLEISTRAS ŠILKINIU PAGRINDU</t>
  </si>
  <si>
    <t>4.</t>
  </si>
  <si>
    <t>Pleistras šilkiniu pagrindu</t>
  </si>
  <si>
    <t>4.1.</t>
  </si>
  <si>
    <t>4.1.1.</t>
  </si>
  <si>
    <t>Išmatavimai 1,25cm (±0,5cm) x 9,1m (±10cm)</t>
  </si>
  <si>
    <t>4.1.2.</t>
  </si>
  <si>
    <t>Skirtas itin jautriai odai</t>
  </si>
  <si>
    <t>4.1.3.</t>
  </si>
  <si>
    <t>Medžiagos struktūra: šilkinė juostelė</t>
  </si>
  <si>
    <t>4.1.4.</t>
  </si>
  <si>
    <t>Ritinėliuose</t>
  </si>
  <si>
    <t>4.2.</t>
  </si>
  <si>
    <t>4.2.1.</t>
  </si>
  <si>
    <t>Išmatavimai 2,5cm (±0,5cm) x 9,1m (±10cm)</t>
  </si>
  <si>
    <t>4.2.2.</t>
  </si>
  <si>
    <t>4.2.3.</t>
  </si>
  <si>
    <t>4.2.4.</t>
  </si>
  <si>
    <t>4.3.</t>
  </si>
  <si>
    <t>4.3.1.</t>
  </si>
  <si>
    <t>Išmatavimai 5cm (±0,5cm) x 9,1m (±10cm)</t>
  </si>
  <si>
    <t>4.3.2.</t>
  </si>
  <si>
    <t>4.3.3.</t>
  </si>
  <si>
    <t>4.3.4.</t>
  </si>
  <si>
    <t>Sterilios</t>
  </si>
  <si>
    <t>Siūlo storis ne mažiau 40's</t>
  </si>
  <si>
    <t>Tankumas ne mažiau kaip 25x16</t>
  </si>
  <si>
    <t>8. DALIS</t>
  </si>
  <si>
    <t>TVARSČIAI</t>
  </si>
  <si>
    <t>8.</t>
  </si>
  <si>
    <t>Tvarsčiai</t>
  </si>
  <si>
    <t>8.1.</t>
  </si>
  <si>
    <t>8.1.1.</t>
  </si>
  <si>
    <t>M dydžio 4cm (±0,5cm)</t>
  </si>
  <si>
    <t>8.1.2.</t>
  </si>
  <si>
    <t>Neaustinės medžiagos, nesterilūs, vienkartiniai, apvalūs rutuliukai</t>
  </si>
  <si>
    <t>vnt.</t>
  </si>
  <si>
    <t>33. DALIS</t>
  </si>
  <si>
    <t>MARLINĖS SKAROS</t>
  </si>
  <si>
    <t>33.</t>
  </si>
  <si>
    <t>Marlinės skaros</t>
  </si>
  <si>
    <t>33.1.</t>
  </si>
  <si>
    <t>33.1.1.</t>
  </si>
  <si>
    <t>Išmatavimai 45cm x 45cm (±1cm)</t>
  </si>
  <si>
    <t>33.1.2.</t>
  </si>
  <si>
    <t>33.1.3.</t>
  </si>
  <si>
    <t>Marlinės su rentgeno kontrastine juostele</t>
  </si>
  <si>
    <t>33.1.4.</t>
  </si>
  <si>
    <t>Su kilpa</t>
  </si>
  <si>
    <t>33.1.5.</t>
  </si>
  <si>
    <t>Ne mažiau 4 sluoksnių</t>
  </si>
  <si>
    <t>33.1.6.</t>
  </si>
  <si>
    <t>Apsiūtais kraštais</t>
  </si>
  <si>
    <t>33.1.7.</t>
  </si>
  <si>
    <t>Pakuotėje ne mažiau 5 vnt</t>
  </si>
  <si>
    <t>33.1.8.</t>
  </si>
  <si>
    <t>33.1.9.</t>
  </si>
  <si>
    <t>36. DALIS</t>
  </si>
  <si>
    <t>VATA MEDICININĖ</t>
  </si>
  <si>
    <t>36.</t>
  </si>
  <si>
    <t>Vata medicininė</t>
  </si>
  <si>
    <t>36.1.</t>
  </si>
  <si>
    <t>Vata medicininė fasuota po 25g (± 5g)</t>
  </si>
  <si>
    <t>36.1.1.</t>
  </si>
  <si>
    <t>Sterili</t>
  </si>
  <si>
    <t>36.1.2.</t>
  </si>
  <si>
    <t>100% medvilninė, išvalyta ,balta</t>
  </si>
  <si>
    <t>36.1.3.</t>
  </si>
  <si>
    <t>Pagaminta nenaudojant chloro (pateikti gamintojo sertifikatą)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</si>
  <si>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</si>
  <si>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</si>
  <si>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</si>
  <si>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</si>
  <si>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</si>
  <si>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</si>
  <si>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</si>
  <si>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</si>
  <si>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</si>
  <si>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</si>
  <si>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</si>
  <si>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</si>
  <si>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</si>
  <si>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</si>
  <si>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</si>
  <si>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</si>
  <si>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</si>
  <si>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</si>
  <si>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</si>
  <si>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</si>
  <si>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8684 2024-07-10 09:47:36</t>
  </si>
  <si>
    <t>6.  Pasiūlymų formoje būtina palikti tik siūlomas pirkimo dalis. Nepasiūlytas pirkimo dalis būtina IŠTRINTI.</t>
  </si>
  <si>
    <t>Panevėžys</t>
  </si>
  <si>
    <t>A. Zapalskio IĮ "AZAS"</t>
  </si>
  <si>
    <t>Tiekimo g. 2a, Panevėžys</t>
  </si>
  <si>
    <t>LT478384314</t>
  </si>
  <si>
    <t>A.S LT647300010002368420, AB Swedbankas 73000</t>
  </si>
  <si>
    <t>Juozas Devižis</t>
  </si>
  <si>
    <t>+37045508288, info@azas.lt</t>
  </si>
  <si>
    <t>Juozas Devižis, direktorius</t>
  </si>
  <si>
    <t>Vadybininkas Albertas Valikonis, tel. +370 45  570231, info@azas.lt</t>
  </si>
  <si>
    <t>Pleistras 1,25 cm x 5 m  N24  /Jinhua Jingdi Medical Supplies</t>
  </si>
  <si>
    <t xml:space="preserve">Pleistras medvilnės pagrindu 1,25cm x 5m </t>
  </si>
  <si>
    <t>Gerai prilimpantis, pralaidus orui/2</t>
  </si>
  <si>
    <t>Pleistras medvilnės pagrindu 2,5cm  x 5m</t>
  </si>
  <si>
    <t>Pleistras 2,5 cm x 5 m  N12/Jinhua Jingdi Medical Supplies</t>
  </si>
  <si>
    <t xml:space="preserve"> Pleistras šilko p. 1,25 cm x 9,1 m /Jinhua Jingdi Medical Supplies</t>
  </si>
  <si>
    <t xml:space="preserve"> Pleistras šilko p. 2,5 cm x 9,1 m /Jinhua Jingdi Medical Supplies</t>
  </si>
  <si>
    <t xml:space="preserve"> Pleistras šilko p. 5 cm x 9,1 m  /Jinhua Jingdi Medical Supplies</t>
  </si>
  <si>
    <t>Išmatavimai 1,25cm  x 9,1m</t>
  </si>
  <si>
    <t>Ritinėliuose/4</t>
  </si>
  <si>
    <t xml:space="preserve">Išmatavimai 2,5cm  x 9,1m </t>
  </si>
  <si>
    <t xml:space="preserve">Išmatavimai 5cm  x 9,1m </t>
  </si>
  <si>
    <t>M dydžio 4cm</t>
  </si>
  <si>
    <t xml:space="preserve">Tamponai nest. neaust. apvalūs 4-5 cm, N100 / Henan Zhende Medical Products     </t>
  </si>
  <si>
    <t xml:space="preserve">Servetėlės, steril., marlinės 45x45cm, 4sl., SERVIluxS N5 (X) /LS17454545-SSXB/Zarys International Group       </t>
  </si>
  <si>
    <t xml:space="preserve"> 4 sluoksnių</t>
  </si>
  <si>
    <t>Pakuotėje 5 vnt</t>
  </si>
  <si>
    <t>Išmatavimai 45cm x 45cm</t>
  </si>
  <si>
    <t>Sterilios ( ant pakuotės yra sterilumo lipdukiai kontrolei)</t>
  </si>
  <si>
    <t xml:space="preserve">Siūlo storis 40's (standartinis siūlas) </t>
  </si>
  <si>
    <t>100% medvilninė, išvalyta, balta</t>
  </si>
  <si>
    <t>Sterili, 25 g. pakuotėje</t>
  </si>
  <si>
    <t>Vata, sterili,  25 g /Ningbo Haishu Haorun Medical Dressing</t>
  </si>
  <si>
    <t>Neaustinės medžiagos, nesterilūs, vienkartiniai, apvalūs rutuliukai/8</t>
  </si>
  <si>
    <t>Tankumas - 17 sl/kv.cm  (26x18)/33</t>
  </si>
  <si>
    <t>Pagaminta nenaudojant chloro /36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</si>
</sst>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theme="0" tint="-0.249977111117893"/>
        <bgColor rgb="FFFFFFFF"/>
      </patternFill>
    </fill>
    <fill>
      <patternFill patternType="solid">
        <fgColor rgb="FFFFFF00"/>
        <bgColor rgb="FFBFBFBF"/>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0" xfId="0" applyFont="1" applyFill="1"/>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2" fillId="4" borderId="16" xfId="0" applyFont="1" applyFill="1" applyBorder="1" applyAlignment="1">
      <alignment vertical="center" wrapText="1"/>
    </xf>
    <xf numFmtId="0" fontId="1" fillId="7" borderId="0" xfId="0" applyFont="1" applyFill="1"/>
    <xf numFmtId="0" fontId="1" fillId="8" borderId="0" xfId="0" applyFont="1" applyFill="1"/>
    <xf numFmtId="0" fontId="1" fillId="9" borderId="0" xfId="0" applyFont="1" applyFill="1" applyProtection="1">
      <protection locked="0"/>
    </xf>
    <xf numFmtId="14" fontId="1" fillId="5" borderId="1" xfId="0" applyNumberFormat="1" applyFont="1" applyFill="1" applyBorder="1" applyProtection="1">
      <protection locked="0"/>
    </xf>
    <xf numFmtId="0" fontId="2" fillId="10" borderId="16" xfId="0" applyFont="1" applyFill="1" applyBorder="1"/>
    <xf numFmtId="0" fontId="1" fillId="0" borderId="16" xfId="0" applyFont="1" applyBorder="1"/>
    <xf numFmtId="0" fontId="1" fillId="6" borderId="16" xfId="0" applyFont="1" applyFill="1" applyBorder="1" applyAlignment="1" applyProtection="1">
      <alignment wrapText="1"/>
      <protection locked="0"/>
    </xf>
    <xf numFmtId="0" fontId="1" fillId="0" borderId="16" xfId="0" applyFont="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1" fillId="5" borderId="1" xfId="0" applyNumberFormat="1" applyFont="1" applyFill="1" applyBorder="1" applyAlignment="1" applyProtection="1">
      <alignment horizontal="center" vertical="center" wrapText="1"/>
      <protection locked="0"/>
    </xf>
    <xf numFmtId="49" fontId="0" fillId="0" borderId="13" xfId="0" applyNumberFormat="1" applyBorder="1" applyProtection="1">
      <protection locked="0"/>
    </xf>
    <xf numFmtId="49" fontId="0" fillId="0" borderId="12" xfId="0" applyNumberFormat="1" applyBorder="1" applyProtection="1">
      <protection locked="0"/>
    </xf>
    <xf numFmtId="49" fontId="3" fillId="2" borderId="2" xfId="0" applyNumberFormat="1" applyFont="1" applyFill="1" applyBorder="1" applyAlignment="1">
      <alignment horizontal="left" vertical="center"/>
    </xf>
    <xf numFmtId="0" fontId="0" fillId="0" borderId="15" xfId="0" applyBorder="1"/>
    <xf numFmtId="49" fontId="1" fillId="5" borderId="16" xfId="0" applyNumberFormat="1" applyFont="1" applyFill="1" applyBorder="1" applyAlignment="1" applyProtection="1">
      <alignment horizontal="center" vertical="center" wrapText="1"/>
      <protection locked="0"/>
    </xf>
    <xf numFmtId="49" fontId="0" fillId="0" borderId="16" xfId="0" applyNumberFormat="1"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3" borderId="7"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0" fillId="0" borderId="13"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1" fillId="3"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1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24"/>
  <sheetViews>
    <sheetView tabSelected="1" topLeftCell="A7" workbookViewId="0">
      <selection activeCell="B116" sqref="B116"/>
    </sheetView>
  </sheetViews>
  <sheetFormatPr defaultColWidth="10.8984375" defaultRowHeight="14.4" x14ac:dyDescent="0.3"/>
  <cols>
    <col min="1" max="1" width="8.5" style="1" customWidth="1"/>
    <col min="2" max="2" width="63.69921875" style="1" customWidth="1"/>
    <col min="3" max="3" width="19.19921875" style="1" customWidth="1"/>
    <col min="4" max="4" width="12.3984375" style="1" customWidth="1"/>
    <col min="5" max="5" width="16.3984375" style="1" customWidth="1"/>
    <col min="6" max="6" width="15" style="1" customWidth="1"/>
    <col min="7" max="7" width="22.69921875" style="1" customWidth="1"/>
    <col min="8" max="8" width="30.5" style="1" customWidth="1"/>
    <col min="9" max="15" width="25" style="1" customWidth="1"/>
    <col min="16" max="16" width="10.8984375" style="1" customWidth="1"/>
    <col min="17" max="16384" width="10.8984375" style="1"/>
  </cols>
  <sheetData>
    <row r="2" spans="1:6" x14ac:dyDescent="0.3">
      <c r="A2" s="13" t="s">
        <v>0</v>
      </c>
      <c r="B2" s="2"/>
    </row>
    <row r="3" spans="1:6" x14ac:dyDescent="0.3">
      <c r="B3" s="3"/>
    </row>
    <row r="4" spans="1:6" x14ac:dyDescent="0.3">
      <c r="A4" s="13" t="s">
        <v>1</v>
      </c>
      <c r="B4" s="2"/>
    </row>
    <row r="5" spans="1:6" x14ac:dyDescent="0.3">
      <c r="A5" s="2"/>
      <c r="B5" s="2"/>
    </row>
    <row r="6" spans="1:6" x14ac:dyDescent="0.3">
      <c r="A6" s="1" t="s">
        <v>2</v>
      </c>
      <c r="B6" s="13" t="s">
        <v>3</v>
      </c>
    </row>
    <row r="7" spans="1:6" x14ac:dyDescent="0.3">
      <c r="B7" s="2"/>
    </row>
    <row r="8" spans="1:6" x14ac:dyDescent="0.3">
      <c r="A8" s="4" t="s">
        <v>4</v>
      </c>
      <c r="B8" s="27">
        <v>45523</v>
      </c>
    </row>
    <row r="9" spans="1:6" x14ac:dyDescent="0.3">
      <c r="A9" s="4" t="s">
        <v>5</v>
      </c>
      <c r="B9" s="14">
        <v>730834</v>
      </c>
    </row>
    <row r="10" spans="1:6" x14ac:dyDescent="0.3">
      <c r="A10" s="4" t="s">
        <v>6</v>
      </c>
      <c r="B10" s="14" t="s">
        <v>148</v>
      </c>
    </row>
    <row r="12" spans="1:6" ht="15.6" x14ac:dyDescent="0.3">
      <c r="A12" s="36" t="s">
        <v>7</v>
      </c>
      <c r="B12" s="37"/>
      <c r="C12" s="33" t="s">
        <v>149</v>
      </c>
      <c r="D12" s="34"/>
      <c r="E12" s="34"/>
      <c r="F12" s="35"/>
    </row>
    <row r="13" spans="1:6" ht="15.9" customHeight="1" x14ac:dyDescent="0.3">
      <c r="A13" s="44" t="s">
        <v>8</v>
      </c>
      <c r="B13" s="45"/>
      <c r="C13" s="33">
        <v>147838431</v>
      </c>
      <c r="D13" s="34"/>
      <c r="E13" s="34"/>
      <c r="F13" s="35"/>
    </row>
    <row r="14" spans="1:6" ht="15.9" customHeight="1" x14ac:dyDescent="0.3">
      <c r="A14" s="44" t="s">
        <v>9</v>
      </c>
      <c r="B14" s="45"/>
      <c r="C14" s="33" t="s">
        <v>150</v>
      </c>
      <c r="D14" s="34"/>
      <c r="E14" s="34"/>
      <c r="F14" s="35"/>
    </row>
    <row r="15" spans="1:6" ht="15.9" customHeight="1" x14ac:dyDescent="0.3">
      <c r="A15" s="36" t="s">
        <v>10</v>
      </c>
      <c r="B15" s="37"/>
      <c r="C15" s="33" t="s">
        <v>151</v>
      </c>
      <c r="D15" s="34"/>
      <c r="E15" s="34"/>
      <c r="F15" s="35"/>
    </row>
    <row r="16" spans="1:6" ht="63" customHeight="1" x14ac:dyDescent="0.3">
      <c r="A16" s="48" t="s">
        <v>11</v>
      </c>
      <c r="B16" s="45"/>
      <c r="C16" s="33" t="s">
        <v>152</v>
      </c>
      <c r="D16" s="34"/>
      <c r="E16" s="34"/>
      <c r="F16" s="35"/>
    </row>
    <row r="17" spans="1:7" ht="15.9" customHeight="1" x14ac:dyDescent="0.3">
      <c r="A17" s="36" t="s">
        <v>12</v>
      </c>
      <c r="B17" s="37"/>
      <c r="C17" s="33" t="s">
        <v>153</v>
      </c>
      <c r="D17" s="34"/>
      <c r="E17" s="34"/>
      <c r="F17" s="35"/>
    </row>
    <row r="18" spans="1:7" ht="15.9" customHeight="1" x14ac:dyDescent="0.3">
      <c r="A18" s="36" t="s">
        <v>13</v>
      </c>
      <c r="B18" s="37"/>
      <c r="C18" s="41" t="s">
        <v>154</v>
      </c>
      <c r="D18" s="42"/>
      <c r="E18" s="42"/>
      <c r="F18" s="43"/>
    </row>
    <row r="19" spans="1:7" ht="48" customHeight="1" x14ac:dyDescent="0.3">
      <c r="A19" s="36" t="s">
        <v>14</v>
      </c>
      <c r="B19" s="37"/>
      <c r="C19" s="33" t="s">
        <v>155</v>
      </c>
      <c r="D19" s="34"/>
      <c r="E19" s="34"/>
      <c r="F19" s="35"/>
    </row>
    <row r="20" spans="1:7" ht="54.9" customHeight="1" x14ac:dyDescent="0.3">
      <c r="A20" s="36" t="s">
        <v>15</v>
      </c>
      <c r="B20" s="37"/>
      <c r="C20" s="41" t="s">
        <v>156</v>
      </c>
      <c r="D20" s="42"/>
      <c r="E20" s="42"/>
      <c r="F20" s="43"/>
    </row>
    <row r="21" spans="1:7" ht="71.099999999999994" customHeight="1" x14ac:dyDescent="0.3">
      <c r="A21" s="38" t="s">
        <v>16</v>
      </c>
      <c r="B21" s="39"/>
      <c r="C21" s="46"/>
      <c r="D21" s="47"/>
      <c r="E21" s="47"/>
      <c r="F21" s="47"/>
      <c r="G21" s="15"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9" t="s">
        <v>17</v>
      </c>
      <c r="B23" s="32"/>
      <c r="C23" s="32"/>
      <c r="D23" s="32"/>
      <c r="E23" s="32"/>
      <c r="F23" s="32"/>
    </row>
    <row r="24" spans="1:7" x14ac:dyDescent="0.3">
      <c r="A24" s="32" t="s">
        <v>18</v>
      </c>
      <c r="B24" s="32"/>
      <c r="C24" s="32"/>
      <c r="D24" s="32"/>
      <c r="E24" s="32"/>
      <c r="F24" s="32"/>
    </row>
    <row r="25" spans="1:7" x14ac:dyDescent="0.3">
      <c r="A25" s="32" t="s">
        <v>19</v>
      </c>
      <c r="B25" s="32"/>
      <c r="C25" s="32"/>
      <c r="D25" s="32"/>
      <c r="E25" s="32"/>
      <c r="F25" s="32"/>
    </row>
    <row r="26" spans="1:7" x14ac:dyDescent="0.3">
      <c r="A26" s="32" t="s">
        <v>20</v>
      </c>
      <c r="B26" s="32"/>
      <c r="C26" s="32"/>
      <c r="D26" s="32"/>
      <c r="E26" s="32"/>
      <c r="F26" s="32"/>
    </row>
    <row r="27" spans="1:7" x14ac:dyDescent="0.3">
      <c r="A27" s="32" t="s">
        <v>21</v>
      </c>
      <c r="B27" s="32"/>
      <c r="C27" s="32"/>
      <c r="D27" s="32"/>
      <c r="E27" s="32"/>
      <c r="F27" s="32"/>
    </row>
    <row r="28" spans="1:7" ht="32.1" customHeight="1" x14ac:dyDescent="0.3">
      <c r="A28" s="40" t="s">
        <v>22</v>
      </c>
      <c r="B28" s="32"/>
      <c r="C28" s="32"/>
      <c r="D28" s="32"/>
      <c r="E28" s="32"/>
      <c r="F28" s="32"/>
    </row>
    <row r="29" spans="1:7" x14ac:dyDescent="0.3">
      <c r="A29" s="32" t="s">
        <v>23</v>
      </c>
      <c r="B29" s="32"/>
      <c r="C29" s="32"/>
      <c r="D29" s="32"/>
      <c r="E29" s="32"/>
      <c r="F29" s="32"/>
    </row>
    <row r="30" spans="1:7" x14ac:dyDescent="0.3">
      <c r="A30" s="15" t="s">
        <v>24</v>
      </c>
      <c r="D30" s="26"/>
      <c r="E30" s="12"/>
    </row>
    <row r="31" spans="1:7" x14ac:dyDescent="0.3">
      <c r="A31" s="24" t="s">
        <v>147</v>
      </c>
      <c r="B31" s="25"/>
      <c r="C31" s="25"/>
    </row>
    <row r="32" spans="1:7" x14ac:dyDescent="0.3">
      <c r="A32" s="13"/>
      <c r="B32" s="13"/>
    </row>
    <row r="34" spans="1:8" x14ac:dyDescent="0.3">
      <c r="A34" s="13" t="s">
        <v>39</v>
      </c>
      <c r="B34" s="13" t="s">
        <v>40</v>
      </c>
    </row>
    <row r="36" spans="1:8" x14ac:dyDescent="0.3">
      <c r="A36" s="13" t="s">
        <v>25</v>
      </c>
    </row>
    <row r="37" spans="1:8" ht="43.2" x14ac:dyDescent="0.3">
      <c r="A37" s="23" t="s">
        <v>26</v>
      </c>
      <c r="B37" s="23" t="s">
        <v>27</v>
      </c>
      <c r="C37" s="23" t="s">
        <v>28</v>
      </c>
      <c r="D37" s="23" t="s">
        <v>29</v>
      </c>
      <c r="E37" s="23" t="s">
        <v>30</v>
      </c>
      <c r="F37" s="23" t="s">
        <v>31</v>
      </c>
      <c r="G37" s="23" t="s">
        <v>32</v>
      </c>
      <c r="H37" s="23" t="s">
        <v>33</v>
      </c>
    </row>
    <row r="38" spans="1:8" x14ac:dyDescent="0.3">
      <c r="A38" s="28" t="s">
        <v>41</v>
      </c>
      <c r="B38" s="16" t="s">
        <v>42</v>
      </c>
      <c r="C38" s="17"/>
      <c r="D38" s="17"/>
      <c r="E38" s="17"/>
      <c r="F38" s="17"/>
      <c r="G38" s="17"/>
      <c r="H38" s="17"/>
    </row>
    <row r="39" spans="1:8" ht="43.2" x14ac:dyDescent="0.3">
      <c r="A39" s="17" t="s">
        <v>43</v>
      </c>
      <c r="B39" s="17" t="s">
        <v>42</v>
      </c>
      <c r="C39" s="17">
        <v>3500</v>
      </c>
      <c r="D39" s="17" t="s">
        <v>34</v>
      </c>
      <c r="E39" s="18">
        <v>0.16900000000000001</v>
      </c>
      <c r="F39" s="17">
        <f>IF(ISBLANK(E39),"", PRODUCT(C39,E39))</f>
        <v>591.5</v>
      </c>
      <c r="G39" s="30" t="s">
        <v>157</v>
      </c>
      <c r="H39" s="17"/>
    </row>
    <row r="40" spans="1:8" ht="28.8" x14ac:dyDescent="0.3">
      <c r="A40" s="17" t="s">
        <v>44</v>
      </c>
      <c r="B40" s="17" t="s">
        <v>45</v>
      </c>
      <c r="C40" s="17"/>
      <c r="D40" s="17"/>
      <c r="E40" s="17"/>
      <c r="F40" s="17"/>
      <c r="G40" s="17"/>
      <c r="H40" s="31" t="s">
        <v>158</v>
      </c>
    </row>
    <row r="41" spans="1:8" x14ac:dyDescent="0.3">
      <c r="A41" s="17" t="s">
        <v>46</v>
      </c>
      <c r="B41" s="17" t="s">
        <v>47</v>
      </c>
      <c r="C41" s="17"/>
      <c r="D41" s="17"/>
      <c r="E41" s="17"/>
      <c r="F41" s="17"/>
      <c r="G41" s="17"/>
      <c r="H41" s="31" t="s">
        <v>47</v>
      </c>
    </row>
    <row r="42" spans="1:8" x14ac:dyDescent="0.3">
      <c r="A42" s="17" t="s">
        <v>48</v>
      </c>
      <c r="B42" s="17" t="s">
        <v>49</v>
      </c>
      <c r="C42" s="17"/>
      <c r="D42" s="17"/>
      <c r="E42" s="17"/>
      <c r="F42" s="17"/>
      <c r="G42" s="17"/>
      <c r="H42" s="31" t="s">
        <v>159</v>
      </c>
    </row>
    <row r="43" spans="1:8" ht="43.2" x14ac:dyDescent="0.3">
      <c r="A43" s="17" t="s">
        <v>50</v>
      </c>
      <c r="B43" s="17" t="s">
        <v>51</v>
      </c>
      <c r="C43" s="17">
        <v>850</v>
      </c>
      <c r="D43" s="17" t="s">
        <v>34</v>
      </c>
      <c r="E43" s="18">
        <v>0.33600000000000002</v>
      </c>
      <c r="F43" s="17">
        <f>IF(ISBLANK(E43),"", PRODUCT(C43,E43))</f>
        <v>285.60000000000002</v>
      </c>
      <c r="G43" s="30" t="s">
        <v>161</v>
      </c>
      <c r="H43" s="17"/>
    </row>
    <row r="44" spans="1:8" ht="28.8" x14ac:dyDescent="0.3">
      <c r="A44" s="17" t="s">
        <v>52</v>
      </c>
      <c r="B44" s="17" t="s">
        <v>53</v>
      </c>
      <c r="C44" s="17"/>
      <c r="D44" s="17"/>
      <c r="E44" s="17"/>
      <c r="F44" s="17"/>
      <c r="G44" s="17"/>
      <c r="H44" s="31" t="s">
        <v>160</v>
      </c>
    </row>
    <row r="45" spans="1:8" x14ac:dyDescent="0.3">
      <c r="A45" s="17" t="s">
        <v>54</v>
      </c>
      <c r="B45" s="17" t="s">
        <v>47</v>
      </c>
      <c r="C45" s="17"/>
      <c r="D45" s="17"/>
      <c r="E45" s="17"/>
      <c r="F45" s="17"/>
      <c r="G45" s="17"/>
      <c r="H45" s="31" t="s">
        <v>47</v>
      </c>
    </row>
    <row r="46" spans="1:8" x14ac:dyDescent="0.3">
      <c r="A46" s="17" t="s">
        <v>55</v>
      </c>
      <c r="B46" s="17" t="s">
        <v>49</v>
      </c>
      <c r="C46" s="17"/>
      <c r="D46" s="17"/>
      <c r="E46" s="17"/>
      <c r="F46" s="17"/>
      <c r="G46" s="17"/>
      <c r="H46" s="31" t="s">
        <v>159</v>
      </c>
    </row>
    <row r="47" spans="1:8" x14ac:dyDescent="0.3">
      <c r="E47" s="16" t="s">
        <v>35</v>
      </c>
      <c r="F47" s="16">
        <f>IF((COUNT(C39:C46)&lt;&gt;COUNT(F39:F46)),"", ROUND(SUM(F39:F46),2))</f>
        <v>877.1</v>
      </c>
      <c r="G47" s="15" t="str">
        <f>IF((COUNT(C39:C46)&lt;&gt;COUNT(F39:F46)),"Neužpildytos visų objektų kainos", "")</f>
        <v/>
      </c>
    </row>
    <row r="48" spans="1:8" x14ac:dyDescent="0.3">
      <c r="C48" s="16" t="s">
        <v>36</v>
      </c>
      <c r="D48" s="19">
        <v>5</v>
      </c>
      <c r="E48" s="16" t="s">
        <v>37</v>
      </c>
      <c r="F48" s="16">
        <f>IF(OR(F47="",D48=""),"", ROUND(PRODUCT(D48,F47)/100,2))</f>
        <v>43.86</v>
      </c>
      <c r="G48" s="15" t="str">
        <f>IF(D48="", "Nurodykite taikomą PVM dydį", "")</f>
        <v/>
      </c>
    </row>
    <row r="49" spans="1:8" x14ac:dyDescent="0.3">
      <c r="E49" s="16" t="s">
        <v>38</v>
      </c>
      <c r="F49" s="16">
        <f>IF(ISBLANK(F48), "", ROUND(SUM(F47:F48),2))</f>
        <v>920.96</v>
      </c>
    </row>
    <row r="53" spans="1:8" x14ac:dyDescent="0.3">
      <c r="A53" s="13" t="s">
        <v>56</v>
      </c>
      <c r="B53" s="13" t="s">
        <v>57</v>
      </c>
    </row>
    <row r="55" spans="1:8" x14ac:dyDescent="0.3">
      <c r="A55" s="13" t="s">
        <v>25</v>
      </c>
    </row>
    <row r="56" spans="1:8" ht="43.2" x14ac:dyDescent="0.3">
      <c r="A56" s="23" t="s">
        <v>26</v>
      </c>
      <c r="B56" s="23" t="s">
        <v>27</v>
      </c>
      <c r="C56" s="23" t="s">
        <v>28</v>
      </c>
      <c r="D56" s="23" t="s">
        <v>29</v>
      </c>
      <c r="E56" s="23" t="s">
        <v>30</v>
      </c>
      <c r="F56" s="23" t="s">
        <v>31</v>
      </c>
      <c r="G56" s="23" t="s">
        <v>32</v>
      </c>
      <c r="H56" s="23" t="s">
        <v>33</v>
      </c>
    </row>
    <row r="57" spans="1:8" x14ac:dyDescent="0.3">
      <c r="A57" s="28" t="s">
        <v>58</v>
      </c>
      <c r="B57" s="16" t="s">
        <v>59</v>
      </c>
      <c r="C57" s="17"/>
      <c r="D57" s="17"/>
      <c r="E57" s="17"/>
      <c r="F57" s="17"/>
      <c r="G57" s="17"/>
      <c r="H57" s="17"/>
    </row>
    <row r="58" spans="1:8" ht="43.2" x14ac:dyDescent="0.3">
      <c r="A58" s="17" t="s">
        <v>60</v>
      </c>
      <c r="B58" s="17" t="s">
        <v>59</v>
      </c>
      <c r="C58" s="17">
        <v>1200</v>
      </c>
      <c r="D58" s="17" t="s">
        <v>34</v>
      </c>
      <c r="E58" s="18">
        <v>0.22</v>
      </c>
      <c r="F58" s="17">
        <f>IF(ISBLANK(E58),"", PRODUCT(C58,E58))</f>
        <v>264</v>
      </c>
      <c r="G58" s="30" t="s">
        <v>162</v>
      </c>
      <c r="H58" s="17"/>
    </row>
    <row r="59" spans="1:8" x14ac:dyDescent="0.3">
      <c r="A59" s="17" t="s">
        <v>61</v>
      </c>
      <c r="B59" s="17" t="s">
        <v>62</v>
      </c>
      <c r="C59" s="17"/>
      <c r="D59" s="17"/>
      <c r="E59" s="17"/>
      <c r="F59" s="17"/>
      <c r="G59" s="17"/>
      <c r="H59" s="31" t="s">
        <v>165</v>
      </c>
    </row>
    <row r="60" spans="1:8" x14ac:dyDescent="0.3">
      <c r="A60" s="17" t="s">
        <v>63</v>
      </c>
      <c r="B60" s="17" t="s">
        <v>64</v>
      </c>
      <c r="C60" s="17"/>
      <c r="D60" s="17"/>
      <c r="E60" s="17"/>
      <c r="F60" s="17"/>
      <c r="G60" s="17"/>
      <c r="H60" s="31" t="s">
        <v>64</v>
      </c>
    </row>
    <row r="61" spans="1:8" x14ac:dyDescent="0.3">
      <c r="A61" s="17" t="s">
        <v>65</v>
      </c>
      <c r="B61" s="17" t="s">
        <v>66</v>
      </c>
      <c r="C61" s="17"/>
      <c r="D61" s="17"/>
      <c r="E61" s="17"/>
      <c r="F61" s="17"/>
      <c r="G61" s="17"/>
      <c r="H61" s="31" t="s">
        <v>66</v>
      </c>
    </row>
    <row r="62" spans="1:8" x14ac:dyDescent="0.3">
      <c r="A62" s="17" t="s">
        <v>67</v>
      </c>
      <c r="B62" s="17" t="s">
        <v>68</v>
      </c>
      <c r="C62" s="17"/>
      <c r="D62" s="17"/>
      <c r="E62" s="17"/>
      <c r="F62" s="17"/>
      <c r="G62" s="17"/>
      <c r="H62" s="31" t="s">
        <v>166</v>
      </c>
    </row>
    <row r="63" spans="1:8" ht="43.2" x14ac:dyDescent="0.3">
      <c r="A63" s="17" t="s">
        <v>69</v>
      </c>
      <c r="B63" s="17" t="s">
        <v>59</v>
      </c>
      <c r="C63" s="17">
        <v>3000</v>
      </c>
      <c r="D63" s="17" t="s">
        <v>34</v>
      </c>
      <c r="E63" s="18">
        <v>0.4</v>
      </c>
      <c r="F63" s="17">
        <f>IF(ISBLANK(E63),"", PRODUCT(C63,E63))</f>
        <v>1200</v>
      </c>
      <c r="G63" s="30" t="s">
        <v>163</v>
      </c>
      <c r="H63" s="17"/>
    </row>
    <row r="64" spans="1:8" x14ac:dyDescent="0.3">
      <c r="A64" s="17" t="s">
        <v>70</v>
      </c>
      <c r="B64" s="17" t="s">
        <v>71</v>
      </c>
      <c r="C64" s="17"/>
      <c r="D64" s="17"/>
      <c r="E64" s="17"/>
      <c r="F64" s="17"/>
      <c r="G64" s="17"/>
      <c r="H64" s="31" t="s">
        <v>167</v>
      </c>
    </row>
    <row r="65" spans="1:8" x14ac:dyDescent="0.3">
      <c r="A65" s="17" t="s">
        <v>72</v>
      </c>
      <c r="B65" s="17" t="s">
        <v>64</v>
      </c>
      <c r="C65" s="17"/>
      <c r="D65" s="17"/>
      <c r="E65" s="17"/>
      <c r="F65" s="17"/>
      <c r="G65" s="17"/>
      <c r="H65" s="31" t="s">
        <v>64</v>
      </c>
    </row>
    <row r="66" spans="1:8" x14ac:dyDescent="0.3">
      <c r="A66" s="17" t="s">
        <v>73</v>
      </c>
      <c r="B66" s="17" t="s">
        <v>66</v>
      </c>
      <c r="C66" s="17"/>
      <c r="D66" s="17"/>
      <c r="E66" s="17"/>
      <c r="F66" s="17"/>
      <c r="G66" s="17"/>
      <c r="H66" s="31" t="s">
        <v>66</v>
      </c>
    </row>
    <row r="67" spans="1:8" x14ac:dyDescent="0.3">
      <c r="A67" s="17" t="s">
        <v>74</v>
      </c>
      <c r="B67" s="17" t="s">
        <v>68</v>
      </c>
      <c r="C67" s="17"/>
      <c r="D67" s="17"/>
      <c r="E67" s="17"/>
      <c r="F67" s="17"/>
      <c r="G67" s="17"/>
      <c r="H67" s="31" t="s">
        <v>166</v>
      </c>
    </row>
    <row r="68" spans="1:8" ht="43.2" x14ac:dyDescent="0.3">
      <c r="A68" s="17" t="s">
        <v>75</v>
      </c>
      <c r="B68" s="17" t="s">
        <v>59</v>
      </c>
      <c r="C68" s="17">
        <v>100</v>
      </c>
      <c r="D68" s="17" t="s">
        <v>34</v>
      </c>
      <c r="E68" s="18">
        <v>0.72</v>
      </c>
      <c r="F68" s="17">
        <f>IF(ISBLANK(E68),"", PRODUCT(C68,E68))</f>
        <v>72</v>
      </c>
      <c r="G68" s="30" t="s">
        <v>164</v>
      </c>
      <c r="H68" s="17"/>
    </row>
    <row r="69" spans="1:8" x14ac:dyDescent="0.3">
      <c r="A69" s="17" t="s">
        <v>76</v>
      </c>
      <c r="B69" s="17" t="s">
        <v>77</v>
      </c>
      <c r="C69" s="17"/>
      <c r="D69" s="17"/>
      <c r="E69" s="17"/>
      <c r="F69" s="17"/>
      <c r="G69" s="17"/>
      <c r="H69" s="31" t="s">
        <v>168</v>
      </c>
    </row>
    <row r="70" spans="1:8" x14ac:dyDescent="0.3">
      <c r="A70" s="17" t="s">
        <v>78</v>
      </c>
      <c r="B70" s="17" t="s">
        <v>64</v>
      </c>
      <c r="C70" s="17"/>
      <c r="D70" s="17"/>
      <c r="E70" s="17"/>
      <c r="F70" s="17"/>
      <c r="G70" s="17"/>
      <c r="H70" s="31" t="s">
        <v>64</v>
      </c>
    </row>
    <row r="71" spans="1:8" x14ac:dyDescent="0.3">
      <c r="A71" s="17" t="s">
        <v>79</v>
      </c>
      <c r="B71" s="17" t="s">
        <v>66</v>
      </c>
      <c r="C71" s="17"/>
      <c r="D71" s="17"/>
      <c r="E71" s="17"/>
      <c r="F71" s="17"/>
      <c r="G71" s="17"/>
      <c r="H71" s="31" t="s">
        <v>66</v>
      </c>
    </row>
    <row r="72" spans="1:8" x14ac:dyDescent="0.3">
      <c r="A72" s="17" t="s">
        <v>80</v>
      </c>
      <c r="B72" s="17" t="s">
        <v>68</v>
      </c>
      <c r="C72" s="17"/>
      <c r="D72" s="17"/>
      <c r="E72" s="17"/>
      <c r="F72" s="17"/>
      <c r="G72" s="17"/>
      <c r="H72" s="31" t="s">
        <v>166</v>
      </c>
    </row>
    <row r="73" spans="1:8" x14ac:dyDescent="0.3">
      <c r="E73" s="16" t="s">
        <v>35</v>
      </c>
      <c r="F73" s="16">
        <f>IF((COUNT(C58:C72)&lt;&gt;COUNT(F58:F72)),"", ROUND(SUM(F58:F72),2))</f>
        <v>1536</v>
      </c>
      <c r="G73" s="15" t="str">
        <f>IF((COUNT(C58:C72)&lt;&gt;COUNT(F58:F72)),"Neužpildytos visų objektų kainos", "")</f>
        <v/>
      </c>
    </row>
    <row r="74" spans="1:8" x14ac:dyDescent="0.3">
      <c r="C74" s="16" t="s">
        <v>36</v>
      </c>
      <c r="D74" s="19">
        <v>5</v>
      </c>
      <c r="E74" s="16" t="s">
        <v>37</v>
      </c>
      <c r="F74" s="16">
        <f>IF(OR(F73="",D74=""),"", ROUND(PRODUCT(D74,F73)/100,2))</f>
        <v>76.8</v>
      </c>
      <c r="G74" s="15" t="str">
        <f>IF(D74="", "Nurodykite taikomą PVM dydį", "")</f>
        <v/>
      </c>
    </row>
    <row r="75" spans="1:8" x14ac:dyDescent="0.3">
      <c r="E75" s="16" t="s">
        <v>38</v>
      </c>
      <c r="F75" s="16">
        <f>IF(ISBLANK(F74), "", ROUND(SUM(F73:F74),2))</f>
        <v>1612.8</v>
      </c>
    </row>
    <row r="79" spans="1:8" x14ac:dyDescent="0.3">
      <c r="A79" s="13" t="s">
        <v>84</v>
      </c>
      <c r="B79" s="13" t="s">
        <v>85</v>
      </c>
    </row>
    <row r="81" spans="1:8" x14ac:dyDescent="0.3">
      <c r="A81" s="13" t="s">
        <v>25</v>
      </c>
    </row>
    <row r="82" spans="1:8" ht="43.2" x14ac:dyDescent="0.3">
      <c r="A82" s="23" t="s">
        <v>26</v>
      </c>
      <c r="B82" s="23" t="s">
        <v>27</v>
      </c>
      <c r="C82" s="23" t="s">
        <v>28</v>
      </c>
      <c r="D82" s="23" t="s">
        <v>29</v>
      </c>
      <c r="E82" s="23" t="s">
        <v>30</v>
      </c>
      <c r="F82" s="23" t="s">
        <v>31</v>
      </c>
      <c r="G82" s="23" t="s">
        <v>32</v>
      </c>
      <c r="H82" s="23" t="s">
        <v>33</v>
      </c>
    </row>
    <row r="83" spans="1:8" x14ac:dyDescent="0.3">
      <c r="A83" s="28" t="s">
        <v>86</v>
      </c>
      <c r="B83" s="16" t="s">
        <v>87</v>
      </c>
      <c r="C83" s="17"/>
      <c r="D83" s="17"/>
      <c r="E83" s="17"/>
      <c r="F83" s="17"/>
      <c r="G83" s="17"/>
      <c r="H83" s="17"/>
    </row>
    <row r="84" spans="1:8" x14ac:dyDescent="0.3">
      <c r="A84" s="17" t="s">
        <v>88</v>
      </c>
      <c r="B84" s="17" t="s">
        <v>87</v>
      </c>
      <c r="C84" s="17">
        <v>160000</v>
      </c>
      <c r="D84" s="17" t="s">
        <v>34</v>
      </c>
      <c r="E84" s="18">
        <v>1.2200000000000001E-2</v>
      </c>
      <c r="F84" s="17">
        <f>IF(ISBLANK(E84),"", PRODUCT(C84,E84))</f>
        <v>1952.0000000000002</v>
      </c>
      <c r="G84" s="19" t="s">
        <v>170</v>
      </c>
      <c r="H84" s="17"/>
    </row>
    <row r="85" spans="1:8" x14ac:dyDescent="0.3">
      <c r="A85" s="17" t="s">
        <v>89</v>
      </c>
      <c r="B85" s="17" t="s">
        <v>90</v>
      </c>
      <c r="C85" s="17"/>
      <c r="D85" s="17"/>
      <c r="E85" s="17"/>
      <c r="F85" s="17"/>
      <c r="G85" s="17"/>
      <c r="H85" s="29" t="s">
        <v>169</v>
      </c>
    </row>
    <row r="86" spans="1:8" x14ac:dyDescent="0.3">
      <c r="A86" s="17" t="s">
        <v>91</v>
      </c>
      <c r="B86" s="17" t="s">
        <v>92</v>
      </c>
      <c r="C86" s="17"/>
      <c r="D86" s="17"/>
      <c r="E86" s="17"/>
      <c r="F86" s="17"/>
      <c r="G86" s="17"/>
      <c r="H86" s="29" t="s">
        <v>180</v>
      </c>
    </row>
    <row r="87" spans="1:8" x14ac:dyDescent="0.3">
      <c r="E87" s="16" t="s">
        <v>35</v>
      </c>
      <c r="F87" s="16">
        <f>IF((COUNT(C84:C86)&lt;&gt;COUNT(F84:F86)),"", ROUND(SUM(F84:F86),2))</f>
        <v>1952</v>
      </c>
      <c r="G87" s="15" t="str">
        <f>IF((COUNT(C84:C86)&lt;&gt;COUNT(F84:F86)),"Neužpildytos visų objektų kainos", "")</f>
        <v/>
      </c>
    </row>
    <row r="88" spans="1:8" x14ac:dyDescent="0.3">
      <c r="C88" s="16" t="s">
        <v>36</v>
      </c>
      <c r="D88" s="19">
        <v>5</v>
      </c>
      <c r="E88" s="16" t="s">
        <v>37</v>
      </c>
      <c r="F88" s="16">
        <f>IF(OR(F87="",D88=""),"", ROUND(PRODUCT(D88,F87)/100,2))</f>
        <v>97.6</v>
      </c>
      <c r="G88" s="15" t="str">
        <f>IF(D88="", "Nurodykite taikomą PVM dydį", "")</f>
        <v/>
      </c>
    </row>
    <row r="89" spans="1:8" x14ac:dyDescent="0.3">
      <c r="E89" s="16" t="s">
        <v>38</v>
      </c>
      <c r="F89" s="16">
        <f>IF(ISBLANK(F88), "", ROUND(SUM(F87:F88),2))</f>
        <v>2049.6</v>
      </c>
    </row>
    <row r="93" spans="1:8" x14ac:dyDescent="0.3">
      <c r="A93" s="13" t="s">
        <v>94</v>
      </c>
      <c r="B93" s="13" t="s">
        <v>95</v>
      </c>
    </row>
    <row r="95" spans="1:8" x14ac:dyDescent="0.3">
      <c r="A95" s="13" t="s">
        <v>25</v>
      </c>
    </row>
    <row r="96" spans="1:8" ht="43.2" x14ac:dyDescent="0.3">
      <c r="A96" s="23" t="s">
        <v>26</v>
      </c>
      <c r="B96" s="23" t="s">
        <v>27</v>
      </c>
      <c r="C96" s="23" t="s">
        <v>28</v>
      </c>
      <c r="D96" s="23" t="s">
        <v>29</v>
      </c>
      <c r="E96" s="23" t="s">
        <v>30</v>
      </c>
      <c r="F96" s="23" t="s">
        <v>31</v>
      </c>
      <c r="G96" s="23" t="s">
        <v>32</v>
      </c>
      <c r="H96" s="23" t="s">
        <v>33</v>
      </c>
    </row>
    <row r="97" spans="1:8" x14ac:dyDescent="0.3">
      <c r="A97" s="28" t="s">
        <v>96</v>
      </c>
      <c r="B97" s="16" t="s">
        <v>97</v>
      </c>
      <c r="C97" s="17"/>
      <c r="D97" s="17"/>
      <c r="E97" s="17"/>
      <c r="F97" s="17"/>
      <c r="G97" s="17"/>
      <c r="H97" s="17"/>
    </row>
    <row r="98" spans="1:8" x14ac:dyDescent="0.3">
      <c r="A98" s="17" t="s">
        <v>98</v>
      </c>
      <c r="B98" s="17" t="s">
        <v>97</v>
      </c>
      <c r="C98" s="17">
        <v>22000</v>
      </c>
      <c r="D98" s="17" t="s">
        <v>93</v>
      </c>
      <c r="E98" s="18">
        <v>0.372</v>
      </c>
      <c r="F98" s="17">
        <f>IF(ISBLANK(E98),"", PRODUCT(C98,E98))</f>
        <v>8184</v>
      </c>
      <c r="G98" s="19" t="s">
        <v>171</v>
      </c>
      <c r="H98" s="17"/>
    </row>
    <row r="99" spans="1:8" x14ac:dyDescent="0.3">
      <c r="A99" s="17" t="s">
        <v>99</v>
      </c>
      <c r="B99" s="17" t="s">
        <v>100</v>
      </c>
      <c r="C99" s="17"/>
      <c r="D99" s="17"/>
      <c r="E99" s="17"/>
      <c r="F99" s="17"/>
      <c r="G99" s="17"/>
      <c r="H99" s="29" t="s">
        <v>174</v>
      </c>
    </row>
    <row r="100" spans="1:8" x14ac:dyDescent="0.3">
      <c r="A100" s="17" t="s">
        <v>101</v>
      </c>
      <c r="B100" s="17" t="s">
        <v>81</v>
      </c>
      <c r="C100" s="17"/>
      <c r="D100" s="17"/>
      <c r="E100" s="17"/>
      <c r="F100" s="17"/>
      <c r="G100" s="17"/>
      <c r="H100" s="29" t="s">
        <v>175</v>
      </c>
    </row>
    <row r="101" spans="1:8" x14ac:dyDescent="0.3">
      <c r="A101" s="17" t="s">
        <v>102</v>
      </c>
      <c r="B101" s="17" t="s">
        <v>103</v>
      </c>
      <c r="C101" s="17"/>
      <c r="D101" s="17"/>
      <c r="E101" s="17"/>
      <c r="F101" s="17"/>
      <c r="G101" s="17"/>
      <c r="H101" s="29" t="s">
        <v>103</v>
      </c>
    </row>
    <row r="102" spans="1:8" x14ac:dyDescent="0.3">
      <c r="A102" s="17" t="s">
        <v>104</v>
      </c>
      <c r="B102" s="17" t="s">
        <v>105</v>
      </c>
      <c r="C102" s="17"/>
      <c r="D102" s="17"/>
      <c r="E102" s="17"/>
      <c r="F102" s="17"/>
      <c r="G102" s="17"/>
      <c r="H102" s="29" t="s">
        <v>105</v>
      </c>
    </row>
    <row r="103" spans="1:8" x14ac:dyDescent="0.3">
      <c r="A103" s="17" t="s">
        <v>106</v>
      </c>
      <c r="B103" s="17" t="s">
        <v>107</v>
      </c>
      <c r="C103" s="17"/>
      <c r="D103" s="17"/>
      <c r="E103" s="17"/>
      <c r="F103" s="17"/>
      <c r="G103" s="17"/>
      <c r="H103" s="29" t="s">
        <v>172</v>
      </c>
    </row>
    <row r="104" spans="1:8" x14ac:dyDescent="0.3">
      <c r="A104" s="17" t="s">
        <v>108</v>
      </c>
      <c r="B104" s="17" t="s">
        <v>109</v>
      </c>
      <c r="C104" s="17"/>
      <c r="D104" s="17"/>
      <c r="E104" s="17"/>
      <c r="F104" s="17"/>
      <c r="G104" s="17"/>
      <c r="H104" s="29" t="s">
        <v>109</v>
      </c>
    </row>
    <row r="105" spans="1:8" x14ac:dyDescent="0.3">
      <c r="A105" s="17" t="s">
        <v>110</v>
      </c>
      <c r="B105" s="17" t="s">
        <v>111</v>
      </c>
      <c r="C105" s="17"/>
      <c r="D105" s="17"/>
      <c r="E105" s="17"/>
      <c r="F105" s="17"/>
      <c r="G105" s="17"/>
      <c r="H105" s="29" t="s">
        <v>173</v>
      </c>
    </row>
    <row r="106" spans="1:8" x14ac:dyDescent="0.3">
      <c r="A106" s="17" t="s">
        <v>112</v>
      </c>
      <c r="B106" s="17" t="s">
        <v>82</v>
      </c>
      <c r="C106" s="17"/>
      <c r="D106" s="17"/>
      <c r="E106" s="17"/>
      <c r="F106" s="17"/>
      <c r="G106" s="17"/>
      <c r="H106" s="29" t="s">
        <v>176</v>
      </c>
    </row>
    <row r="107" spans="1:8" x14ac:dyDescent="0.3">
      <c r="A107" s="17" t="s">
        <v>113</v>
      </c>
      <c r="B107" s="17" t="s">
        <v>83</v>
      </c>
      <c r="C107" s="17"/>
      <c r="D107" s="17"/>
      <c r="E107" s="17"/>
      <c r="F107" s="17"/>
      <c r="G107" s="17"/>
      <c r="H107" s="29" t="s">
        <v>181</v>
      </c>
    </row>
    <row r="108" spans="1:8" x14ac:dyDescent="0.3">
      <c r="E108" s="16" t="s">
        <v>35</v>
      </c>
      <c r="F108" s="16">
        <f>IF((COUNT(C98:C107)&lt;&gt;COUNT(F98:F107)),"", ROUND(SUM(F98:F107),2))</f>
        <v>8184</v>
      </c>
      <c r="G108" s="15" t="str">
        <f>IF((COUNT(C98:C107)&lt;&gt;COUNT(F98:F107)),"Neužpildytos visų objektų kainos", "")</f>
        <v/>
      </c>
    </row>
    <row r="109" spans="1:8" x14ac:dyDescent="0.3">
      <c r="C109" s="16" t="s">
        <v>36</v>
      </c>
      <c r="D109" s="19">
        <v>5</v>
      </c>
      <c r="E109" s="16" t="s">
        <v>37</v>
      </c>
      <c r="F109" s="16">
        <f>IF(OR(F108="",D109=""),"", ROUND(PRODUCT(D109,F108)/100,2))</f>
        <v>409.2</v>
      </c>
      <c r="G109" s="15" t="str">
        <f>IF(D109="", "Nurodykite taikomą PVM dydį", "")</f>
        <v/>
      </c>
    </row>
    <row r="110" spans="1:8" x14ac:dyDescent="0.3">
      <c r="E110" s="16" t="s">
        <v>38</v>
      </c>
      <c r="F110" s="16">
        <f>IF(ISBLANK(F109), "", ROUND(SUM(F108:F109),2))</f>
        <v>8593.2000000000007</v>
      </c>
    </row>
    <row r="113" spans="1:8" x14ac:dyDescent="0.3">
      <c r="A113" s="13" t="s">
        <v>114</v>
      </c>
      <c r="B113" s="13" t="s">
        <v>115</v>
      </c>
    </row>
    <row r="115" spans="1:8" x14ac:dyDescent="0.3">
      <c r="A115" s="13" t="s">
        <v>25</v>
      </c>
    </row>
    <row r="116" spans="1:8" ht="43.2" x14ac:dyDescent="0.3">
      <c r="A116" s="23" t="s">
        <v>26</v>
      </c>
      <c r="B116" s="23" t="s">
        <v>27</v>
      </c>
      <c r="C116" s="23" t="s">
        <v>28</v>
      </c>
      <c r="D116" s="23" t="s">
        <v>29</v>
      </c>
      <c r="E116" s="23" t="s">
        <v>30</v>
      </c>
      <c r="F116" s="23" t="s">
        <v>31</v>
      </c>
      <c r="G116" s="23" t="s">
        <v>32</v>
      </c>
      <c r="H116" s="23" t="s">
        <v>33</v>
      </c>
    </row>
    <row r="117" spans="1:8" x14ac:dyDescent="0.3">
      <c r="A117" s="28" t="s">
        <v>116</v>
      </c>
      <c r="B117" s="16" t="s">
        <v>117</v>
      </c>
      <c r="C117" s="17"/>
      <c r="D117" s="17"/>
      <c r="E117" s="17"/>
      <c r="F117" s="17"/>
      <c r="G117" s="17"/>
      <c r="H117" s="17"/>
    </row>
    <row r="118" spans="1:8" x14ac:dyDescent="0.3">
      <c r="A118" s="17" t="s">
        <v>118</v>
      </c>
      <c r="B118" s="17" t="s">
        <v>119</v>
      </c>
      <c r="C118" s="17">
        <v>1200</v>
      </c>
      <c r="D118" s="17" t="s">
        <v>34</v>
      </c>
      <c r="E118" s="18">
        <v>0.3</v>
      </c>
      <c r="F118" s="17">
        <f>IF(ISBLANK(E118),"", PRODUCT(C118,E118))</f>
        <v>360</v>
      </c>
      <c r="G118" s="19" t="s">
        <v>179</v>
      </c>
      <c r="H118" s="17"/>
    </row>
    <row r="119" spans="1:8" x14ac:dyDescent="0.3">
      <c r="A119" s="17" t="s">
        <v>120</v>
      </c>
      <c r="B119" s="17" t="s">
        <v>121</v>
      </c>
      <c r="C119" s="17"/>
      <c r="D119" s="17"/>
      <c r="E119" s="17"/>
      <c r="F119" s="17"/>
      <c r="G119" s="17"/>
      <c r="H119" s="29" t="s">
        <v>178</v>
      </c>
    </row>
    <row r="120" spans="1:8" x14ac:dyDescent="0.3">
      <c r="A120" s="17" t="s">
        <v>122</v>
      </c>
      <c r="B120" s="17" t="s">
        <v>123</v>
      </c>
      <c r="C120" s="17"/>
      <c r="D120" s="17"/>
      <c r="E120" s="17"/>
      <c r="F120" s="17"/>
      <c r="G120" s="17"/>
      <c r="H120" s="29" t="s">
        <v>177</v>
      </c>
    </row>
    <row r="121" spans="1:8" x14ac:dyDescent="0.3">
      <c r="A121" s="17" t="s">
        <v>124</v>
      </c>
      <c r="B121" s="17" t="s">
        <v>125</v>
      </c>
      <c r="C121" s="17"/>
      <c r="D121" s="17"/>
      <c r="E121" s="17"/>
      <c r="F121" s="17"/>
      <c r="G121" s="17"/>
      <c r="H121" s="29" t="s">
        <v>182</v>
      </c>
    </row>
    <row r="122" spans="1:8" x14ac:dyDescent="0.3">
      <c r="E122" s="16" t="s">
        <v>35</v>
      </c>
      <c r="F122" s="16">
        <f>IF((COUNT(C118:C121)&lt;&gt;COUNT(F118:F121)),"", ROUND(SUM(F118:F121),2))</f>
        <v>360</v>
      </c>
      <c r="G122" s="15" t="str">
        <f>IF((COUNT(C118:C121)&lt;&gt;COUNT(F118:F121)),"Neužpildytos visų objektų kainos", "")</f>
        <v/>
      </c>
    </row>
    <row r="123" spans="1:8" x14ac:dyDescent="0.3">
      <c r="C123" s="16" t="s">
        <v>36</v>
      </c>
      <c r="D123" s="19">
        <v>5</v>
      </c>
      <c r="E123" s="16" t="s">
        <v>37</v>
      </c>
      <c r="F123" s="16">
        <f>IF(OR(F122="",D123=""),"", ROUND(PRODUCT(D123,F122)/100,2))</f>
        <v>18</v>
      </c>
      <c r="G123" s="15" t="str">
        <f>IF(D123="", "Nurodykite taikomą PVM dydį", "")</f>
        <v/>
      </c>
    </row>
    <row r="124" spans="1:8" x14ac:dyDescent="0.3">
      <c r="E124" s="16" t="s">
        <v>38</v>
      </c>
      <c r="F124" s="16">
        <f>IF(ISBLANK(F123), "", ROUND(SUM(F122:F123),2))</f>
        <v>378</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1" workbookViewId="0">
      <selection activeCell="O26" sqref="O2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50" t="s">
        <v>126</v>
      </c>
      <c r="B2" s="32"/>
      <c r="C2" s="32"/>
      <c r="D2" s="32"/>
      <c r="E2" s="32"/>
      <c r="F2" s="32"/>
      <c r="G2" s="32"/>
      <c r="H2" s="32"/>
      <c r="I2" s="32"/>
      <c r="J2" s="32"/>
      <c r="K2" s="32"/>
    </row>
    <row r="3" spans="1:11" x14ac:dyDescent="0.3">
      <c r="A3" s="32"/>
      <c r="B3" s="32"/>
      <c r="C3" s="32"/>
      <c r="D3" s="32"/>
      <c r="E3" s="32"/>
      <c r="F3" s="32"/>
      <c r="G3" s="32"/>
      <c r="H3" s="32"/>
      <c r="I3" s="32"/>
      <c r="J3" s="32"/>
      <c r="K3" s="32"/>
    </row>
    <row r="4" spans="1:11" ht="15.9" customHeight="1" thickBot="1" x14ac:dyDescent="0.35">
      <c r="A4" s="7"/>
      <c r="B4" s="7"/>
      <c r="C4" s="7"/>
      <c r="D4" s="7"/>
      <c r="E4" s="7"/>
      <c r="F4" s="7"/>
      <c r="G4" s="7"/>
      <c r="H4" s="7"/>
      <c r="I4" s="7"/>
      <c r="J4" s="7"/>
    </row>
    <row r="5" spans="1:11" ht="48" customHeight="1" x14ac:dyDescent="0.3">
      <c r="A5" s="64" t="s">
        <v>127</v>
      </c>
      <c r="B5" s="58"/>
      <c r="C5" s="56" t="s">
        <v>128</v>
      </c>
      <c r="D5" s="57"/>
      <c r="E5" s="58"/>
      <c r="F5" s="56" t="s">
        <v>129</v>
      </c>
      <c r="G5" s="57"/>
      <c r="H5" s="58"/>
      <c r="I5" s="56" t="s">
        <v>130</v>
      </c>
      <c r="J5" s="58"/>
      <c r="K5" s="9" t="s">
        <v>131</v>
      </c>
    </row>
    <row r="6" spans="1:11" ht="48.9" customHeight="1" x14ac:dyDescent="0.3">
      <c r="A6" s="51"/>
      <c r="B6" s="37"/>
      <c r="C6" s="59"/>
      <c r="D6" s="53"/>
      <c r="E6" s="37"/>
      <c r="F6" s="59"/>
      <c r="G6" s="53"/>
      <c r="H6" s="37"/>
      <c r="I6" s="59"/>
      <c r="J6" s="37"/>
      <c r="K6" s="20"/>
    </row>
    <row r="7" spans="1:11" ht="48.9" customHeight="1" x14ac:dyDescent="0.3">
      <c r="A7" s="51"/>
      <c r="B7" s="37"/>
      <c r="C7" s="59"/>
      <c r="D7" s="53"/>
      <c r="E7" s="37"/>
      <c r="F7" s="59"/>
      <c r="G7" s="53"/>
      <c r="H7" s="37"/>
      <c r="I7" s="59"/>
      <c r="J7" s="37"/>
      <c r="K7" s="20"/>
    </row>
    <row r="8" spans="1:11" ht="18.899999999999999" customHeight="1" x14ac:dyDescent="0.3">
      <c r="A8" s="10"/>
      <c r="B8" s="10"/>
      <c r="C8" s="10"/>
      <c r="D8" s="10"/>
      <c r="E8" s="10"/>
      <c r="F8" s="10"/>
      <c r="G8" s="10"/>
      <c r="H8" s="10"/>
      <c r="I8" s="10"/>
      <c r="J8" s="10"/>
      <c r="K8" s="11"/>
    </row>
    <row r="9" spans="1:11" ht="48.9" customHeight="1" x14ac:dyDescent="0.3">
      <c r="A9" s="70" t="s">
        <v>132</v>
      </c>
      <c r="B9" s="32"/>
      <c r="C9" s="32"/>
      <c r="D9" s="32"/>
      <c r="E9" s="32"/>
      <c r="F9" s="32"/>
      <c r="G9" s="32"/>
      <c r="H9" s="32"/>
      <c r="I9" s="32"/>
      <c r="J9" s="32"/>
      <c r="K9" s="32"/>
    </row>
    <row r="10" spans="1:11" ht="15.9" customHeight="1" thickBot="1" x14ac:dyDescent="0.35">
      <c r="A10" s="10"/>
      <c r="B10" s="10"/>
      <c r="C10" s="10"/>
      <c r="D10" s="10"/>
      <c r="E10" s="10"/>
      <c r="F10" s="10"/>
      <c r="G10" s="10"/>
      <c r="H10" s="10"/>
      <c r="I10" s="10"/>
      <c r="J10" s="10"/>
      <c r="K10" s="11"/>
    </row>
    <row r="11" spans="1:11" ht="48.9" customHeight="1" x14ac:dyDescent="0.3">
      <c r="A11" s="64" t="s">
        <v>27</v>
      </c>
      <c r="B11" s="58"/>
      <c r="C11" s="56" t="s">
        <v>128</v>
      </c>
      <c r="D11" s="57"/>
      <c r="E11" s="58"/>
      <c r="F11" s="56" t="s">
        <v>133</v>
      </c>
      <c r="G11" s="57"/>
      <c r="H11" s="58"/>
      <c r="I11" s="71" t="s">
        <v>130</v>
      </c>
      <c r="J11" s="63"/>
      <c r="K11" s="11"/>
    </row>
    <row r="12" spans="1:11" ht="48.9" customHeight="1" x14ac:dyDescent="0.3">
      <c r="A12" s="51"/>
      <c r="B12" s="37"/>
      <c r="C12" s="59"/>
      <c r="D12" s="53"/>
      <c r="E12" s="37"/>
      <c r="F12" s="59"/>
      <c r="G12" s="53"/>
      <c r="H12" s="37"/>
      <c r="I12" s="68"/>
      <c r="J12" s="55"/>
      <c r="K12" s="11"/>
    </row>
    <row r="13" spans="1:11" ht="48.9" customHeight="1" x14ac:dyDescent="0.3">
      <c r="A13" s="51"/>
      <c r="B13" s="37"/>
      <c r="C13" s="59"/>
      <c r="D13" s="53"/>
      <c r="E13" s="37"/>
      <c r="F13" s="59"/>
      <c r="G13" s="53"/>
      <c r="H13" s="37"/>
      <c r="I13" s="68"/>
      <c r="J13" s="55"/>
      <c r="K13" s="11"/>
    </row>
    <row r="15" spans="1:11" ht="33" customHeight="1" x14ac:dyDescent="0.3">
      <c r="A15" s="67"/>
      <c r="B15" s="32"/>
      <c r="C15" s="32"/>
      <c r="D15" s="32"/>
      <c r="E15" s="32"/>
      <c r="F15" s="32"/>
      <c r="G15" s="32"/>
      <c r="H15" s="32"/>
      <c r="I15" s="32"/>
      <c r="J15" s="32"/>
    </row>
    <row r="17" spans="1:10" ht="15.9" customHeight="1" x14ac:dyDescent="0.3">
      <c r="A17" s="66" t="s">
        <v>134</v>
      </c>
      <c r="B17" s="32"/>
      <c r="C17" s="32"/>
      <c r="D17" s="32"/>
      <c r="E17" s="32"/>
      <c r="F17" s="32"/>
      <c r="G17" s="32"/>
      <c r="H17" s="32"/>
      <c r="I17" s="32"/>
      <c r="J17" s="32"/>
    </row>
    <row r="18" spans="1:10" ht="15.9" customHeight="1" thickBot="1" x14ac:dyDescent="0.35"/>
    <row r="19" spans="1:10" ht="15.9" customHeight="1" x14ac:dyDescent="0.3">
      <c r="A19" s="8" t="s">
        <v>26</v>
      </c>
      <c r="B19" s="61" t="s">
        <v>135</v>
      </c>
      <c r="C19" s="57"/>
      <c r="D19" s="57"/>
      <c r="E19" s="57"/>
      <c r="F19" s="57"/>
      <c r="G19" s="58"/>
      <c r="H19" s="62" t="s">
        <v>136</v>
      </c>
      <c r="I19" s="57"/>
      <c r="J19" s="63"/>
    </row>
    <row r="20" spans="1:10" ht="48" customHeight="1" x14ac:dyDescent="0.3">
      <c r="A20" s="21" t="s">
        <v>137</v>
      </c>
      <c r="B20" s="52" t="s">
        <v>138</v>
      </c>
      <c r="C20" s="53"/>
      <c r="D20" s="53"/>
      <c r="E20" s="53"/>
      <c r="F20" s="53"/>
      <c r="G20" s="37"/>
      <c r="H20" s="54"/>
      <c r="I20" s="53"/>
      <c r="J20" s="55"/>
    </row>
    <row r="21" spans="1:10" ht="48" customHeight="1" x14ac:dyDescent="0.3">
      <c r="A21" s="21" t="s">
        <v>139</v>
      </c>
      <c r="B21" s="52" t="s">
        <v>140</v>
      </c>
      <c r="C21" s="53"/>
      <c r="D21" s="53"/>
      <c r="E21" s="53"/>
      <c r="F21" s="53"/>
      <c r="G21" s="37"/>
      <c r="H21" s="54"/>
      <c r="I21" s="53"/>
      <c r="J21" s="55"/>
    </row>
    <row r="22" spans="1:10" ht="48" customHeight="1" x14ac:dyDescent="0.3">
      <c r="A22" s="21" t="s">
        <v>141</v>
      </c>
      <c r="B22" s="52" t="s">
        <v>142</v>
      </c>
      <c r="C22" s="53"/>
      <c r="D22" s="53"/>
      <c r="E22" s="53"/>
      <c r="F22" s="53"/>
      <c r="G22" s="37"/>
      <c r="H22" s="54"/>
      <c r="I22" s="53"/>
      <c r="J22" s="55"/>
    </row>
    <row r="23" spans="1:10" ht="48" customHeight="1" x14ac:dyDescent="0.3">
      <c r="A23" s="22"/>
      <c r="B23" s="60"/>
      <c r="C23" s="53"/>
      <c r="D23" s="53"/>
      <c r="E23" s="53"/>
      <c r="F23" s="53"/>
      <c r="G23" s="37"/>
      <c r="H23" s="54"/>
      <c r="I23" s="53"/>
      <c r="J23" s="55"/>
    </row>
    <row r="24" spans="1:10" ht="48" customHeight="1" x14ac:dyDescent="0.3">
      <c r="A24" s="22"/>
      <c r="B24" s="60"/>
      <c r="C24" s="53"/>
      <c r="D24" s="53"/>
      <c r="E24" s="53"/>
      <c r="F24" s="53"/>
      <c r="G24" s="37"/>
      <c r="H24" s="54"/>
      <c r="I24" s="53"/>
      <c r="J24" s="55"/>
    </row>
    <row r="25" spans="1:10" ht="48" customHeight="1" x14ac:dyDescent="0.3">
      <c r="A25" s="22"/>
      <c r="B25" s="60"/>
      <c r="C25" s="53"/>
      <c r="D25" s="53"/>
      <c r="E25" s="53"/>
      <c r="F25" s="53"/>
      <c r="G25" s="37"/>
      <c r="H25" s="54"/>
      <c r="I25" s="53"/>
      <c r="J25" s="55"/>
    </row>
    <row r="26" spans="1:10" ht="48" customHeight="1" x14ac:dyDescent="0.3">
      <c r="A26" s="22"/>
      <c r="B26" s="60"/>
      <c r="C26" s="53"/>
      <c r="D26" s="53"/>
      <c r="E26" s="53"/>
      <c r="F26" s="53"/>
      <c r="G26" s="37"/>
      <c r="H26" s="54"/>
      <c r="I26" s="53"/>
      <c r="J26" s="55"/>
    </row>
    <row r="27" spans="1:10" ht="48" customHeight="1" x14ac:dyDescent="0.3">
      <c r="A27" s="22"/>
      <c r="B27" s="60"/>
      <c r="C27" s="53"/>
      <c r="D27" s="53"/>
      <c r="E27" s="53"/>
      <c r="F27" s="53"/>
      <c r="G27" s="37"/>
      <c r="H27" s="54"/>
      <c r="I27" s="53"/>
      <c r="J27" s="55"/>
    </row>
    <row r="29" spans="1:10" ht="102" customHeight="1" x14ac:dyDescent="0.3">
      <c r="A29" s="67" t="s">
        <v>143</v>
      </c>
      <c r="B29" s="32"/>
      <c r="C29" s="32"/>
      <c r="D29" s="32"/>
      <c r="E29" s="32"/>
      <c r="F29" s="32"/>
      <c r="G29" s="32"/>
      <c r="H29" s="32"/>
      <c r="I29" s="32"/>
      <c r="J29" s="32"/>
    </row>
    <row r="32" spans="1:10" x14ac:dyDescent="0.3">
      <c r="A32" s="69" t="s">
        <v>144</v>
      </c>
      <c r="B32" s="32"/>
      <c r="C32" s="32"/>
      <c r="D32" s="32"/>
      <c r="E32" s="65"/>
      <c r="F32" s="32"/>
      <c r="G32" s="32"/>
      <c r="H32" s="32"/>
      <c r="I32" s="32"/>
      <c r="J32" s="32"/>
    </row>
    <row r="34" spans="1:10" x14ac:dyDescent="0.3">
      <c r="A34" s="69" t="s">
        <v>145</v>
      </c>
      <c r="B34" s="32"/>
      <c r="C34" s="32"/>
      <c r="D34" s="32"/>
      <c r="E34" s="65"/>
      <c r="F34" s="32"/>
      <c r="G34" s="32"/>
      <c r="H34" s="32"/>
      <c r="I34" s="32"/>
      <c r="J34" s="32"/>
    </row>
    <row r="81" spans="1:1" ht="15.6" x14ac:dyDescent="0.3">
      <c r="A81" t="s">
        <v>146</v>
      </c>
    </row>
  </sheetData>
  <sheetProtection algorithmName="SHA-512" hashValue="AC3frmxdnJRJ57bk9IelLt9bOP0mlzuz+J6G2EEex7eMArevw5GSbEbt1x+oVQDLsNNmC5wo9XcwJp/QnnjyJg==" saltValue="Ab+/90wevBO12G+lSUw1dQ==" spinCount="100000" sheet="1"/>
  <mergeCells count="51">
    <mergeCell ref="A32:D32"/>
    <mergeCell ref="C7:E7"/>
    <mergeCell ref="B20:G20"/>
    <mergeCell ref="A9:K9"/>
    <mergeCell ref="H22:J22"/>
    <mergeCell ref="I12:J12"/>
    <mergeCell ref="A11:B11"/>
    <mergeCell ref="H24:J24"/>
    <mergeCell ref="F7:H7"/>
    <mergeCell ref="F13:H13"/>
    <mergeCell ref="E32:J32"/>
    <mergeCell ref="C12:E12"/>
    <mergeCell ref="B23:G23"/>
    <mergeCell ref="I11:J11"/>
    <mergeCell ref="C13:E13"/>
    <mergeCell ref="A7:B7"/>
    <mergeCell ref="E34:J34"/>
    <mergeCell ref="C6:E6"/>
    <mergeCell ref="F6:H6"/>
    <mergeCell ref="B27:G27"/>
    <mergeCell ref="H23:J23"/>
    <mergeCell ref="A17:J17"/>
    <mergeCell ref="F12:H12"/>
    <mergeCell ref="B26:G26"/>
    <mergeCell ref="H20:J20"/>
    <mergeCell ref="A29:J29"/>
    <mergeCell ref="B22:G22"/>
    <mergeCell ref="B24:G24"/>
    <mergeCell ref="I13:J13"/>
    <mergeCell ref="A13:B13"/>
    <mergeCell ref="A34:D34"/>
    <mergeCell ref="A15:J15"/>
    <mergeCell ref="H27:J27"/>
    <mergeCell ref="A12:B12"/>
    <mergeCell ref="F11:H11"/>
    <mergeCell ref="C5:E5"/>
    <mergeCell ref="H25:J25"/>
    <mergeCell ref="I7:J7"/>
    <mergeCell ref="H26:J26"/>
    <mergeCell ref="B25:G25"/>
    <mergeCell ref="B19:G19"/>
    <mergeCell ref="H19:J19"/>
    <mergeCell ref="F5:H5"/>
    <mergeCell ref="I6:J6"/>
    <mergeCell ref="A5:B5"/>
    <mergeCell ref="A2:K3"/>
    <mergeCell ref="A6:B6"/>
    <mergeCell ref="B21:G21"/>
    <mergeCell ref="H21:J21"/>
    <mergeCell ref="C11:E11"/>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2024-12-23T06:56:22Z</dcterms:modified>
</cp:coreProperties>
</file>