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SmithNephew\DOC\Konkur\KKL - Endoprotezai 2024-12 OS\CVP\"/>
    </mc:Choice>
  </mc:AlternateContent>
  <xr:revisionPtr revIDLastSave="0" documentId="13_ncr:1_{137FEDC7-E1ED-425B-8D50-F5675659AF02}"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2" i="1" l="1"/>
  <c r="F311" i="1"/>
  <c r="G321" i="1"/>
  <c r="F321" i="1"/>
  <c r="F322" i="1"/>
  <c r="F323" i="1"/>
  <c r="G301" i="1"/>
  <c r="F277" i="1"/>
  <c r="G300" i="1"/>
  <c r="F300" i="1"/>
  <c r="F301" i="1"/>
  <c r="F302" i="1"/>
  <c r="G267" i="1"/>
  <c r="F243" i="1"/>
  <c r="G266" i="1"/>
  <c r="F266" i="1"/>
  <c r="F267" i="1"/>
  <c r="F268" i="1"/>
  <c r="G233" i="1"/>
  <c r="F206" i="1"/>
  <c r="F232" i="1"/>
  <c r="F233" i="1"/>
  <c r="F234" i="1"/>
  <c r="G232" i="1"/>
  <c r="G196" i="1"/>
  <c r="F176" i="1"/>
  <c r="G195" i="1"/>
  <c r="F195" i="1"/>
  <c r="F196" i="1"/>
  <c r="F197" i="1"/>
  <c r="G166" i="1"/>
  <c r="F142" i="1"/>
  <c r="G165" i="1"/>
  <c r="F165" i="1"/>
  <c r="F166" i="1"/>
  <c r="F167" i="1"/>
  <c r="G132" i="1"/>
  <c r="F105" i="1"/>
  <c r="F131" i="1"/>
  <c r="F132" i="1"/>
  <c r="F133" i="1"/>
  <c r="G95" i="1"/>
  <c r="F77" i="1"/>
  <c r="G94" i="1"/>
  <c r="G67" i="1"/>
  <c r="F37" i="1"/>
  <c r="F66" i="1"/>
  <c r="F67" i="1"/>
  <c r="F68" i="1"/>
  <c r="G21" i="1"/>
  <c r="G66" i="1"/>
  <c r="G131" i="1"/>
  <c r="F94" i="1"/>
  <c r="F95" i="1"/>
  <c r="F96" i="1"/>
</calcChain>
</file>

<file path=xl/sharedStrings.xml><?xml version="1.0" encoding="utf-8"?>
<sst xmlns="http://schemas.openxmlformats.org/spreadsheetml/2006/main" count="685" uniqueCount="495">
  <si>
    <t>PIRKIMO SĄLYGŲ PRIEDAS "PASIŪLYMO FORMA"</t>
  </si>
  <si>
    <t>ENDOPROTEZAI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</si>
  <si>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</si>
  <si>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</si>
  <si>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</si>
  <si>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</si>
  <si>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</si>
  <si>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</si>
  <si>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</si>
  <si>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</si>
  <si>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</si>
  <si>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</si>
  <si>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</si>
  <si>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</si>
  <si>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</si>
  <si>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</si>
  <si>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</si>
  <si>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</si>
  <si>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</si>
  <si>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</si>
  <si>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</si>
  <si>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</si>
  <si>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</si>
  <si>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</si>
  <si>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</si>
  <si>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</si>
  <si>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</si>
  <si>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MECHANINIO (BECEMENTINIO) TVIRTINIMO KLUBO SĄNARIO ENDOPROTEZO KOMPLEKTAS</t>
  </si>
  <si>
    <t>Tiekėjo pasiūlymas:</t>
  </si>
  <si>
    <t>Nr.</t>
  </si>
  <si>
    <t>Pavadinimas</t>
  </si>
  <si>
    <t>Maksimalus kiekis</t>
  </si>
  <si>
    <t>Mato vienetas</t>
  </si>
  <si>
    <t>Vieneto įkainis be PVM, Eur</t>
  </si>
  <si>
    <t>Suma be PVM, Eur</t>
  </si>
  <si>
    <t>Siūlomos prekės modelis ir modelio modifikacija (jei taikoma)</t>
  </si>
  <si>
    <t>Siūlomų parametrų reikšmės ir pridedamo dokumento puslapis patvirtinantis siūlomo parametro reikšmę</t>
  </si>
  <si>
    <t>1.</t>
  </si>
  <si>
    <t>Mechaninio (becementinio) tvirtinimo klubo sąnario endoprotezo komplektas</t>
  </si>
  <si>
    <t>1.1.</t>
  </si>
  <si>
    <t>Mechaninio (becementinio) tvirtinimo klubo sąnario endoprotezo komplektas, užtikrinantis ašinį ir rotacinį šlaunikaulio komponento stabilumą, kurį sudaro:</t>
  </si>
  <si>
    <t>vnt.</t>
  </si>
  <si>
    <t>1.1.1.</t>
  </si>
  <si>
    <t>Mechaninio (becementinio) tvirtinimo klubo sąnario endoprotezo komplektas:</t>
  </si>
  <si>
    <t>1.1.2.</t>
  </si>
  <si>
    <t>Mechaninio (becementinio) tvirtinimo trumpas šlaunikaulio komponentas (stiebas)</t>
  </si>
  <si>
    <t>1.1.3.</t>
  </si>
  <si>
    <t>Šlaunikaulio komponentas pagamintas iš titano-aliuminio-vanadžio arba titano-aliuminio-niobio lydinio (arba lygiavertės medžiagos)</t>
  </si>
  <si>
    <t>1.1.4.</t>
  </si>
  <si>
    <t>Šlaunikaulio komponento trigubas stiebo kūginis dizainas su trapecijos formos skerspjūviu, užtikrinantis ašinį ir rotacinį šlaunikaulio komponento stabilumą</t>
  </si>
  <si>
    <t>1.1.5.</t>
  </si>
  <si>
    <t>Šlaunikaulio komponentas be atramos į šlaunikaulio kaklo nupjautą paviršių</t>
  </si>
  <si>
    <t>1.1.6.</t>
  </si>
  <si>
    <t xml:space="preserve">Pasirenkamos standartinė ir lateralizuota stiebo versijos su dviem skirtingais CCD kampais, kurių vienas ne didesnis nei 127°  </t>
  </si>
  <si>
    <t>1.1.7.</t>
  </si>
  <si>
    <t>Ne mažiau kaip po 15 pasirenkamų šlaunikaulio komponento dydžių variacijų abejoms stiebo versijoms</t>
  </si>
  <si>
    <t>1.1.8.</t>
  </si>
  <si>
    <t>Geresnei kaulo osteointegracijai su šlaunikaulio komponentu šlaunikaulio komponentas padengtas titano ir hidroksiapatito danga (arba lygiaverte)</t>
  </si>
  <si>
    <t>1.1.9.</t>
  </si>
  <si>
    <t>Šlaunikaulio galvos komponentas:</t>
  </si>
  <si>
    <t>1.1.10.</t>
  </si>
  <si>
    <t>Šlaunikaulio galva pagaminta iš BIOLOX Delta keramikos arba lygiavertės medžiagos</t>
  </si>
  <si>
    <t>1.1.11.</t>
  </si>
  <si>
    <t>Šlaunikaulio galvos diametro pasirinkimai: 28 mm, 32 mm, 36 mm</t>
  </si>
  <si>
    <t>1.1.12.</t>
  </si>
  <si>
    <t>Šlaunikaulio galvos kaklo pasirenkamų ilgių variacija – ne mažiau kaip 3 ilgiai 28 mm diametro galvoms, ne mažiau kaip po 4 ilgius 32 mm ir 36 mm diametro galvoms</t>
  </si>
  <si>
    <t>1.1.13.</t>
  </si>
  <si>
    <t>Mechaninio (becementinio) tvirtinimo gūžduobės komponentas (angl. shell, cup):</t>
  </si>
  <si>
    <t>1.1.14.</t>
  </si>
  <si>
    <t>Gūžduobės komponentas neįsriegiamas</t>
  </si>
  <si>
    <t>1.1.15.</t>
  </si>
  <si>
    <t>Gūžduobės komponentas pagamintas iš titano turinčio lydinio arba lygiavertės medžiagos</t>
  </si>
  <si>
    <t>1.1.16.</t>
  </si>
  <si>
    <t>Gūžduobės komponentas to paties modelio (ruošiamas tomis pačiomis frezomis), dviejų pasirenkamų tipų: be angų ir ne mažiau kaip su 2 angomis gūžduobės fiksavimui sraigtais. Jei tiekiamas gūžduobės komponentas be angų (nefiksuojamas sraigtais), turi turėti angą įkalimo instrumentui fiksuoti ir kartu turi būti tiekiamas varžtas arba kaištis šiai angai hermetizuoti.</t>
  </si>
  <si>
    <t>1.1.17.</t>
  </si>
  <si>
    <t>Gūžduobės komponento dydžių variacija -  ne mažiau kaip 11 pasirenkamų dydžių imtinai nuo 46 mm ±1 mm iki 66 mm ±1 mm</t>
  </si>
  <si>
    <t>1.1.18.</t>
  </si>
  <si>
    <t>Gūžduobės įdėklas/intarpas (angl. liner, insert, inlay):</t>
  </si>
  <si>
    <t>1.1.19.</t>
  </si>
  <si>
    <t>Gūžduobės įdėklas/intarpas pagamintas iš tinklinio polietileno (XLPE) (angl. Cross-linked polyethylene) arba lygiavertės medžiagos.</t>
  </si>
  <si>
    <t>1.1.20.</t>
  </si>
  <si>
    <t>Gūžduobės įdėklai/intarpai tinkami visų dydžių gūžduobėms ir šlaunikaulio galvoms (kiekvienam pasirenkamo dydžio gūžduobės ir atitinkamo dydžio galvos komplektui)</t>
  </si>
  <si>
    <t>1.1.21.</t>
  </si>
  <si>
    <t>Gūžduobės įdėklas atskiriamas nuo gūžduobės komponento (nesulietas)</t>
  </si>
  <si>
    <t>1.1.22.</t>
  </si>
  <si>
    <t>Gūžduobės įdėklai/intarpai mažiausiai dviejų pasirenkamų tipų: lygios plokštumos ir pakeltu kraštu</t>
  </si>
  <si>
    <t>1.1.23.</t>
  </si>
  <si>
    <t>Sraigtai mechaniniam (becementiniam) gūžduobės fiksavimui:</t>
  </si>
  <si>
    <t>1.1.24.</t>
  </si>
  <si>
    <t>Ne mažiau kaip 10 pasirenkamų ilgių</t>
  </si>
  <si>
    <t>1.1.25.</t>
  </si>
  <si>
    <t>Turi būti galimybė operacijos metu keisti operacinę techniką ir operaciją atlikti su ilgu tiesiu mechaniniu šlaunikaulio komponentu, turinčiu standartinę ir lateralinę versijas su dviem skirtingais CCD kampais, kurių vienas ne didesnis nei 127° su ne mažiau kaip 7 dydžių pasirinkimo variantais (abiejų versijų). Instrumentai jam implantuoti  turi būti pateikti komplekte su trumpo stiebo instrumentų rinkiniu.</t>
  </si>
  <si>
    <t>1.1.26.</t>
  </si>
  <si>
    <t>1.1.27.</t>
  </si>
  <si>
    <t>Endoprotezo komplektas sudaromas iš  pasirenkamų parametrų (dydžio, tipo ir/ar kt.) komponentų: šlaunikaulio komponentas, šlaunikaulio galvos komponentas, gūžduobės komponentas, gūžduobės įdėklas/intarpas, gūžduobės komponento fiksavimo sraigtai (ne daugiau 2 vnt.)</t>
  </si>
  <si>
    <t>1.1.28.</t>
  </si>
  <si>
    <t>Suma be PVM</t>
  </si>
  <si>
    <t>Taikomas PVM dydis (%)</t>
  </si>
  <si>
    <t>PVM suma</t>
  </si>
  <si>
    <t>Suma su PVM</t>
  </si>
  <si>
    <t>2. DALIS</t>
  </si>
  <si>
    <t>KELIO SĄNARIO ENDOPROTEZAS (UŽTIKRINANTIS PAPILDOMĄ KELIO SĄNARIO STABILUMĄ PER ATSTATYTĄ ANATOMIJĄ IR KINEMATINĮ JUDESĮ)</t>
  </si>
  <si>
    <t>2.</t>
  </si>
  <si>
    <t>Kelio sąnario endoprotezas (užtikrinantis papildomą kelio sąnario stabilumą per atstatytą anatomiją ir kinematinį judesį)</t>
  </si>
  <si>
    <t>2.1.</t>
  </si>
  <si>
    <t>2.1.1.</t>
  </si>
  <si>
    <t>Endoprotezo tipas – kelio sąnario endoprotezas, užtikrinantis papildomą kelio sąnario stabilumą per atstatytą anatomiją ir kinematinį judesį</t>
  </si>
  <si>
    <t>2.1.2.</t>
  </si>
  <si>
    <t>Endoprotezo tvirtinimas - cementinis</t>
  </si>
  <si>
    <t>2.1.3.</t>
  </si>
  <si>
    <t>Endoprotezo medžiaga: kobalto-chromo lydinys (arba lygiavertė)</t>
  </si>
  <si>
    <t>2.1.4.</t>
  </si>
  <si>
    <t>Pasirenkami endoprotezo tipai pagal kryžminių raiščių būseną: CR (išsaugantis užpakalinį kryžminį raištį), FLEX CS (kompensuojantis abiejų raiščių nebuvimą)</t>
  </si>
  <si>
    <t>2.1.5.</t>
  </si>
  <si>
    <t>Šlaunikaulinio komponento savybės - asimetrinis, vieno spindulio vidinis šlaunikaulio komponento krumplis, fiksuotas blauzdinio komponento intarpe (angl. Ball in socket medial compartment), veikiantis rutulinio lanksto principu ir neleidžiantis vidiniam šlaunikaulio komponento krumpliui riedėti bei slysti, užtikrindamas sukamuosius ašinius judesius.</t>
  </si>
  <si>
    <t>2.1.6.</t>
  </si>
  <si>
    <t>Šlaunikaulinio komponento anatominė orientacija ir dydžių variacija - kairės ir dešinės pusių, ne mažiau kaip po 13 pasirenkamų dydžių kiekvienai pusei</t>
  </si>
  <si>
    <t>2.1.7.</t>
  </si>
  <si>
    <t>Blauzdikaulio platformos padėtis - fiksuota</t>
  </si>
  <si>
    <t>2.1.8.</t>
  </si>
  <si>
    <t>Blauzdikaulinio komponento savybės - darbinė plokštuma asimetrinė (tiekiami kairės ir dešinės pusių blauzdikauliniai komponentai)</t>
  </si>
  <si>
    <t>2.1.9.</t>
  </si>
  <si>
    <t>Blauzdikaulio komponentų dydžių variacija - ne mažiau kaip po 6 pasirenkamus dydžius kairei ir dešinei anatominei orientacijai</t>
  </si>
  <si>
    <t>2.1.10.</t>
  </si>
  <si>
    <t>Intarpo medžiaga - ultraaukštos molekulinės masės polietilenas (UHMWPE) (arba lygiavertė)</t>
  </si>
  <si>
    <t>2.1.11.</t>
  </si>
  <si>
    <t>Intarpo anatominės orientacijos, dydžių ir storių variacija - asimetrinis (kairės ir dešinės pusių), kiekvienai pusei ne mažiau kaip po 6 pasirenkamus dydžius ir ne mažiau kaip po 7 storius.</t>
  </si>
  <si>
    <t>2.1.12.</t>
  </si>
  <si>
    <t>Prailginimo stiebelis – papildomam blauzdikaulio komponento stabilizavimui. Cementuojamas, ne mažiau dviejų skirtingų pasirenkamų ilgių.</t>
  </si>
  <si>
    <t>2.1.13.</t>
  </si>
  <si>
    <t>Girnelė – simetrinės formos, cementuojama</t>
  </si>
  <si>
    <t>2.1.14.</t>
  </si>
  <si>
    <t>Girnelės dydžių variacija – ne mažiau 4 pasirenkamų dydžių.</t>
  </si>
  <si>
    <t>2.1.15.</t>
  </si>
  <si>
    <t>Endoprotezo komplektas sudaromas iš  pasirenkamų parametrų (dydžio, tipo ir/ar kt.) komponentų:šlaunikaulio komponentas, blauzdikaulio komponentas, intarpas, prailginimo stiebelis, girnelės komponentas, priedai endoprotezo cementavimui: kaulinis cementas, cemento maišymo sistema, pulsuojanti kaulo praplovimo sistema</t>
  </si>
  <si>
    <t>2.1.16.</t>
  </si>
  <si>
    <t>3. DALIS</t>
  </si>
  <si>
    <t>CEMENTINIO TVIRTINIMO KLUBO SĄNARIO ENDOPROTEZO (SU DVIGUBO MOBILUMO SĄNARINIAIS PAVIRŠIAIS) KOMPLEKTAS</t>
  </si>
  <si>
    <t>3.</t>
  </si>
  <si>
    <t>Cementinio tvirtinimo klubo sąnario endoprotezo (su dvigubo mobilumo sąnariniais paviršiais) komplektas</t>
  </si>
  <si>
    <t>3.1.</t>
  </si>
  <si>
    <t>Cementinio tvirtinimo klubo sąnario endoprotezo (su dvigubo mobilumo sąnariniais paviršiais) komplektas, kurį sudaro:</t>
  </si>
  <si>
    <t>3.1.1.</t>
  </si>
  <si>
    <t>Cementinio tvirtinimo šlaunikaulio komponentas (stiebas):</t>
  </si>
  <si>
    <t>3.1.2.</t>
  </si>
  <si>
    <t>Šlaunikaulio komponentas turi būti pagamintas iš chromo-kobalto arba lygiaverčio lydinio.</t>
  </si>
  <si>
    <t>3.1.3.</t>
  </si>
  <si>
    <t>Šlaunikaulio komponento savybės – trigubo konuso formos, poliruotas, su distalinės dalies centratoriumi.</t>
  </si>
  <si>
    <t>3.1.4.</t>
  </si>
  <si>
    <t>Šlaunikaulio komponentas turi būti be atramos į šlaunikaulio kaklo nupjautą paviršių</t>
  </si>
  <si>
    <t>3.1.5.</t>
  </si>
  <si>
    <t>Turi būti ne mažiau kaip 2 šlaunikaulio komponento kaklo ilgio koregavimo variacijos (angl. Offset) (tai ne skirtingo dydžio šlaunikaulio komponentai ar ne skirtingo galvos kaklo ilgio sąskaita išgaunamos skirtingos ,,offset‘‘ versijos. Tai to paties dydžio šlaunikaulio komponentai, tačiau turintys skirtingas ,,offset“ versijas).</t>
  </si>
  <si>
    <t>3.1.6.</t>
  </si>
  <si>
    <t>Turi būti ne mažiau 6 šlaunikaulio komponento dydžių variacijų.</t>
  </si>
  <si>
    <t>3.1.7.</t>
  </si>
  <si>
    <t>Šlaunikaulio–kaklo–galvos kampo (CCD) pasirinkimo variacija – ne mažiau 2 variantų.</t>
  </si>
  <si>
    <t>3.1.8.</t>
  </si>
  <si>
    <t>Šlaunikaulinio komponento kaklo konusas – 12/14</t>
  </si>
  <si>
    <t>3.1.9.</t>
  </si>
  <si>
    <t>3.1.10.</t>
  </si>
  <si>
    <t>Šlaunikaulio galva turi būti pagaminta iš: keramizuoto metalo arba chromo-kobalto lydinio</t>
  </si>
  <si>
    <t>3.1.11.</t>
  </si>
  <si>
    <t>Šlaunikaulio galva pasirenkama iš 22, 28 mm diametro</t>
  </si>
  <si>
    <t>3.1.12.</t>
  </si>
  <si>
    <t>Šlaunikaulio galvos kaklo ilgio variacija – ne mažiau 3 ilgių</t>
  </si>
  <si>
    <t>3.1.13.</t>
  </si>
  <si>
    <t>Cementinio tvirtinimo dvigubo mobilumo gūžduobės komponentas (angl. double/dual mobility cup):</t>
  </si>
  <si>
    <t>3.1.14.</t>
  </si>
  <si>
    <t>Gūžduobės komponentas cementuojamas</t>
  </si>
  <si>
    <t>3.1.15.</t>
  </si>
  <si>
    <t>Gūžduobės komponentas pagamintas iš nerūdyjančio plieno lydinio.</t>
  </si>
  <si>
    <t>3.1.16.</t>
  </si>
  <si>
    <t>Dvigubo mobilumo gūžduobės komponentas turi turėti antiišniriminę briauną lygiagrečios metalinės gūžduobės plokštumos paviršiui. Gūžduobės išorinis paviršius turi turėti griovelius tolygesniam kaulinio cemento pasiskirstymui aplink gūžduobės komponentą.</t>
  </si>
  <si>
    <t>3.1.17.</t>
  </si>
  <si>
    <t>Turi būti ne mažiau 11 gūžduobės komponento dydžių variacijų nuo 42 mm ± 1 mm iki 62 mm ± 1 mm</t>
  </si>
  <si>
    <t>3.1.18.</t>
  </si>
  <si>
    <t>3.1.19.</t>
  </si>
  <si>
    <t>Gūžduobės įdėklas/intarpas pagamintas iš kryžminių ryšių polietileno (XLPE) (angl. Cross-linked polyethylene).</t>
  </si>
  <si>
    <t>3.1.20.</t>
  </si>
  <si>
    <t>Gūžduobės įdėklai/intarpai turi būti tinkami visų dydžių gūžduobėms ir tinkami 2.2 punkte siūlomai (-oms) šlaunikaulio galvai (-oms).</t>
  </si>
  <si>
    <t>3.1.21.</t>
  </si>
  <si>
    <t>Kaulinis cementas ir jo priedai:</t>
  </si>
  <si>
    <t>3.1.22.</t>
  </si>
  <si>
    <t>Pateikti ne mažiau kaip 2 pakuotes po 40 g kaulinio cemento.</t>
  </si>
  <si>
    <t>3.1.23.</t>
  </si>
  <si>
    <t>Vienkartinė pulsuojanti kaulo plovimo sistema su dviem antgaliais.</t>
  </si>
  <si>
    <t>3.1.24.</t>
  </si>
  <si>
    <t>Kaulinio cemento maišymo sistema, skirta šlaunikaulio ir gūžduobės komponentų cementavimo paruošimui.</t>
  </si>
  <si>
    <t>3.1.25.</t>
  </si>
  <si>
    <t>4. DALIS</t>
  </si>
  <si>
    <t>MECHANINIO (NECEMENTINIO) KLUBO SĄNARIO ENDOPROTEZO (UŽTIKRINANČIO PIRMINĮ IR ROTACINĮ STABILUMĄ) KOMPLEKTAS</t>
  </si>
  <si>
    <t>4.</t>
  </si>
  <si>
    <t>Mechaninio (necementinio) klubo sąnario endoprotezo (užtikrinančio pirminį ir rotacinį stabilumą) komplektas</t>
  </si>
  <si>
    <t>4.1.</t>
  </si>
  <si>
    <t>Mechaninio (necementinio) klubo sąnario endoprotezo (užtikrinančio pirminį ir rotacinį stabilumą) komplektas, kurį sudaro:</t>
  </si>
  <si>
    <t>4.1.1.</t>
  </si>
  <si>
    <t>Mechaninio (necementinio) tvirtinimo šlaunikaulio komponentas (stiebas):</t>
  </si>
  <si>
    <t>4.1.2.</t>
  </si>
  <si>
    <t>Šlaunikaulio komponentas turi būti pagamintas iš titano-aliuminio-vanadžio arba lygiaverčio lydinio, padengtas porėta titano plazmos danga ir kalcio fosfatu (HA) pirminiam mechaniniam stabilumui išgauti.</t>
  </si>
  <si>
    <t>4.1.3.</t>
  </si>
  <si>
    <t xml:space="preserve">Šlaunikaulio komponentas tiesus – pagamintas pagal tiesaus stiebo koncepciją: tiesus II tipo pagal Khanuja klasifikaciją** stiebas, proksimalinės fiksacijos dizaino, stiebo paviršius kontaktuojantis su kaulu pritaikytas osteointegracijai per visą stiebą, užsirakinantis trijų taškų principu. Tiesi, kūgiškai smailėjanti stiebo forma leidžianti įstatyti implantą šlaunikaulyje neutralioje ašyje. Stiebas pleišto formos, automatiškai randantis ašies centrą. Suapvalintos briaunos/glotnūs šonai (be aštrių briaunų kampų), apsaugantys trochanterinę sritį. </t>
  </si>
  <si>
    <t>4.1.4.</t>
  </si>
  <si>
    <t>4.1.5.</t>
  </si>
  <si>
    <t>Turi būti ne mažiau kaip 3 šlaunikaulio komponento kaklo ilgio koregavimo variacijos (angl. Offset) (tai ne skirtingo dydžio šlaunikaulio komponentai ar ne skirtingo galvos kaklo ilgio sąskaita išgaunamos skirtingos ,,offset‘‘ versijos. Tai to paties dydžio šlaunikaulio komponentai, tačiau turintys skirtingas ,,offset“ versijas).</t>
  </si>
  <si>
    <t>4.1.6.</t>
  </si>
  <si>
    <t>Turi būti ne mažiau 8 šlaunikaulio komponento dydžių variacijų</t>
  </si>
  <si>
    <t>4.1.7.</t>
  </si>
  <si>
    <t>4.1.8.</t>
  </si>
  <si>
    <t>Šlaunikaulio galva turi būti pagaminta iš: keramikos arba keramizuoto metalo</t>
  </si>
  <si>
    <t>4.1.9.</t>
  </si>
  <si>
    <t>Šlaunikaulio galva pasirenkama iš 22, 28, 32 36, 40 mm diametro spektro.</t>
  </si>
  <si>
    <t>4.1.10.</t>
  </si>
  <si>
    <t>4.1.11.</t>
  </si>
  <si>
    <t>Mechaninio (necementinio) tvirtinimo gūžduobės komponentas (angl. shell, cup):</t>
  </si>
  <si>
    <t>4.1.12.</t>
  </si>
  <si>
    <t>4.1.13.</t>
  </si>
  <si>
    <t>Gūžduobės komponentas pagamintas iš titano arba lygiaverčio lydinio</t>
  </si>
  <si>
    <t>4.1.14.</t>
  </si>
  <si>
    <t>Gūžduobės komponentas turi būti to paties modelio (ruošiamas tomis pačiomis frezomis) 2 tipų: be angų ir ne mažiau kaip su 3-mis angomis gūžduobės fiksavimui sraigtais. Jei siūlomas gūžduobės komponentas be angų (nefiksuojamas sraigtais), turi angą įkalimo instrumentui fiksuoti, turi būti tiekiamas varžtas ar kaištis šiai angai hermetizuoti.</t>
  </si>
  <si>
    <t>4.1.15.</t>
  </si>
  <si>
    <t>Turi būti ne mažiau 15 gūžduobės komponento dydžių variacijų nuo 40 mm ± 1 mm iki 68 mm ± 1 mm</t>
  </si>
  <si>
    <t>4.1.16.</t>
  </si>
  <si>
    <t>4.1.17.</t>
  </si>
  <si>
    <t>4.1.18.</t>
  </si>
  <si>
    <t>Gūžduobės įdėklai/intarpai turi būti tinkami visų dydžių gūžduobėms ir tinkami 2.2 punkte siūlomai (-oms) šlaunikaulio galvai (-oms). Gūžduobės įdėklai/intarpai turi būti mažiausiai dviejų tipų: lygios plokštumos (lygiagrečios metalinės gūžduobės plokštumos paviršiui) ir 20° ± 2 koreguojantys metalinės gūžduobės plokštumos kampą.</t>
  </si>
  <si>
    <t>4.1.19.</t>
  </si>
  <si>
    <t>4.1.20.</t>
  </si>
  <si>
    <t>Mechaninės (necementinės) gūžduobės sraigtai, gūžduobės fiksavimui:</t>
  </si>
  <si>
    <t>4.1.21.</t>
  </si>
  <si>
    <t xml:space="preserve">Turi būti ne mažiau kaip 12 ilgių. </t>
  </si>
  <si>
    <t>4.1.22.</t>
  </si>
  <si>
    <t>5. DALIS</t>
  </si>
  <si>
    <t>CEMENTINIO TVIRTINIMO KELIO SĄNARIO ENDOPROTEZO, PACIENTAMS TURINTIEMS ALERGIJĄ METALO LYDINIAMS, KOMPLEKTAS</t>
  </si>
  <si>
    <t>5.</t>
  </si>
  <si>
    <t>Cementinio tvirtinimo kelio sąnario endoprotezo, pacientams turintiems alergiją metalo lydiniams, komplektas</t>
  </si>
  <si>
    <t>5.1.</t>
  </si>
  <si>
    <t>Cementinio tvirtinimo kelio sąnario endoprotezo, pacientams turintiems alergiją metalo lydiniams, komplektas, kurį sudaro:</t>
  </si>
  <si>
    <t>5.1.1.</t>
  </si>
  <si>
    <t>Šlaunikaulinis komponentas:</t>
  </si>
  <si>
    <t>5.1.2.</t>
  </si>
  <si>
    <t>Šlaunikaulio komponentas turi būti pagamintas iš cirkonio substrato medžiagos, arba lygiavertės medžiagos turinčios anti-alerginį poveikį.</t>
  </si>
  <si>
    <t>5.1.3.</t>
  </si>
  <si>
    <t>Kryžminių raiščių būsena – CR (išsauganti užpakalinį kryžminį raištį), PS (užpakalinės stabilizacijos, kompensuojanti abiejų raiščių nebuvimą)</t>
  </si>
  <si>
    <t>5.1.4.</t>
  </si>
  <si>
    <t>Šlaunikaulinio komponento savybės – anatominis "S" formos girnelės takas, galima revizinė šlaunikaulinio komponento versija su prailgintu stiebu, skirtingo dydžio šlaunikaulinis ir blauzdikaulinis komponentai derinami tarpusavyje</t>
  </si>
  <si>
    <t>5.1.5.</t>
  </si>
  <si>
    <t>Šlaunikaulinio komponento anatominė orientacija ir dydžių variacija – kairė ir dešinė, ne mažiau 7 dydžių</t>
  </si>
  <si>
    <t>5.1.6.</t>
  </si>
  <si>
    <t>Blauzdikaulinis komponentas:</t>
  </si>
  <si>
    <t>5.1.7.</t>
  </si>
  <si>
    <t>Blauzdikaulinis komponentas turi būti pagamintas iš titano lydinio, arba lygiavertės medžiagos turinčios anti-alerginį poveikį.</t>
  </si>
  <si>
    <t>5.1.8.</t>
  </si>
  <si>
    <t>Blauzdikaulio platformos padėtis – mobili ir fiksuota</t>
  </si>
  <si>
    <t>5.1.9.</t>
  </si>
  <si>
    <t>Blauzdikaulinio komponento savybės – darbinė plokštuma asimetrinė (kairė ir dešinė pusė) ir poliruota, galimybė naudoti standartinį blauzdikaulinį komponentą panaudojant prailgintą stiebą ir pleištus, arba specialų blauzdikaulinį komponentą revizinėms operacijoms, tibialinis plato su integruotu 3 laipsnių užpakaliniu nuolydžiu</t>
  </si>
  <si>
    <t>5.1.10.</t>
  </si>
  <si>
    <t>Blauzdikaulio komponentų dydžių variacija – ne mažiau 7 dydžių</t>
  </si>
  <si>
    <t>5.1.11.</t>
  </si>
  <si>
    <t>Intarpas:</t>
  </si>
  <si>
    <t>5.1.12.</t>
  </si>
  <si>
    <t>Intarpo medžiaga – pagamintas iš kryžminių ryšių polietileno (XLPE) (angl. Cross-linked polyethylene).</t>
  </si>
  <si>
    <t>5.1.13.</t>
  </si>
  <si>
    <t>Intarpo dydžių ir storių variacija – galimybė pasirinkti iš ne mažiau kaip trijų skirtingų tipų polietileninių intarpų: DD (angl. Dished – įgaubtas) ne mažiau 4 dydžių ir ne mažiau 6 storių, CR (angl. Cruciate Retaining – išsauganti užpakalinį kryžminį raištį) ne mažiau 4 dydžių ir ne mažiau 5 storių, PS (angl. Posterior Stabilized – užpakalinės stabilizacijos, kompensuojanti abiejų raiščių nebuvimą) ne mažiau 4 dydžių ir ne mažiau 6 storių</t>
  </si>
  <si>
    <t>5.1.14.</t>
  </si>
  <si>
    <t>5.1.15.</t>
  </si>
  <si>
    <t>5.1.16.</t>
  </si>
  <si>
    <t>5.1.17.</t>
  </si>
  <si>
    <t>Kaulinio cemento maišymo sistema, skirta šlaunikaulio ir blauzdikaulio komponentų cementavimo paruošimui.</t>
  </si>
  <si>
    <t>5.1.18.</t>
  </si>
  <si>
    <t>6. DALIS</t>
  </si>
  <si>
    <t>KLUBO SĄNARIO ENDOPROTEZO SISTEMA</t>
  </si>
  <si>
    <t>6.</t>
  </si>
  <si>
    <t>Klubo sąnario endoprotezo sistema</t>
  </si>
  <si>
    <t>6.1.</t>
  </si>
  <si>
    <t>6.1.1.</t>
  </si>
  <si>
    <t>Šlaunikaulio komponentas - stiebas:</t>
  </si>
  <si>
    <t>6.1.2.</t>
  </si>
  <si>
    <t xml:space="preserve">Mechaninio (necementinio) tvirtinimo šlaunikaulio komponentas - ilgas stiebas. </t>
  </si>
  <si>
    <t>6.1.3.</t>
  </si>
  <si>
    <t>Šlaunikaulio komponentas turi būti pagamintas iš titano-aliuminio-vanadžio arba titano-aliuminio-niobio lydinio</t>
  </si>
  <si>
    <t>6.1.4.</t>
  </si>
  <si>
    <t>Šlaunikaulio komponentas tiesus – pagamintas pagal tiesaus stiebo koncepciją: tiesus I arba II tipo pagal Khanuja klasifikaciją** stiebas, stačiakampio formos skerspjūvyje, užtikrinančios didesnę judesių amplitudę (AMT), proksimalinės fiksacijos dizaino, stiebo paviršius kontaktuojantis su kaulu pritaikytas osteointegracijai per visą stiebą, užsirakinantis trijų taškų principu. Tiesi, kūgiškai smailėjanti stiebo forma leidžianti įstatyti implantą šlaunikaulyje neutralioje ašyje. Stiebas pleišto formos, automatiškai randantis ašies centrą. Suapvalintos briaunos/glotnūs šonai (be aštrių briaunų kampų), apsaugantys trochanterinę sritį.</t>
  </si>
  <si>
    <t>6.1.5.</t>
  </si>
  <si>
    <t>6.1.6.</t>
  </si>
  <si>
    <t>6.1.7.</t>
  </si>
  <si>
    <t>Turi būti ne mažiau 12 šlaunikaulio komponento dydžių variacijų</t>
  </si>
  <si>
    <t>6.1.8.</t>
  </si>
  <si>
    <t>6.1.9.</t>
  </si>
  <si>
    <t>Šlaunikaulio galva turi būti pagaminta iš keramikos, arba keramizuoto metalo</t>
  </si>
  <si>
    <t>6.1.10.</t>
  </si>
  <si>
    <t xml:space="preserve">Šlaunikaulio galvos turi būti 28 mm, 32 mm, ir 36 mm diametro. </t>
  </si>
  <si>
    <t>6.1.11.</t>
  </si>
  <si>
    <t>Šlaunikaulio galvos kaklo ilgio variacija – ne mažiau 28mm - 3 ilgiai, 32mm - 4 ilgiai, 36mm - 4 ilgiai</t>
  </si>
  <si>
    <t>6.1.12.</t>
  </si>
  <si>
    <t>Gūžduobės komponentas:</t>
  </si>
  <si>
    <t>6.1.13.</t>
  </si>
  <si>
    <t>Mechaninio (necementinio) tvirtinimo dviejų dalių gūžduobės komponentas</t>
  </si>
  <si>
    <t>6.1.14.</t>
  </si>
  <si>
    <t>6.1.15.</t>
  </si>
  <si>
    <t>Gūžduobės komponentas pagamintas iš titano lydinio</t>
  </si>
  <si>
    <t>6.1.16.</t>
  </si>
  <si>
    <t>6.1.17.</t>
  </si>
  <si>
    <t>Turi būti ne mažiau 12 gūžduobės komponento dydžių variacijų nuo 40 mm ± 1 mm iki 62 mm ± 1 mm</t>
  </si>
  <si>
    <t>6.1.18.</t>
  </si>
  <si>
    <t>6.1.19.</t>
  </si>
  <si>
    <t>Gūžduobės įdėklas/intarpas pagamintas iš kryžminių ryšių polietileno (XLPE) (angl. Cross-linked polyethylene), stabilizuotas antioksidantu (vitamin E).</t>
  </si>
  <si>
    <t>6.1.20.</t>
  </si>
  <si>
    <t>Gūžduobės įdėklai/intarpai turi būti tinkami visų dydžių gūžduobėms ir tinkami siūlomai (-oms) šlaunikaulio galvai (-oms).</t>
  </si>
  <si>
    <t>6.1.21.</t>
  </si>
  <si>
    <t>Gūžduobės įdėklai/intarpai turi būti mažiausiai dviejų tipų: lygios plokštumos (lygiagrečios metalinės gūžduobės plokštumos paviršiui) ir 10-20° koreguojantys metalinės gūžduobės plokštumos kampą.</t>
  </si>
  <si>
    <t>6.1.22.</t>
  </si>
  <si>
    <t>Gūžduobė ir įdėklas tarpusavyje fiksuojami be dantukų, užsirakinantys šiurkštaus konuso principu.</t>
  </si>
  <si>
    <t>6.1.23.</t>
  </si>
  <si>
    <t>Mechaninės (necementinės) gūžduobės sraigtai gūžduobės fiksavimui turi būti ne mažiau kaip 12 ilgių, nuo 15 mm ± 1 mm iki 65 mm ± 1 mm.</t>
  </si>
  <si>
    <t>6.1.24.</t>
  </si>
  <si>
    <t>Klubo sąnario sistemos endoprotezo komplektą sudaro:1. vienas pasirinkto tipo šlaunikaulio komponentas - stiebas;2. vienas pasirinktas šlaunikaulio galvos komponentas;3. vienas pasirinkto tipo gūžduobės komponentas;</t>
  </si>
  <si>
    <t>6.1.25.</t>
  </si>
  <si>
    <t>7. DALIS</t>
  </si>
  <si>
    <t>7.</t>
  </si>
  <si>
    <t>7.1.</t>
  </si>
  <si>
    <t>7.1.1.</t>
  </si>
  <si>
    <t>7.1.2.</t>
  </si>
  <si>
    <t xml:space="preserve">Mechaninio (necementinio) tvirtinimo šlaunikaulio komponentas - trumpas stiebas. </t>
  </si>
  <si>
    <t>7.1.3.</t>
  </si>
  <si>
    <t>7.1.4.</t>
  </si>
  <si>
    <t>Šlaunikaulio komponentas pagamintas pagal kaulą tausojančią trumpo stiebo koncepciją. Stiebas išlenkto dizaino, įvedamas palei proksimalinį - medialinį šlaunikaulio išlinkimą, galintis atkurti sukimosi centrą ir koregavimo variaciją tiek pagal pradinę standartinę, tiek valgus, tiek varus padėtį. Trigubai smailėjanti forma turi užtikrinti tiek rotacinį stabilumą, tiek pirminę fiksaciją. Kontaktuojantis su kaulu paviršius turi būti šiurkštus, padengtas osteointegraciją skatinančia medžiaga. Stiebo distalinis galas suapvalintas ir poliruotas saugiam stiebo įvedimui. Mažiausio dydžio stiebo maksimalus ilgis - 80 mm.</t>
  </si>
  <si>
    <t>7.1.5.</t>
  </si>
  <si>
    <t>7.1.6.</t>
  </si>
  <si>
    <t>7.1.7.</t>
  </si>
  <si>
    <t>Turi būti ne mažiau 13 šlaunikaulio komponento dydžių variacijų</t>
  </si>
  <si>
    <t>7.1.8.</t>
  </si>
  <si>
    <t>7.1.9.</t>
  </si>
  <si>
    <t>7.1.10.</t>
  </si>
  <si>
    <t>7.1.11.</t>
  </si>
  <si>
    <t>7.1.12.</t>
  </si>
  <si>
    <t>7.1.13.</t>
  </si>
  <si>
    <t xml:space="preserve">Mechaninio (necementinio) tvirtinimo monoblokinis gūžduobės komponentas </t>
  </si>
  <si>
    <t>7.1.14.</t>
  </si>
  <si>
    <t>7.1.15.</t>
  </si>
  <si>
    <t>Gūžduobės komponentas pagamintas kryžminių ryšių polietileno (XLPE) (angl. Cross-linked polyethylene), stabilizuotas antioksidantu (vitamin E), ir padengtas titano dalelių danga, nekeičiančios komponento elastingumo.</t>
  </si>
  <si>
    <t>7.1.16.</t>
  </si>
  <si>
    <t>Gūžduobės komponento elastingumas 800 - 1200 N / mm2</t>
  </si>
  <si>
    <t>7.1.17.</t>
  </si>
  <si>
    <t>Gūžduobės komponentai turi būti mažiausiai dviejų tipų: lygios plokštumos ir 8 -12° koreguojantys gūžduobės plokštumos kampą.</t>
  </si>
  <si>
    <t>7.1.18.</t>
  </si>
  <si>
    <t>Turi būti ne mažiau 15 gūžduobės komponento dydžių variacijų nuo 42 mm ± 1 mm iki 70 mm ± 1 mm</t>
  </si>
  <si>
    <t>7.1.19.</t>
  </si>
  <si>
    <t>Gūžduobės komponentai turi būti tinkami siūlomoms šlaunikaulio galvoms.</t>
  </si>
  <si>
    <t>7.1.20.</t>
  </si>
  <si>
    <t>Mechaninės (necementinės) monoblikinės gūžduobės sraigtai gūžduobės fiksavimui turi būti ne mažiau kaip 12 ilgių, nuo 20 mm ± 2 mm iki 50 mm ± 2 mm.</t>
  </si>
  <si>
    <t>7.1.21.</t>
  </si>
  <si>
    <t>7.1.22.</t>
  </si>
  <si>
    <t>8. DALIS</t>
  </si>
  <si>
    <t>8.</t>
  </si>
  <si>
    <t>8.1.</t>
  </si>
  <si>
    <t>8.1.1.</t>
  </si>
  <si>
    <t>8.1.2.</t>
  </si>
  <si>
    <t>8.1.3.</t>
  </si>
  <si>
    <t>8.1.4.</t>
  </si>
  <si>
    <t>8.1.5.</t>
  </si>
  <si>
    <t>8.1.6.</t>
  </si>
  <si>
    <t>8.1.7.</t>
  </si>
  <si>
    <t>8.1.8.</t>
  </si>
  <si>
    <t>8.1.9.</t>
  </si>
  <si>
    <t>8.1.10.</t>
  </si>
  <si>
    <t>8.1.11.</t>
  </si>
  <si>
    <t>8.1.12.</t>
  </si>
  <si>
    <t>8.1.13.</t>
  </si>
  <si>
    <t>8.1.14.</t>
  </si>
  <si>
    <t>8.1.15.</t>
  </si>
  <si>
    <t>8.1.16.</t>
  </si>
  <si>
    <t>8.1.17.</t>
  </si>
  <si>
    <t>8.1.18.</t>
  </si>
  <si>
    <t>8.1.19.</t>
  </si>
  <si>
    <t>8.1.20.</t>
  </si>
  <si>
    <t>8.1.21.</t>
  </si>
  <si>
    <t>8.1.22.</t>
  </si>
  <si>
    <t>9. DALIS</t>
  </si>
  <si>
    <t>ALKŪNĖS SĄNARIO ENDOPROTEZAS</t>
  </si>
  <si>
    <t>9.</t>
  </si>
  <si>
    <t>Alkūnės sąnario endoprotezas</t>
  </si>
  <si>
    <t>9.1.</t>
  </si>
  <si>
    <t>9.1.1.</t>
  </si>
  <si>
    <t>Alkūnės sąnario endoprotezo (įgalinančio atlikti stipinkaulio galvutės endoprotezavimą) komplektas, kurį sudaro:</t>
  </si>
  <si>
    <t>9.1.2.</t>
  </si>
  <si>
    <t>Mechaninio  ir cementinio tvirtinimo stiebas:</t>
  </si>
  <si>
    <t>9.1.3.</t>
  </si>
  <si>
    <t>Mechaninio tvirtinimo stiebas turi būti pagamintas iš titano-aliuminio-vanadžio arba lygiaverčio lydinio. Cementinio tvirtinimo stiebas turi būti pagamintas iš kobalto-chromo-molibdeno arba lygiaverčio lydinio.</t>
  </si>
  <si>
    <t>9.1.4.</t>
  </si>
  <si>
    <t>Stiebas ne mažiau 2 storių. Stiebų diametrai ne mažesni nei 6 mm ir ne didesni nei 8 mm. Stiebų ilgis nuo 35 iki 50 mm ± 2 mm. Turi turėti ne mažiau 2 papildomus stiebo su apykakle prailginimo variantus, 3,5 - 7,5  mm ± 0,5 mm ribose.</t>
  </si>
  <si>
    <t>9.1.5.</t>
  </si>
  <si>
    <t>Galvos komponentas:</t>
  </si>
  <si>
    <t>9.1.6.</t>
  </si>
  <si>
    <t>Galva turi būti pagaminta iš titano-aliuminio-vanadžio arba lygiaverčio lydinio, padengtu titano nitrido ar lygiaverte danga.</t>
  </si>
  <si>
    <t>9.1.7.</t>
  </si>
  <si>
    <t>Ne mažiau 2 galvos diametrai. Galvų diametrai 19 - 22 mm ± 1 ribose.</t>
  </si>
  <si>
    <t>9.1.8.</t>
  </si>
  <si>
    <t>Galvos aukštis reguliuojamas individualiai su viduje esančiu sraigtu, 0 - 4 mm ± 1 mm ribose. Galvos komponentas turi turėti galimybę keisti savo ašį stiebo atžvilgiu, iki 20° ± 2° kampu.</t>
  </si>
  <si>
    <t>9.1.9.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</si>
  <si>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</si>
  <si>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</si>
  <si>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</si>
  <si>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</si>
  <si>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</si>
  <si>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</si>
  <si>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</si>
  <si>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</si>
  <si>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</si>
  <si>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</si>
  <si>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</si>
  <si>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</si>
  <si>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</si>
  <si>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</si>
  <si>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</si>
  <si>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</si>
  <si>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</si>
  <si>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</si>
  <si>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</si>
  <si>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</si>
  <si>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</si>
  <si>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</si>
  <si>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9070 2024-11-11 15:22:11</t>
  </si>
  <si>
    <t>Galimybė atlikti MIS operacijas (pateikti reikalingus instrumentus)</t>
  </si>
  <si>
    <r>
      <t xml:space="preserve">Atitinka techninės specifikacijos priede Nr. 1 (Bendrieji reikalavimai) nustatytus reikalavimus </t>
    </r>
    <r>
      <rPr>
        <b/>
        <sz val="11"/>
        <color theme="1"/>
        <rFont val="Calibri"/>
        <family val="2"/>
        <charset val="186"/>
        <scheme val="minor"/>
      </rPr>
      <t>(Tiekėjas nurodo siūlomo parametro reikšmę (atitinka/neatitinka) ir pateikia techninės specifikacijos priede Nr. 1 (Bendrieji reikalavimai) nurodytus dokumentus taikomus (jei taikoma) tiekėjo siūlomai pirkimo objekto daliai)</t>
    </r>
    <r>
      <rPr>
        <sz val="11"/>
        <color theme="1"/>
        <rFont val="Calibri"/>
        <family val="2"/>
        <scheme val="minor"/>
      </rPr>
      <t>.</t>
    </r>
  </si>
  <si>
    <r>
      <t xml:space="preserve">Atitinka techninės specifikacijos priede Nr. 1 (Bendrieji reikalavimai) nustatytus reikalavimus </t>
    </r>
    <r>
      <rPr>
        <b/>
        <sz val="11"/>
        <color theme="1"/>
        <rFont val="Calibri"/>
        <family val="2"/>
        <charset val="186"/>
        <scheme val="minor"/>
      </rPr>
      <t>(Tiekėjas nurodo siūlomo parametro reikšmę (atitinka/neatitinka) ir pateikia techninės specifikacijos priede Nr. 1 (Bendrieji reikalavimai) nurodytus dokumentus taikomus (jei taikoma) tiekėjo siūlomai pirkimo objekto daliai).</t>
    </r>
  </si>
  <si>
    <t>Klaipėda</t>
  </si>
  <si>
    <t>2024-12-12/01</t>
  </si>
  <si>
    <t>UAB "Osteca"</t>
  </si>
  <si>
    <t>LT100003238211</t>
  </si>
  <si>
    <t>Danės g. 47,  LT – 92108 Klaipėda</t>
  </si>
  <si>
    <t>A/S LT397300010121261479, AB Swedbank, b/k 73000</t>
  </si>
  <si>
    <t>370 46 400002, info@osteca.lt</t>
  </si>
  <si>
    <t>Direktorius Arvydas Klovas</t>
  </si>
  <si>
    <t>Projektų vadovas Mantas Kaziulis, +370 659 89985, mk@osteca.lt</t>
  </si>
  <si>
    <t>Vadovo asistentė Neringa Veličkienė</t>
  </si>
  <si>
    <t>-</t>
  </si>
  <si>
    <t xml:space="preserve">„CPCS Polarcup hip system“ </t>
  </si>
  <si>
    <t>Atitinka techninės specifikacijos priede Nr. 1 (Bendrieji reikalavimai) nustatytus reikalavimus.</t>
  </si>
  <si>
    <t>Gūžduobės įdėklai/intarpai tinkami visų dydžių gūžduobėms ir tinkami 2.2 punkte siūlomai (-oms) šlaunikaulio galvai (-oms). 75018942 – 75018954;
75018955 – 75018965.</t>
  </si>
  <si>
    <t>Cementinio tvirtinimo šlaunikaulio komponentas (stiebas). Katalogas CPCS POLARCUP
Psl. 1</t>
  </si>
  <si>
    <t>Šlaunikaulio komponentas turi būti pagamintas iš chromo-kobalto lydinio. Katalogas CPCS POLARCUP
Psl. 3</t>
  </si>
  <si>
    <t>Šlaunikaulio komponentas turi būti be atramos į šlaunikaulio kaklo nupjautą paviršių. Katalogas CPCS POLARCUP
Psl. 1</t>
  </si>
  <si>
    <t>Šlaunikaulio komponento savybės – trigubo konuso formos, poliruotas, su distalinės dalies centratoriumi. Katalogas CPCS POLARCUP
Psl. 1</t>
  </si>
  <si>
    <t>Šlaunikaulinio komponento kaklo konusas – 12/14. Katalogas CPCS POLARCUP
Psl. 1</t>
  </si>
  <si>
    <t>Turi būti ne mažiau kaip 2 šlaunikaulio komponento kaklo ilgio koregavimo variacijos (angl. Offset). Katalogas CPCS POLARCUP
Psl. 2</t>
  </si>
  <si>
    <t>Šlaunikaulio–kaklo–galvos kampo (CCD) pasirinkimo variacija – ne mažiau 2 variantų. Katalogas CPCS POLARCUP
Psl. 2</t>
  </si>
  <si>
    <t>Turi būti ne mažiau 6 šlaunikaulio komponento dydžių variacijų. Katalogas CPCS POLARCUP
Psl. 3. 71312360 – 71312365;
71312380 – 71312385;
71312370 – 71312375;
71312390 – 71312395.
71312400 - 71312418</t>
  </si>
  <si>
    <t>Šlaunikaulio galvos komponentas: Katalogas CPCS POLARCUP
Psl. 4-5</t>
  </si>
  <si>
    <t>Šlaunikaulio galva turi būti pagaminta iš: keramizuoto metalo ir chromo-kobalto lydinio Katalogas CPCS POLARCUP
Psl. 4-5</t>
  </si>
  <si>
    <t>Šlaunikaulio galvos kaklo ilgio variacija – ne mažiau 3 ilgių. Katalogas CPCS POLARCUP
Psl. 4-5. 71342200 – 71342204;
71342803 – 71342816;
71302200 – 71302212; 71302803 - 71302816</t>
  </si>
  <si>
    <t>Šlaunikaulio galva pasirenkama iš 22, 28 mm diametro. Katalogas CPCS POLARCUP
Psl. 4-5</t>
  </si>
  <si>
    <t>Turi būti ne mažiau 11 gūžduobės komponento dydžių variacijų nuo 43 mm iki 63 mm 75100451 – 75100461. Katalogas CPCS POLARCUP
Psl. 7</t>
  </si>
  <si>
    <t>Gūžduobės komponentas pagamintas iš nerūdyjančio plieno lydinio. Katalogas CPCS POLARCUP
Psl. 7</t>
  </si>
  <si>
    <t>Gūžduobės komponentas cementuojamas. Katalogas CPCS POLARCUP
Psl. 7</t>
  </si>
  <si>
    <t>Cementinio tvirtinimo dvigubo mobilumo gūžduobės komponentas (angl. dual mobility cup): Katalogas CPCS POLARCUP
Psl. 6-8</t>
  </si>
  <si>
    <t>Dvigubo mobilumo gūžduobės komponentas turi antiišniriminę briauną lygiagrečios metalinės gūžduobės plokštumos paviršiui. Gūžduobės išorinis paviršius turi griovelius tolygesniam kaulinio cemento pasiskirstymui aplink gūžduobės komponentą. Katalogas CPCS POLARCUP
Psl. 6, 7</t>
  </si>
  <si>
    <t>Gūžduobės įdėklas/intarpas (angl. insert): Katalogas CPCS POLARCUP
Psl. 8</t>
  </si>
  <si>
    <t>Gūžduobės įdėklas/intarpas pagamintas iš kryžminių ryšių polietileno (XLPE) (angl. Cross-linked polyethylene). Katalogas CPCS POLARCUP
Psl. 8</t>
  </si>
  <si>
    <t>Ne mažiau kaip 2 pakuotes po 40 g kaulinio cemento. Katalogas „Cementavimo priedai“
Psl. 3-6</t>
  </si>
  <si>
    <t>Vienkartinė pulsuojanti kaulo plovimo sistema su dviem antgaliais. Katalogas „Cementavimo priedai“
Psl. 1</t>
  </si>
  <si>
    <t>Kaulinio cemento maišymo sistema, skirta šlaunikaulio ir gūžduobės komponentų cementavimo paruošimui. Katalogas „Cementavimo priedai“
Psl. 2</t>
  </si>
  <si>
    <t>„Polarstem R3 hip system“</t>
  </si>
  <si>
    <t>Gūžduobės įdėklas/intarpas (angl. liner):</t>
  </si>
  <si>
    <t>Mechaninio (necementinio) tvirtinimo šlaunikaulio komponentas (stiebas): Katalogas POLARSTEM-R3
Psl. 1</t>
  </si>
  <si>
    <t>Ne mažiau 8 šlaunikaulio komponento dydžių variacijų. Katalogas POLARSTEM-R3
Psl. 1 75100462 – 75100509; 75100474 – 75100510; 75102072 – 75102079</t>
  </si>
  <si>
    <t>Turi būti ne mažiau kaip 3 šlaunikaulio komponento kaklo ilgio koregavimo variacijos (angl. Offset). Katalogas POLARSTEM-R3
Psl. 1, 2, 3</t>
  </si>
  <si>
    <t>Šlaunikaulio komponentas turi būti be atramos į šlaunikaulio kaklo nupjautą paviršių. Katalogas POLARSTEM-R3
Psl. 4</t>
  </si>
  <si>
    <t>Šlaunikaulio komponentas turi būti pagamintas iš titano-aliuminio-vanadžio lydinio, padengtas porėta titano plazmos danga ir kalcio fosfatu (HA) pirminiam mechaniniam stabilumui išgauti. Katalogas POLARSTEM-R3
Psl. 1, 6</t>
  </si>
  <si>
    <t>Šlaunikaulio komponentas tiesus – pagamintas pagal tiesaus stiebo koncepciją: tiesus II tipo pagal Khanuja klasifikaciją** stiebas, proksimalinės fiksacijos dizaino, stiebo paviršius kontaktuojantis su kaulu pritaikytas osteointegracijai per visą stiebą, užsirakinantis trijų taškų principu. Tiesi, kūgiškai smailėjanti stiebo forma leidžianti įstatyti implantą šlaunikaulyje neutralioje ašyje. Stiebas pleišto formos, automatiškai randantis ašies centrą. Suapvalintos briaunos/glotnūs šonai (be aštrių briaunų kampų), apsaugantys trochanterinę sritį. Katalogas POLARSTEM-R3 Psl. 4, 5, 6</t>
  </si>
  <si>
    <t>Šlaunikaulio galvos komponentas: Katalogas POLARSTEM-R3
Psl. 8-9</t>
  </si>
  <si>
    <t>Šlaunikaulio galva turi būti pagaminta iš: keramikos ir keramizuoto metalo. Katalogas POLARSTEM-R3
Psl. 7, 8, 9</t>
  </si>
  <si>
    <t>Šlaunikaulio galva pasirenkama iš 22, 28, 32 36, 40 mm diametro spektro. Katalogas POLARSTEM-R3
Psl. 8, 9</t>
  </si>
  <si>
    <t>Šlaunikaulio galvos kaklo ilgio variacija – ne mažiau 3 ilgių. Katalogas POLARSTEM-R3
Psl. 8, 9. 71342200 – 71342212; 71342803 – 71342816; 71343203 – 71343216; 71343603 – 71343612
76539160 – 76539162;
76539165 – 76539167; 71346004 – 71346006.</t>
  </si>
  <si>
    <t>Gūžduobės įdėklas/intarpas pagamintas iš kryžminių ryšių polietileno (XLPE) (angl. Cross-linked polyethylene). Katalogas POLARSTEM-R3
Psl. 11</t>
  </si>
  <si>
    <t>Gūžduobės komponentas pagamintas iš titano lydinio. Katalogas POLARSTEM-R3
Psl. 13</t>
  </si>
  <si>
    <t>Gūžduobės įdėklas atskiriamas nuo gūžduobės komponento (nesulietas). Katalogas POLARSTEM-R3
Psl. 14</t>
  </si>
  <si>
    <t>Gūžduobės komponentas neįsriegiamas.Katalogas POLARSTEM-R3
Psl. 10</t>
  </si>
  <si>
    <t>Mechaninio (necementinio) tvirtinimo gūžduobės komponentas (angl. shell): Katalogas POLARSTEM-R3
Psl. 12</t>
  </si>
  <si>
    <t>Gūžduobės komponentas to paties modelio (ruošiamas tomis pačiomis frezomis) 2 tipų: be angų ir ne mažiau kaip su 3-mis angomis gūžduobės fiksavimui sraigtais. Jei siūlomas gūžduobės komponentas be angų (nefiksuojamas sraigtais), turi angą įkalimo instrumentui fiksuoti, yra tiekiamas kaištis šiai angai hermetizuoti. Katalogas POLARSTEM-R3 Psl. 10, 15. 71336500;
71369894;</t>
  </si>
  <si>
    <t>Ne mažiau 15 gūžduobės komponento dydžių variacijų nuo 40 mm iki 68 mm. Katalogas POLARSTEM-R3
Psl. 15. 71331846 – 71331868;
71335546 – 71335568</t>
  </si>
  <si>
    <t>Gūžduobės įdėklai/intarpai tinkami visų dydžių gūžduobėms ir tinkami 2.2 punkte siūlomai (-oms) šlaunikaulio galvai (-oms). Gūžduobės įdėklai/intarpai yra dviejų tipų: lygios plokštumos (lygiagrečios metalinės gūžduobės plokštumos paviršiui) ir 20° koreguojantys metalinės gūžduobės plokštumos kampą. POLARSTEM-R3
Psl. 16-17. 71334840 – 71331103;
71334940 – 71331112; 71338679 – 71331094; 71338687 – 71331104</t>
  </si>
  <si>
    <t>Mechaninės (necementinės) gūžduobės sraigtai, gūžduobės fiksavimui: POLARSTEM-R3
Psl. 18</t>
  </si>
  <si>
    <t>Ne mažiau kaip 12 ilgių. POLARSTEM-R3
Psl. 18</t>
  </si>
  <si>
    <t>„Legion Oxinium knee system“</t>
  </si>
  <si>
    <t>Intarpo medžiaga – pagamintas iš kryžminių ryšių polietileno (XLPE) (angl. Cross-linked polyethylene). Katalogas LEGION (GII) Psl. 2</t>
  </si>
  <si>
    <t>Šlaunikaulinis komponentas: Katalogas LEGION (GII) Psl. 7</t>
  </si>
  <si>
    <t>Kryžminių raiščių būsena – CR (išsauganti užpakalinį kryžminį raištį), PS (užpakalinės stabilizacijos, kompensuojanti abiejų raiščių nebuvimą). Katalogas LEGION (GII) Psl. 4, 8</t>
  </si>
  <si>
    <t>Blauzdikaulinis komponentas turi būti pagamintas iš titano lydinio, arba lygiavertės medžiagos turinčios anti-alerginį poveikį. Katalogas LEGION (GII) Psl. 10</t>
  </si>
  <si>
    <t>Blauzdikaulinio komponento savybės – darbinė plokštuma asimetrinė (kairė ir dešinė pusė) ir poliruota, galimybė naudoti standartinį blauzdikaulinį komponentą panaudojant prailgintą stiebą ir pleištus, arba specialų blauzdikaulinį komponentą revizinėms operacijoms, tibialinis plato su integruotu 3 laipsnių užpakaliniu nuolydžiu Katalogas LEGION (GII) Psl. 4, 6, 9, 10, 11, 14, 16</t>
  </si>
  <si>
    <t>Šlaunikaulinio komponento savybės – anatominis "S" formos girnelės takas, galima revizinė šlaunikaulinio komponento versija su prailgintu stiebu, skirtingo dydžio šlaunikaulinis ir blauzdikaulinis komponentai derinami tarpusavyje. Katalogas LEGION (GII) Psl. 5, 12, 13, 15, 16, 17</t>
  </si>
  <si>
    <t>Blauzdikaulio platformos padėtis – mobili ir fiksuota. Katalogas LEGION (GII) Psl. 18, 19</t>
  </si>
  <si>
    <t>Šlaunikaulio komponentas turi būti pagamintas iš cirkonio substrato medžiagos medžiagos turinčios anti-alerginį poveikį. Katalogas LEGION (GII) Psl. 1, 2, 3, 20</t>
  </si>
  <si>
    <t>Šlaunikaulinio komponento anatominė orientacija ir dydžių variacija – kairė ir dešinė, ne mažiau 7 dydžių. Katalogas LEGION (GII) Psl. 20</t>
  </si>
  <si>
    <t>Intarpo dydžių ir storių variacija – galimybė pasirinkti iš ne mažiau kaip trijų skirtingų tipų polietileninių intarpų: DD (angl. Dished – įgaubtas) ne mažiau 4 dydžių ir ne mažiau 6 storių, CR (angl. Cruciate Retaining – išsauganti užpakalinį kryžminį raištį) ne mažiau 4 dydžių ir ne mažiau 5 storių, PS (angl. Posterior Stabilized – užpakalinės stabilizacijos, kompensuojanti abiejų raiščių nebuvimą) ne mažiau 4 dydžių ir ne mažiau 6 storių. Katalogas LEGION (GII) Psl. 18, 21, 22</t>
  </si>
  <si>
    <t xml:space="preserve">Blauzdikaulinis komponentas: Katalogas LEGION (GII) Psl.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</si>
</sst>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vertical="top" wrapText="1"/>
    </xf>
    <xf numFmtId="0" fontId="1" fillId="4" borderId="23" xfId="0" applyFont="1" applyFill="1" applyBorder="1" applyAlignment="1">
      <alignment vertical="top"/>
    </xf>
    <xf numFmtId="0" fontId="2" fillId="4" borderId="23" xfId="0" applyFont="1" applyFill="1" applyBorder="1" applyAlignment="1">
      <alignment vertical="top" wrapText="1"/>
    </xf>
    <xf numFmtId="0" fontId="2" fillId="4" borderId="23" xfId="0" applyFont="1" applyFill="1" applyBorder="1" applyAlignment="1">
      <alignment vertical="top"/>
    </xf>
    <xf numFmtId="0" fontId="2" fillId="4" borderId="23" xfId="0" applyFont="1" applyFill="1" applyBorder="1" applyAlignment="1">
      <alignment horizontal="center" vertical="top" wrapText="1"/>
    </xf>
    <xf numFmtId="0" fontId="2" fillId="4" borderId="23" xfId="0" applyFont="1" applyFill="1" applyBorder="1" applyAlignment="1">
      <alignment horizontal="center" vertical="top"/>
    </xf>
    <xf numFmtId="14" fontId="1" fillId="5" borderId="1" xfId="0" applyNumberFormat="1" applyFont="1" applyFill="1" applyBorder="1" applyProtection="1">
      <protection locked="0"/>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23"/>
  <sheetViews>
    <sheetView tabSelected="1" topLeftCell="A185" zoomScale="70" zoomScaleNormal="70" workbookViewId="0">
      <selection activeCell="D197" sqref="D197"/>
    </sheetView>
  </sheetViews>
  <sheetFormatPr defaultColWidth="10.796875" defaultRowHeight="14.4" x14ac:dyDescent="0.3"/>
  <cols>
    <col min="1" max="1" width="6.8984375" style="1" customWidth="1"/>
    <col min="2" max="2" width="71.5" style="1" customWidth="1"/>
    <col min="3" max="3" width="11.8984375" style="1" customWidth="1"/>
    <col min="4" max="4" width="11.796875" style="1" customWidth="1"/>
    <col min="5" max="6" width="17.69921875" style="1" customWidth="1"/>
    <col min="7" max="7" width="30.69921875" style="1" customWidth="1"/>
    <col min="8" max="8" width="93.6992187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31">
        <v>45638</v>
      </c>
    </row>
    <row r="9" spans="1:6" x14ac:dyDescent="0.3">
      <c r="A9" s="4" t="s">
        <v>5</v>
      </c>
      <c r="B9" s="31" t="s">
        <v>426</v>
      </c>
    </row>
    <row r="10" spans="1:6" x14ac:dyDescent="0.3">
      <c r="A10" s="4" t="s">
        <v>6</v>
      </c>
      <c r="B10" s="13" t="s">
        <v>425</v>
      </c>
    </row>
    <row r="12" spans="1:6" ht="15.6" x14ac:dyDescent="0.3">
      <c r="A12" s="40" t="s">
        <v>7</v>
      </c>
      <c r="B12" s="41"/>
      <c r="C12" s="34" t="s">
        <v>427</v>
      </c>
      <c r="D12" s="35"/>
      <c r="E12" s="35"/>
      <c r="F12" s="36"/>
    </row>
    <row r="13" spans="1:6" ht="16.05" customHeight="1" x14ac:dyDescent="0.3">
      <c r="A13" s="45" t="s">
        <v>8</v>
      </c>
      <c r="B13" s="38"/>
      <c r="C13" s="34">
        <v>300871049</v>
      </c>
      <c r="D13" s="35"/>
      <c r="E13" s="35"/>
      <c r="F13" s="36"/>
    </row>
    <row r="14" spans="1:6" ht="16.05" customHeight="1" x14ac:dyDescent="0.3">
      <c r="A14" s="45" t="s">
        <v>9</v>
      </c>
      <c r="B14" s="38"/>
      <c r="C14" s="34" t="s">
        <v>429</v>
      </c>
      <c r="D14" s="35"/>
      <c r="E14" s="35"/>
      <c r="F14" s="36"/>
    </row>
    <row r="15" spans="1:6" ht="16.05" customHeight="1" x14ac:dyDescent="0.3">
      <c r="A15" s="40" t="s">
        <v>10</v>
      </c>
      <c r="B15" s="41"/>
      <c r="C15" s="34" t="s">
        <v>428</v>
      </c>
      <c r="D15" s="35"/>
      <c r="E15" s="35"/>
      <c r="F15" s="36"/>
    </row>
    <row r="16" spans="1:6" ht="63" customHeight="1" x14ac:dyDescent="0.3">
      <c r="A16" s="37" t="s">
        <v>11</v>
      </c>
      <c r="B16" s="38"/>
      <c r="C16" s="34" t="s">
        <v>430</v>
      </c>
      <c r="D16" s="35"/>
      <c r="E16" s="35"/>
      <c r="F16" s="36"/>
    </row>
    <row r="17" spans="1:7" ht="16.05" customHeight="1" x14ac:dyDescent="0.3">
      <c r="A17" s="40" t="s">
        <v>12</v>
      </c>
      <c r="B17" s="41"/>
      <c r="C17" s="34" t="s">
        <v>434</v>
      </c>
      <c r="D17" s="35"/>
      <c r="E17" s="35"/>
      <c r="F17" s="36"/>
    </row>
    <row r="18" spans="1:7" ht="16.05" customHeight="1" x14ac:dyDescent="0.3">
      <c r="A18" s="40" t="s">
        <v>13</v>
      </c>
      <c r="B18" s="41"/>
      <c r="C18" s="34" t="s">
        <v>431</v>
      </c>
      <c r="D18" s="35"/>
      <c r="E18" s="35"/>
      <c r="F18" s="36"/>
    </row>
    <row r="19" spans="1:7" ht="48" customHeight="1" x14ac:dyDescent="0.3">
      <c r="A19" s="40" t="s">
        <v>14</v>
      </c>
      <c r="B19" s="41"/>
      <c r="C19" s="34" t="s">
        <v>432</v>
      </c>
      <c r="D19" s="35"/>
      <c r="E19" s="35"/>
      <c r="F19" s="36"/>
    </row>
    <row r="20" spans="1:7" ht="55.05" customHeight="1" x14ac:dyDescent="0.3">
      <c r="A20" s="40" t="s">
        <v>15</v>
      </c>
      <c r="B20" s="41"/>
      <c r="C20" s="34" t="s">
        <v>433</v>
      </c>
      <c r="D20" s="35"/>
      <c r="E20" s="35"/>
      <c r="F20" s="36"/>
    </row>
    <row r="21" spans="1:7" ht="70.95" customHeight="1" x14ac:dyDescent="0.3">
      <c r="A21" s="42" t="s">
        <v>16</v>
      </c>
      <c r="B21" s="43"/>
      <c r="C21" s="46" t="s">
        <v>435</v>
      </c>
      <c r="D21" s="47"/>
      <c r="E21" s="47"/>
      <c r="F21" s="47"/>
      <c r="G21" s="14" t="str">
        <f>IF((SUMPRODUCT(--(C21=""))&gt;0), "Privaloma užpildyti, kai taikomi pašalinimo pagrindai", "")</f>
        <v/>
      </c>
    </row>
    <row r="22" spans="1:7" ht="18" customHeight="1" x14ac:dyDescent="0.3">
      <c r="A22" s="5"/>
      <c r="B22" s="5"/>
      <c r="C22" s="6"/>
      <c r="D22" s="6"/>
      <c r="E22" s="6"/>
      <c r="F22" s="6"/>
    </row>
    <row r="23" spans="1:7" x14ac:dyDescent="0.3">
      <c r="A23" s="39" t="s">
        <v>17</v>
      </c>
      <c r="B23" s="33"/>
      <c r="C23" s="33"/>
      <c r="D23" s="33"/>
      <c r="E23" s="33"/>
      <c r="F23" s="33"/>
    </row>
    <row r="24" spans="1:7" x14ac:dyDescent="0.3">
      <c r="A24" s="33" t="s">
        <v>18</v>
      </c>
      <c r="B24" s="33"/>
      <c r="C24" s="33"/>
      <c r="D24" s="33"/>
      <c r="E24" s="33"/>
      <c r="F24" s="33"/>
    </row>
    <row r="25" spans="1:7" x14ac:dyDescent="0.3">
      <c r="A25" s="33" t="s">
        <v>19</v>
      </c>
      <c r="B25" s="33"/>
      <c r="C25" s="33"/>
      <c r="D25" s="33"/>
      <c r="E25" s="33"/>
      <c r="F25" s="33"/>
    </row>
    <row r="26" spans="1:7" x14ac:dyDescent="0.3">
      <c r="A26" s="33" t="s">
        <v>20</v>
      </c>
      <c r="B26" s="33"/>
      <c r="C26" s="33"/>
      <c r="D26" s="33"/>
      <c r="E26" s="33"/>
      <c r="F26" s="33"/>
    </row>
    <row r="27" spans="1:7" x14ac:dyDescent="0.3">
      <c r="A27" s="33" t="s">
        <v>21</v>
      </c>
      <c r="B27" s="33"/>
      <c r="C27" s="33"/>
      <c r="D27" s="33"/>
      <c r="E27" s="33"/>
      <c r="F27" s="33"/>
    </row>
    <row r="28" spans="1:7" ht="31.95" customHeight="1" x14ac:dyDescent="0.3">
      <c r="A28" s="44" t="s">
        <v>22</v>
      </c>
      <c r="B28" s="33"/>
      <c r="C28" s="33"/>
      <c r="D28" s="33"/>
      <c r="E28" s="33"/>
      <c r="F28" s="33"/>
    </row>
    <row r="29" spans="1:7" x14ac:dyDescent="0.3">
      <c r="A29" s="33" t="s">
        <v>23</v>
      </c>
      <c r="B29" s="33"/>
      <c r="C29" s="33"/>
      <c r="D29" s="33"/>
      <c r="E29" s="33"/>
      <c r="F29" s="33"/>
    </row>
    <row r="30" spans="1:7" x14ac:dyDescent="0.3">
      <c r="A30" s="14" t="s">
        <v>24</v>
      </c>
      <c r="D30" s="15"/>
    </row>
    <row r="31" spans="1:7" x14ac:dyDescent="0.3">
      <c r="A31" s="14" t="s">
        <v>25</v>
      </c>
    </row>
    <row r="32" spans="1:7" x14ac:dyDescent="0.3">
      <c r="A32" s="12" t="s">
        <v>26</v>
      </c>
      <c r="B32" s="12" t="s">
        <v>27</v>
      </c>
    </row>
    <row r="34" spans="1:8" x14ac:dyDescent="0.3">
      <c r="A34" s="12" t="s">
        <v>28</v>
      </c>
    </row>
    <row r="35" spans="1:8" ht="27.6" customHeight="1" x14ac:dyDescent="0.3">
      <c r="A35" s="28" t="s">
        <v>29</v>
      </c>
      <c r="B35" s="28" t="s">
        <v>30</v>
      </c>
      <c r="C35" s="29" t="s">
        <v>31</v>
      </c>
      <c r="D35" s="30" t="s">
        <v>32</v>
      </c>
      <c r="E35" s="29" t="s">
        <v>33</v>
      </c>
      <c r="F35" s="29" t="s">
        <v>34</v>
      </c>
      <c r="G35" s="29" t="s">
        <v>35</v>
      </c>
      <c r="H35" s="29" t="s">
        <v>36</v>
      </c>
    </row>
    <row r="36" spans="1:8" x14ac:dyDescent="0.3">
      <c r="A36" s="16" t="s">
        <v>37</v>
      </c>
      <c r="B36" s="16" t="s">
        <v>38</v>
      </c>
      <c r="C36" s="17"/>
      <c r="D36" s="17"/>
      <c r="E36" s="17"/>
      <c r="F36" s="17"/>
      <c r="G36" s="17"/>
      <c r="H36" s="17"/>
    </row>
    <row r="37" spans="1:8" ht="28.8" x14ac:dyDescent="0.3">
      <c r="A37" s="26" t="s">
        <v>39</v>
      </c>
      <c r="B37" s="25" t="s">
        <v>40</v>
      </c>
      <c r="C37" s="17">
        <v>60</v>
      </c>
      <c r="D37" s="17" t="s">
        <v>41</v>
      </c>
      <c r="E37" s="18"/>
      <c r="F37" s="17" t="str">
        <f>IF(ISBLANK(E37),"", PRODUCT(C37,E37))</f>
        <v/>
      </c>
      <c r="G37" s="19"/>
      <c r="H37" s="17"/>
    </row>
    <row r="38" spans="1:8" x14ac:dyDescent="0.3">
      <c r="A38" s="26" t="s">
        <v>42</v>
      </c>
      <c r="B38" s="25" t="s">
        <v>43</v>
      </c>
      <c r="C38" s="17"/>
      <c r="D38" s="17"/>
      <c r="E38" s="17"/>
      <c r="F38" s="17"/>
      <c r="G38" s="17"/>
      <c r="H38" s="19"/>
    </row>
    <row r="39" spans="1:8" x14ac:dyDescent="0.3">
      <c r="A39" s="26" t="s">
        <v>44</v>
      </c>
      <c r="B39" s="25" t="s">
        <v>45</v>
      </c>
      <c r="C39" s="17"/>
      <c r="D39" s="17"/>
      <c r="E39" s="17"/>
      <c r="F39" s="17"/>
      <c r="G39" s="17"/>
      <c r="H39" s="19"/>
    </row>
    <row r="40" spans="1:8" ht="28.8" x14ac:dyDescent="0.3">
      <c r="A40" s="26" t="s">
        <v>46</v>
      </c>
      <c r="B40" s="25" t="s">
        <v>47</v>
      </c>
      <c r="C40" s="17"/>
      <c r="D40" s="17"/>
      <c r="E40" s="17"/>
      <c r="F40" s="17"/>
      <c r="G40" s="17"/>
      <c r="H40" s="19"/>
    </row>
    <row r="41" spans="1:8" ht="28.8" x14ac:dyDescent="0.3">
      <c r="A41" s="26" t="s">
        <v>48</v>
      </c>
      <c r="B41" s="25" t="s">
        <v>49</v>
      </c>
      <c r="C41" s="17"/>
      <c r="D41" s="17"/>
      <c r="E41" s="17"/>
      <c r="F41" s="17"/>
      <c r="G41" s="17"/>
      <c r="H41" s="19"/>
    </row>
    <row r="42" spans="1:8" x14ac:dyDescent="0.3">
      <c r="A42" s="26" t="s">
        <v>50</v>
      </c>
      <c r="B42" s="25" t="s">
        <v>51</v>
      </c>
      <c r="C42" s="17"/>
      <c r="D42" s="17"/>
      <c r="E42" s="17"/>
      <c r="F42" s="17"/>
      <c r="G42" s="17"/>
      <c r="H42" s="19"/>
    </row>
    <row r="43" spans="1:8" ht="28.8" x14ac:dyDescent="0.3">
      <c r="A43" s="26" t="s">
        <v>52</v>
      </c>
      <c r="B43" s="25" t="s">
        <v>53</v>
      </c>
      <c r="C43" s="17"/>
      <c r="D43" s="17"/>
      <c r="E43" s="17"/>
      <c r="F43" s="17"/>
      <c r="G43" s="17"/>
      <c r="H43" s="19"/>
    </row>
    <row r="44" spans="1:8" ht="28.8" x14ac:dyDescent="0.3">
      <c r="A44" s="26" t="s">
        <v>54</v>
      </c>
      <c r="B44" s="25" t="s">
        <v>55</v>
      </c>
      <c r="C44" s="17"/>
      <c r="D44" s="17"/>
      <c r="E44" s="17"/>
      <c r="F44" s="17"/>
      <c r="G44" s="17"/>
      <c r="H44" s="19"/>
    </row>
    <row r="45" spans="1:8" ht="28.8" x14ac:dyDescent="0.3">
      <c r="A45" s="26" t="s">
        <v>56</v>
      </c>
      <c r="B45" s="25" t="s">
        <v>57</v>
      </c>
      <c r="C45" s="17"/>
      <c r="D45" s="17"/>
      <c r="E45" s="17"/>
      <c r="F45" s="17"/>
      <c r="G45" s="17"/>
      <c r="H45" s="19"/>
    </row>
    <row r="46" spans="1:8" x14ac:dyDescent="0.3">
      <c r="A46" s="26" t="s">
        <v>58</v>
      </c>
      <c r="B46" s="25" t="s">
        <v>59</v>
      </c>
      <c r="C46" s="17"/>
      <c r="D46" s="17"/>
      <c r="E46" s="17"/>
      <c r="F46" s="17"/>
      <c r="G46" s="17"/>
      <c r="H46" s="19"/>
    </row>
    <row r="47" spans="1:8" x14ac:dyDescent="0.3">
      <c r="A47" s="26" t="s">
        <v>60</v>
      </c>
      <c r="B47" s="25" t="s">
        <v>61</v>
      </c>
      <c r="C47" s="17"/>
      <c r="D47" s="17"/>
      <c r="E47" s="17"/>
      <c r="F47" s="17"/>
      <c r="G47" s="17"/>
      <c r="H47" s="19"/>
    </row>
    <row r="48" spans="1:8" x14ac:dyDescent="0.3">
      <c r="A48" s="26" t="s">
        <v>62</v>
      </c>
      <c r="B48" s="25" t="s">
        <v>63</v>
      </c>
      <c r="C48" s="17"/>
      <c r="D48" s="17"/>
      <c r="E48" s="17"/>
      <c r="F48" s="17"/>
      <c r="G48" s="17"/>
      <c r="H48" s="19"/>
    </row>
    <row r="49" spans="1:8" ht="28.8" x14ac:dyDescent="0.3">
      <c r="A49" s="26" t="s">
        <v>64</v>
      </c>
      <c r="B49" s="25" t="s">
        <v>65</v>
      </c>
      <c r="C49" s="17"/>
      <c r="D49" s="17"/>
      <c r="E49" s="17"/>
      <c r="F49" s="17"/>
      <c r="G49" s="17"/>
      <c r="H49" s="19"/>
    </row>
    <row r="50" spans="1:8" x14ac:dyDescent="0.3">
      <c r="A50" s="26" t="s">
        <v>66</v>
      </c>
      <c r="B50" s="25" t="s">
        <v>67</v>
      </c>
      <c r="C50" s="17"/>
      <c r="D50" s="17"/>
      <c r="E50" s="17"/>
      <c r="F50" s="17"/>
      <c r="G50" s="17"/>
      <c r="H50" s="19"/>
    </row>
    <row r="51" spans="1:8" x14ac:dyDescent="0.3">
      <c r="A51" s="26" t="s">
        <v>68</v>
      </c>
      <c r="B51" s="25" t="s">
        <v>69</v>
      </c>
      <c r="C51" s="17"/>
      <c r="D51" s="17"/>
      <c r="E51" s="17"/>
      <c r="F51" s="17"/>
      <c r="G51" s="17"/>
      <c r="H51" s="19"/>
    </row>
    <row r="52" spans="1:8" x14ac:dyDescent="0.3">
      <c r="A52" s="26" t="s">
        <v>70</v>
      </c>
      <c r="B52" s="25" t="s">
        <v>71</v>
      </c>
      <c r="C52" s="17"/>
      <c r="D52" s="17"/>
      <c r="E52" s="17"/>
      <c r="F52" s="17"/>
      <c r="G52" s="17"/>
      <c r="H52" s="19"/>
    </row>
    <row r="53" spans="1:8" ht="57.6" x14ac:dyDescent="0.3">
      <c r="A53" s="26" t="s">
        <v>72</v>
      </c>
      <c r="B53" s="25" t="s">
        <v>73</v>
      </c>
      <c r="C53" s="17"/>
      <c r="D53" s="17"/>
      <c r="E53" s="17"/>
      <c r="F53" s="17"/>
      <c r="G53" s="17"/>
      <c r="H53" s="19"/>
    </row>
    <row r="54" spans="1:8" ht="28.8" x14ac:dyDescent="0.3">
      <c r="A54" s="26" t="s">
        <v>74</v>
      </c>
      <c r="B54" s="25" t="s">
        <v>75</v>
      </c>
      <c r="C54" s="17"/>
      <c r="D54" s="17"/>
      <c r="E54" s="17"/>
      <c r="F54" s="17"/>
      <c r="G54" s="17"/>
      <c r="H54" s="19"/>
    </row>
    <row r="55" spans="1:8" x14ac:dyDescent="0.3">
      <c r="A55" s="26" t="s">
        <v>76</v>
      </c>
      <c r="B55" s="25" t="s">
        <v>77</v>
      </c>
      <c r="C55" s="17"/>
      <c r="D55" s="17"/>
      <c r="E55" s="17"/>
      <c r="F55" s="17"/>
      <c r="G55" s="17"/>
      <c r="H55" s="19"/>
    </row>
    <row r="56" spans="1:8" ht="28.8" x14ac:dyDescent="0.3">
      <c r="A56" s="26" t="s">
        <v>78</v>
      </c>
      <c r="B56" s="25" t="s">
        <v>79</v>
      </c>
      <c r="C56" s="17"/>
      <c r="D56" s="17"/>
      <c r="E56" s="17"/>
      <c r="F56" s="17"/>
      <c r="G56" s="17"/>
      <c r="H56" s="19"/>
    </row>
    <row r="57" spans="1:8" ht="28.8" x14ac:dyDescent="0.3">
      <c r="A57" s="26" t="s">
        <v>80</v>
      </c>
      <c r="B57" s="25" t="s">
        <v>81</v>
      </c>
      <c r="C57" s="17"/>
      <c r="D57" s="17"/>
      <c r="E57" s="17"/>
      <c r="F57" s="17"/>
      <c r="G57" s="17"/>
      <c r="H57" s="19"/>
    </row>
    <row r="58" spans="1:8" x14ac:dyDescent="0.3">
      <c r="A58" s="26" t="s">
        <v>82</v>
      </c>
      <c r="B58" s="25" t="s">
        <v>83</v>
      </c>
      <c r="C58" s="17"/>
      <c r="D58" s="17"/>
      <c r="E58" s="17"/>
      <c r="F58" s="17"/>
      <c r="G58" s="17"/>
      <c r="H58" s="19"/>
    </row>
    <row r="59" spans="1:8" ht="28.8" x14ac:dyDescent="0.3">
      <c r="A59" s="26" t="s">
        <v>84</v>
      </c>
      <c r="B59" s="25" t="s">
        <v>85</v>
      </c>
      <c r="C59" s="17"/>
      <c r="D59" s="17"/>
      <c r="E59" s="17"/>
      <c r="F59" s="17"/>
      <c r="G59" s="17"/>
      <c r="H59" s="19"/>
    </row>
    <row r="60" spans="1:8" x14ac:dyDescent="0.3">
      <c r="A60" s="26" t="s">
        <v>86</v>
      </c>
      <c r="B60" s="25" t="s">
        <v>87</v>
      </c>
      <c r="C60" s="17"/>
      <c r="D60" s="17"/>
      <c r="E60" s="17"/>
      <c r="F60" s="17"/>
      <c r="G60" s="17"/>
      <c r="H60" s="19"/>
    </row>
    <row r="61" spans="1:8" x14ac:dyDescent="0.3">
      <c r="A61" s="26" t="s">
        <v>88</v>
      </c>
      <c r="B61" s="25" t="s">
        <v>89</v>
      </c>
      <c r="C61" s="17"/>
      <c r="D61" s="17"/>
      <c r="E61" s="17"/>
      <c r="F61" s="17"/>
      <c r="G61" s="17"/>
      <c r="H61" s="19"/>
    </row>
    <row r="62" spans="1:8" ht="72" x14ac:dyDescent="0.3">
      <c r="A62" s="26" t="s">
        <v>90</v>
      </c>
      <c r="B62" s="25" t="s">
        <v>91</v>
      </c>
      <c r="C62" s="17"/>
      <c r="D62" s="17"/>
      <c r="E62" s="17"/>
      <c r="F62" s="17"/>
      <c r="G62" s="17"/>
      <c r="H62" s="19"/>
    </row>
    <row r="63" spans="1:8" x14ac:dyDescent="0.3">
      <c r="A63" s="26" t="s">
        <v>92</v>
      </c>
      <c r="B63" s="25" t="s">
        <v>422</v>
      </c>
      <c r="C63" s="17"/>
      <c r="D63" s="17"/>
      <c r="E63" s="17"/>
      <c r="F63" s="17"/>
      <c r="G63" s="17"/>
      <c r="H63" s="19"/>
    </row>
    <row r="64" spans="1:8" ht="57.6" x14ac:dyDescent="0.3">
      <c r="A64" s="26" t="s">
        <v>93</v>
      </c>
      <c r="B64" s="25" t="s">
        <v>94</v>
      </c>
      <c r="C64" s="17"/>
      <c r="D64" s="17"/>
      <c r="E64" s="17"/>
      <c r="F64" s="17"/>
      <c r="G64" s="17"/>
      <c r="H64" s="19"/>
    </row>
    <row r="65" spans="1:8" ht="57.6" x14ac:dyDescent="0.3">
      <c r="A65" s="26" t="s">
        <v>95</v>
      </c>
      <c r="B65" s="25" t="s">
        <v>423</v>
      </c>
      <c r="C65" s="17"/>
      <c r="D65" s="17"/>
      <c r="E65" s="17"/>
      <c r="F65" s="17"/>
      <c r="G65" s="17"/>
      <c r="H65" s="19"/>
    </row>
    <row r="66" spans="1:8" x14ac:dyDescent="0.3">
      <c r="E66" s="16" t="s">
        <v>96</v>
      </c>
      <c r="F66" s="16" t="str">
        <f>IF((COUNT(C37:C65)&lt;&gt;COUNT(F37:F65)),"", ROUND(SUM(F37:F65),2))</f>
        <v/>
      </c>
      <c r="G66" s="14" t="str">
        <f>IF((COUNT(C37:C65)&lt;&gt;COUNT(F37:F65)),"Neužpildytos visų objektų kainos", "")</f>
        <v>Neužpildytos visų objektų kainos</v>
      </c>
    </row>
    <row r="67" spans="1:8" ht="43.2" x14ac:dyDescent="0.3">
      <c r="C67" s="27" t="s">
        <v>97</v>
      </c>
      <c r="D67" s="19"/>
      <c r="E67" s="16" t="s">
        <v>98</v>
      </c>
      <c r="F67" s="16" t="str">
        <f>IF(OR(F66="",D67=""),"", ROUND(PRODUCT(D67,F66)/100,2))</f>
        <v/>
      </c>
      <c r="G67" s="14" t="str">
        <f>IF(D67="", "Nurodykite taikomą PVM dydį", "")</f>
        <v>Nurodykite taikomą PVM dydį</v>
      </c>
    </row>
    <row r="68" spans="1:8" x14ac:dyDescent="0.3">
      <c r="E68" s="16" t="s">
        <v>99</v>
      </c>
      <c r="F68" s="16">
        <f>IF(ISBLANK(F67), "", ROUND(SUM(F66:F67),2))</f>
        <v>0</v>
      </c>
    </row>
    <row r="72" spans="1:8" x14ac:dyDescent="0.3">
      <c r="A72" s="12" t="s">
        <v>100</v>
      </c>
      <c r="B72" s="12" t="s">
        <v>101</v>
      </c>
    </row>
    <row r="74" spans="1:8" x14ac:dyDescent="0.3">
      <c r="A74" s="12" t="s">
        <v>28</v>
      </c>
    </row>
    <row r="75" spans="1:8" ht="28.8" x14ac:dyDescent="0.3">
      <c r="A75" s="28" t="s">
        <v>29</v>
      </c>
      <c r="B75" s="28" t="s">
        <v>30</v>
      </c>
      <c r="C75" s="29" t="s">
        <v>31</v>
      </c>
      <c r="D75" s="29" t="s">
        <v>32</v>
      </c>
      <c r="E75" s="29" t="s">
        <v>33</v>
      </c>
      <c r="F75" s="29" t="s">
        <v>34</v>
      </c>
      <c r="G75" s="29" t="s">
        <v>35</v>
      </c>
      <c r="H75" s="29" t="s">
        <v>36</v>
      </c>
    </row>
    <row r="76" spans="1:8" ht="28.8" x14ac:dyDescent="0.3">
      <c r="A76" s="28" t="s">
        <v>102</v>
      </c>
      <c r="B76" s="27" t="s">
        <v>103</v>
      </c>
      <c r="C76" s="17"/>
      <c r="D76" s="17"/>
      <c r="E76" s="17"/>
      <c r="F76" s="17"/>
      <c r="G76" s="17"/>
      <c r="H76" s="17"/>
    </row>
    <row r="77" spans="1:8" ht="28.8" x14ac:dyDescent="0.3">
      <c r="A77" s="26" t="s">
        <v>104</v>
      </c>
      <c r="B77" s="25" t="s">
        <v>103</v>
      </c>
      <c r="C77" s="17">
        <v>60</v>
      </c>
      <c r="D77" s="17" t="s">
        <v>41</v>
      </c>
      <c r="E77" s="18"/>
      <c r="F77" s="17" t="str">
        <f>IF(ISBLANK(E77),"", PRODUCT(C77,E77))</f>
        <v/>
      </c>
      <c r="G77" s="19"/>
      <c r="H77" s="17"/>
    </row>
    <row r="78" spans="1:8" ht="28.8" x14ac:dyDescent="0.3">
      <c r="A78" s="26" t="s">
        <v>105</v>
      </c>
      <c r="B78" s="25" t="s">
        <v>106</v>
      </c>
      <c r="C78" s="17"/>
      <c r="D78" s="17"/>
      <c r="E78" s="17"/>
      <c r="F78" s="17"/>
      <c r="G78" s="17"/>
      <c r="H78" s="19"/>
    </row>
    <row r="79" spans="1:8" x14ac:dyDescent="0.3">
      <c r="A79" s="26" t="s">
        <v>107</v>
      </c>
      <c r="B79" s="25" t="s">
        <v>108</v>
      </c>
      <c r="C79" s="17"/>
      <c r="D79" s="17"/>
      <c r="E79" s="17"/>
      <c r="F79" s="17"/>
      <c r="G79" s="17"/>
      <c r="H79" s="19"/>
    </row>
    <row r="80" spans="1:8" x14ac:dyDescent="0.3">
      <c r="A80" s="26" t="s">
        <v>109</v>
      </c>
      <c r="B80" s="25" t="s">
        <v>110</v>
      </c>
      <c r="C80" s="17"/>
      <c r="D80" s="17"/>
      <c r="E80" s="17"/>
      <c r="F80" s="17"/>
      <c r="G80" s="17"/>
      <c r="H80" s="19"/>
    </row>
    <row r="81" spans="1:8" ht="28.8" x14ac:dyDescent="0.3">
      <c r="A81" s="26" t="s">
        <v>111</v>
      </c>
      <c r="B81" s="25" t="s">
        <v>112</v>
      </c>
      <c r="C81" s="17"/>
      <c r="D81" s="17"/>
      <c r="E81" s="17"/>
      <c r="F81" s="17"/>
      <c r="G81" s="17"/>
      <c r="H81" s="19"/>
    </row>
    <row r="82" spans="1:8" ht="57.6" x14ac:dyDescent="0.3">
      <c r="A82" s="26" t="s">
        <v>113</v>
      </c>
      <c r="B82" s="25" t="s">
        <v>114</v>
      </c>
      <c r="C82" s="17"/>
      <c r="D82" s="17"/>
      <c r="E82" s="17"/>
      <c r="F82" s="17"/>
      <c r="G82" s="17"/>
      <c r="H82" s="19"/>
    </row>
    <row r="83" spans="1:8" ht="28.8" x14ac:dyDescent="0.3">
      <c r="A83" s="26" t="s">
        <v>115</v>
      </c>
      <c r="B83" s="25" t="s">
        <v>116</v>
      </c>
      <c r="C83" s="17"/>
      <c r="D83" s="17"/>
      <c r="E83" s="17"/>
      <c r="F83" s="17"/>
      <c r="G83" s="17"/>
      <c r="H83" s="19"/>
    </row>
    <row r="84" spans="1:8" x14ac:dyDescent="0.3">
      <c r="A84" s="26" t="s">
        <v>117</v>
      </c>
      <c r="B84" s="25" t="s">
        <v>118</v>
      </c>
      <c r="C84" s="17"/>
      <c r="D84" s="17"/>
      <c r="E84" s="17"/>
      <c r="F84" s="17"/>
      <c r="G84" s="17"/>
      <c r="H84" s="19"/>
    </row>
    <row r="85" spans="1:8" ht="28.8" x14ac:dyDescent="0.3">
      <c r="A85" s="26" t="s">
        <v>119</v>
      </c>
      <c r="B85" s="25" t="s">
        <v>120</v>
      </c>
      <c r="C85" s="17"/>
      <c r="D85" s="17"/>
      <c r="E85" s="17"/>
      <c r="F85" s="17"/>
      <c r="G85" s="17"/>
      <c r="H85" s="19"/>
    </row>
    <row r="86" spans="1:8" ht="28.8" x14ac:dyDescent="0.3">
      <c r="A86" s="26" t="s">
        <v>121</v>
      </c>
      <c r="B86" s="25" t="s">
        <v>122</v>
      </c>
      <c r="C86" s="17"/>
      <c r="D86" s="17"/>
      <c r="E86" s="17"/>
      <c r="F86" s="17"/>
      <c r="G86" s="17"/>
      <c r="H86" s="19"/>
    </row>
    <row r="87" spans="1:8" x14ac:dyDescent="0.3">
      <c r="A87" s="26" t="s">
        <v>123</v>
      </c>
      <c r="B87" s="25" t="s">
        <v>124</v>
      </c>
      <c r="C87" s="17"/>
      <c r="D87" s="17"/>
      <c r="E87" s="17"/>
      <c r="F87" s="17"/>
      <c r="G87" s="17"/>
      <c r="H87" s="19"/>
    </row>
    <row r="88" spans="1:8" ht="28.8" x14ac:dyDescent="0.3">
      <c r="A88" s="26" t="s">
        <v>125</v>
      </c>
      <c r="B88" s="25" t="s">
        <v>126</v>
      </c>
      <c r="C88" s="17"/>
      <c r="D88" s="17"/>
      <c r="E88" s="17"/>
      <c r="F88" s="17"/>
      <c r="G88" s="17"/>
      <c r="H88" s="19"/>
    </row>
    <row r="89" spans="1:8" ht="28.8" x14ac:dyDescent="0.3">
      <c r="A89" s="26" t="s">
        <v>127</v>
      </c>
      <c r="B89" s="25" t="s">
        <v>128</v>
      </c>
      <c r="C89" s="17"/>
      <c r="D89" s="17"/>
      <c r="E89" s="17"/>
      <c r="F89" s="17"/>
      <c r="G89" s="17"/>
      <c r="H89" s="19"/>
    </row>
    <row r="90" spans="1:8" x14ac:dyDescent="0.3">
      <c r="A90" s="26" t="s">
        <v>129</v>
      </c>
      <c r="B90" s="25" t="s">
        <v>130</v>
      </c>
      <c r="C90" s="17"/>
      <c r="D90" s="17"/>
      <c r="E90" s="17"/>
      <c r="F90" s="17"/>
      <c r="G90" s="17"/>
      <c r="H90" s="19"/>
    </row>
    <row r="91" spans="1:8" x14ac:dyDescent="0.3">
      <c r="A91" s="26" t="s">
        <v>131</v>
      </c>
      <c r="B91" s="25" t="s">
        <v>132</v>
      </c>
      <c r="C91" s="17"/>
      <c r="D91" s="17"/>
      <c r="E91" s="17"/>
      <c r="F91" s="17"/>
      <c r="G91" s="17"/>
      <c r="H91" s="19"/>
    </row>
    <row r="92" spans="1:8" ht="57.6" x14ac:dyDescent="0.3">
      <c r="A92" s="26" t="s">
        <v>133</v>
      </c>
      <c r="B92" s="25" t="s">
        <v>134</v>
      </c>
      <c r="C92" s="17"/>
      <c r="D92" s="17"/>
      <c r="E92" s="17"/>
      <c r="F92" s="17"/>
      <c r="G92" s="17"/>
      <c r="H92" s="19"/>
    </row>
    <row r="93" spans="1:8" ht="57.6" x14ac:dyDescent="0.3">
      <c r="A93" s="26" t="s">
        <v>135</v>
      </c>
      <c r="B93" s="25" t="s">
        <v>424</v>
      </c>
      <c r="C93" s="17"/>
      <c r="D93" s="17"/>
      <c r="E93" s="17"/>
      <c r="F93" s="17"/>
      <c r="G93" s="17"/>
      <c r="H93" s="19"/>
    </row>
    <row r="94" spans="1:8" x14ac:dyDescent="0.3">
      <c r="E94" s="16" t="s">
        <v>96</v>
      </c>
      <c r="F94" s="16" t="str">
        <f>IF((COUNT(C77:C93)&lt;&gt;COUNT(F77:F93)),"", ROUND(SUM(F77:F93),2))</f>
        <v/>
      </c>
      <c r="G94" s="14" t="str">
        <f>IF((COUNT(C77:C93)&lt;&gt;COUNT(F77:F93)),"Neužpildytos visų objektų kainos", "")</f>
        <v>Neužpildytos visų objektų kainos</v>
      </c>
    </row>
    <row r="95" spans="1:8" ht="43.2" x14ac:dyDescent="0.3">
      <c r="C95" s="27" t="s">
        <v>97</v>
      </c>
      <c r="D95" s="19"/>
      <c r="E95" s="16" t="s">
        <v>98</v>
      </c>
      <c r="F95" s="16" t="str">
        <f>IF(OR(F94="",D95=""),"", ROUND(PRODUCT(D95,F94)/100,2))</f>
        <v/>
      </c>
      <c r="G95" s="14" t="str">
        <f>IF(D95="", "Nurodykite taikomą PVM dydį", "")</f>
        <v>Nurodykite taikomą PVM dydį</v>
      </c>
    </row>
    <row r="96" spans="1:8" x14ac:dyDescent="0.3">
      <c r="E96" s="16" t="s">
        <v>99</v>
      </c>
      <c r="F96" s="16">
        <f>IF(ISBLANK(F95), "", ROUND(SUM(F94:F95),2))</f>
        <v>0</v>
      </c>
    </row>
    <row r="100" spans="1:8" x14ac:dyDescent="0.3">
      <c r="A100" s="12" t="s">
        <v>136</v>
      </c>
      <c r="B100" s="12" t="s">
        <v>137</v>
      </c>
    </row>
    <row r="102" spans="1:8" x14ac:dyDescent="0.3">
      <c r="A102" s="12" t="s">
        <v>28</v>
      </c>
    </row>
    <row r="103" spans="1:8" ht="28.8" x14ac:dyDescent="0.3">
      <c r="A103" s="28" t="s">
        <v>29</v>
      </c>
      <c r="B103" s="28" t="s">
        <v>30</v>
      </c>
      <c r="C103" s="29" t="s">
        <v>31</v>
      </c>
      <c r="D103" s="29" t="s">
        <v>32</v>
      </c>
      <c r="E103" s="29" t="s">
        <v>33</v>
      </c>
      <c r="F103" s="29" t="s">
        <v>34</v>
      </c>
      <c r="G103" s="29" t="s">
        <v>35</v>
      </c>
      <c r="H103" s="29" t="s">
        <v>36</v>
      </c>
    </row>
    <row r="104" spans="1:8" ht="28.8" x14ac:dyDescent="0.3">
      <c r="A104" s="28" t="s">
        <v>138</v>
      </c>
      <c r="B104" s="27" t="s">
        <v>139</v>
      </c>
      <c r="C104" s="17"/>
      <c r="D104" s="17"/>
      <c r="E104" s="17"/>
      <c r="F104" s="17"/>
      <c r="G104" s="17"/>
      <c r="H104" s="17"/>
    </row>
    <row r="105" spans="1:8" ht="28.8" x14ac:dyDescent="0.3">
      <c r="A105" s="26" t="s">
        <v>140</v>
      </c>
      <c r="B105" s="25" t="s">
        <v>141</v>
      </c>
      <c r="C105" s="17">
        <v>40</v>
      </c>
      <c r="D105" s="17" t="s">
        <v>41</v>
      </c>
      <c r="E105" s="18">
        <v>2324</v>
      </c>
      <c r="F105" s="17">
        <f>IF(ISBLANK(E105),"", PRODUCT(C105,E105))</f>
        <v>92960</v>
      </c>
      <c r="G105" s="19" t="s">
        <v>436</v>
      </c>
      <c r="H105" s="17"/>
    </row>
    <row r="106" spans="1:8" ht="28.8" x14ac:dyDescent="0.3">
      <c r="A106" s="26" t="s">
        <v>142</v>
      </c>
      <c r="B106" s="25" t="s">
        <v>143</v>
      </c>
      <c r="C106" s="17"/>
      <c r="D106" s="17"/>
      <c r="E106" s="17"/>
      <c r="F106" s="17"/>
      <c r="G106" s="17"/>
      <c r="H106" s="32" t="s">
        <v>439</v>
      </c>
    </row>
    <row r="107" spans="1:8" ht="28.8" x14ac:dyDescent="0.3">
      <c r="A107" s="26" t="s">
        <v>144</v>
      </c>
      <c r="B107" s="25" t="s">
        <v>145</v>
      </c>
      <c r="C107" s="17"/>
      <c r="D107" s="17"/>
      <c r="E107" s="17"/>
      <c r="F107" s="17"/>
      <c r="G107" s="17"/>
      <c r="H107" s="32" t="s">
        <v>440</v>
      </c>
    </row>
    <row r="108" spans="1:8" ht="43.2" x14ac:dyDescent="0.3">
      <c r="A108" s="26" t="s">
        <v>146</v>
      </c>
      <c r="B108" s="25" t="s">
        <v>147</v>
      </c>
      <c r="C108" s="17"/>
      <c r="D108" s="17"/>
      <c r="E108" s="17"/>
      <c r="F108" s="17"/>
      <c r="G108" s="17"/>
      <c r="H108" s="32" t="s">
        <v>442</v>
      </c>
    </row>
    <row r="109" spans="1:8" ht="28.8" x14ac:dyDescent="0.3">
      <c r="A109" s="26" t="s">
        <v>148</v>
      </c>
      <c r="B109" s="25" t="s">
        <v>149</v>
      </c>
      <c r="C109" s="17"/>
      <c r="D109" s="17"/>
      <c r="E109" s="17"/>
      <c r="F109" s="17"/>
      <c r="G109" s="17"/>
      <c r="H109" s="32" t="s">
        <v>441</v>
      </c>
    </row>
    <row r="110" spans="1:8" ht="57.6" x14ac:dyDescent="0.3">
      <c r="A110" s="26" t="s">
        <v>150</v>
      </c>
      <c r="B110" s="25" t="s">
        <v>151</v>
      </c>
      <c r="C110" s="17"/>
      <c r="D110" s="17"/>
      <c r="E110" s="17"/>
      <c r="F110" s="17"/>
      <c r="G110" s="17"/>
      <c r="H110" s="32" t="s">
        <v>444</v>
      </c>
    </row>
    <row r="111" spans="1:8" ht="86.4" x14ac:dyDescent="0.3">
      <c r="A111" s="26" t="s">
        <v>152</v>
      </c>
      <c r="B111" s="25" t="s">
        <v>153</v>
      </c>
      <c r="C111" s="17"/>
      <c r="D111" s="17"/>
      <c r="E111" s="17"/>
      <c r="F111" s="17"/>
      <c r="G111" s="17"/>
      <c r="H111" s="32" t="s">
        <v>446</v>
      </c>
    </row>
    <row r="112" spans="1:8" ht="28.8" x14ac:dyDescent="0.3">
      <c r="A112" s="26" t="s">
        <v>154</v>
      </c>
      <c r="B112" s="25" t="s">
        <v>155</v>
      </c>
      <c r="C112" s="17"/>
      <c r="D112" s="17"/>
      <c r="E112" s="17"/>
      <c r="F112" s="17"/>
      <c r="G112" s="17"/>
      <c r="H112" s="32" t="s">
        <v>445</v>
      </c>
    </row>
    <row r="113" spans="1:8" ht="28.8" x14ac:dyDescent="0.3">
      <c r="A113" s="26" t="s">
        <v>156</v>
      </c>
      <c r="B113" s="25" t="s">
        <v>157</v>
      </c>
      <c r="C113" s="17"/>
      <c r="D113" s="17"/>
      <c r="E113" s="17"/>
      <c r="F113" s="17"/>
      <c r="G113" s="17"/>
      <c r="H113" s="32" t="s">
        <v>443</v>
      </c>
    </row>
    <row r="114" spans="1:8" ht="28.8" x14ac:dyDescent="0.3">
      <c r="A114" s="26" t="s">
        <v>158</v>
      </c>
      <c r="B114" s="25" t="s">
        <v>59</v>
      </c>
      <c r="C114" s="17"/>
      <c r="D114" s="17"/>
      <c r="E114" s="17"/>
      <c r="F114" s="17"/>
      <c r="G114" s="17"/>
      <c r="H114" s="32" t="s">
        <v>447</v>
      </c>
    </row>
    <row r="115" spans="1:8" ht="28.8" x14ac:dyDescent="0.3">
      <c r="A115" s="26" t="s">
        <v>159</v>
      </c>
      <c r="B115" s="25" t="s">
        <v>160</v>
      </c>
      <c r="C115" s="17"/>
      <c r="D115" s="17"/>
      <c r="E115" s="17"/>
      <c r="F115" s="17"/>
      <c r="G115" s="17"/>
      <c r="H115" s="32" t="s">
        <v>448</v>
      </c>
    </row>
    <row r="116" spans="1:8" ht="28.8" x14ac:dyDescent="0.3">
      <c r="A116" s="26" t="s">
        <v>161</v>
      </c>
      <c r="B116" s="25" t="s">
        <v>162</v>
      </c>
      <c r="C116" s="17"/>
      <c r="D116" s="17"/>
      <c r="E116" s="17"/>
      <c r="F116" s="17"/>
      <c r="G116" s="17"/>
      <c r="H116" s="32" t="s">
        <v>450</v>
      </c>
    </row>
    <row r="117" spans="1:8" ht="57.6" x14ac:dyDescent="0.3">
      <c r="A117" s="26" t="s">
        <v>163</v>
      </c>
      <c r="B117" s="25" t="s">
        <v>164</v>
      </c>
      <c r="C117" s="17"/>
      <c r="D117" s="17"/>
      <c r="E117" s="17"/>
      <c r="F117" s="17"/>
      <c r="G117" s="17"/>
      <c r="H117" s="32" t="s">
        <v>449</v>
      </c>
    </row>
    <row r="118" spans="1:8" ht="28.8" x14ac:dyDescent="0.3">
      <c r="A118" s="26" t="s">
        <v>165</v>
      </c>
      <c r="B118" s="25" t="s">
        <v>166</v>
      </c>
      <c r="C118" s="17"/>
      <c r="D118" s="17"/>
      <c r="E118" s="17"/>
      <c r="F118" s="17"/>
      <c r="G118" s="17"/>
      <c r="H118" s="32" t="s">
        <v>454</v>
      </c>
    </row>
    <row r="119" spans="1:8" ht="28.8" x14ac:dyDescent="0.3">
      <c r="A119" s="26" t="s">
        <v>167</v>
      </c>
      <c r="B119" s="25" t="s">
        <v>168</v>
      </c>
      <c r="C119" s="17"/>
      <c r="D119" s="17"/>
      <c r="E119" s="17"/>
      <c r="F119" s="17"/>
      <c r="G119" s="17"/>
      <c r="H119" s="32" t="s">
        <v>453</v>
      </c>
    </row>
    <row r="120" spans="1:8" ht="28.8" x14ac:dyDescent="0.3">
      <c r="A120" s="26" t="s">
        <v>169</v>
      </c>
      <c r="B120" s="25" t="s">
        <v>170</v>
      </c>
      <c r="C120" s="17"/>
      <c r="D120" s="17"/>
      <c r="E120" s="17"/>
      <c r="F120" s="17"/>
      <c r="G120" s="17"/>
      <c r="H120" s="32" t="s">
        <v>452</v>
      </c>
    </row>
    <row r="121" spans="1:8" ht="57.6" x14ac:dyDescent="0.3">
      <c r="A121" s="26" t="s">
        <v>171</v>
      </c>
      <c r="B121" s="25" t="s">
        <v>172</v>
      </c>
      <c r="C121" s="17"/>
      <c r="D121" s="17"/>
      <c r="E121" s="17"/>
      <c r="F121" s="17"/>
      <c r="G121" s="17"/>
      <c r="H121" s="32" t="s">
        <v>455</v>
      </c>
    </row>
    <row r="122" spans="1:8" ht="43.2" x14ac:dyDescent="0.3">
      <c r="A122" s="26" t="s">
        <v>173</v>
      </c>
      <c r="B122" s="25" t="s">
        <v>174</v>
      </c>
      <c r="C122" s="17"/>
      <c r="D122" s="17"/>
      <c r="E122" s="17"/>
      <c r="F122" s="17"/>
      <c r="G122" s="17"/>
      <c r="H122" s="32" t="s">
        <v>451</v>
      </c>
    </row>
    <row r="123" spans="1:8" ht="28.8" x14ac:dyDescent="0.3">
      <c r="A123" s="26" t="s">
        <v>175</v>
      </c>
      <c r="B123" s="25" t="s">
        <v>77</v>
      </c>
      <c r="C123" s="17"/>
      <c r="D123" s="17"/>
      <c r="E123" s="17"/>
      <c r="F123" s="17"/>
      <c r="G123" s="17"/>
      <c r="H123" s="32" t="s">
        <v>456</v>
      </c>
    </row>
    <row r="124" spans="1:8" ht="43.2" x14ac:dyDescent="0.3">
      <c r="A124" s="26" t="s">
        <v>176</v>
      </c>
      <c r="B124" s="25" t="s">
        <v>177</v>
      </c>
      <c r="C124" s="17"/>
      <c r="D124" s="17"/>
      <c r="E124" s="17"/>
      <c r="F124" s="17"/>
      <c r="G124" s="17"/>
      <c r="H124" s="32" t="s">
        <v>457</v>
      </c>
    </row>
    <row r="125" spans="1:8" ht="43.2" x14ac:dyDescent="0.3">
      <c r="A125" s="26" t="s">
        <v>178</v>
      </c>
      <c r="B125" s="25" t="s">
        <v>179</v>
      </c>
      <c r="C125" s="17"/>
      <c r="D125" s="17"/>
      <c r="E125" s="17"/>
      <c r="F125" s="17"/>
      <c r="G125" s="17"/>
      <c r="H125" s="32" t="s">
        <v>438</v>
      </c>
    </row>
    <row r="126" spans="1:8" x14ac:dyDescent="0.3">
      <c r="A126" s="26" t="s">
        <v>180</v>
      </c>
      <c r="B126" s="25" t="s">
        <v>181</v>
      </c>
      <c r="C126" s="17"/>
      <c r="D126" s="17"/>
      <c r="E126" s="17"/>
      <c r="F126" s="17"/>
      <c r="G126" s="17"/>
      <c r="H126" s="19" t="s">
        <v>181</v>
      </c>
    </row>
    <row r="127" spans="1:8" ht="28.8" x14ac:dyDescent="0.3">
      <c r="A127" s="26" t="s">
        <v>182</v>
      </c>
      <c r="B127" s="25" t="s">
        <v>183</v>
      </c>
      <c r="C127" s="17"/>
      <c r="D127" s="17"/>
      <c r="E127" s="17"/>
      <c r="F127" s="17"/>
      <c r="G127" s="17"/>
      <c r="H127" s="32" t="s">
        <v>458</v>
      </c>
    </row>
    <row r="128" spans="1:8" ht="28.8" x14ac:dyDescent="0.3">
      <c r="A128" s="26" t="s">
        <v>184</v>
      </c>
      <c r="B128" s="25" t="s">
        <v>185</v>
      </c>
      <c r="C128" s="17"/>
      <c r="D128" s="17"/>
      <c r="E128" s="17"/>
      <c r="F128" s="17"/>
      <c r="G128" s="17"/>
      <c r="H128" s="32" t="s">
        <v>459</v>
      </c>
    </row>
    <row r="129" spans="1:8" ht="43.2" x14ac:dyDescent="0.3">
      <c r="A129" s="26" t="s">
        <v>186</v>
      </c>
      <c r="B129" s="25" t="s">
        <v>187</v>
      </c>
      <c r="C129" s="17"/>
      <c r="D129" s="17"/>
      <c r="E129" s="17"/>
      <c r="F129" s="17"/>
      <c r="G129" s="17"/>
      <c r="H129" s="32" t="s">
        <v>460</v>
      </c>
    </row>
    <row r="130" spans="1:8" ht="57.6" x14ac:dyDescent="0.3">
      <c r="A130" s="26" t="s">
        <v>188</v>
      </c>
      <c r="B130" s="25" t="s">
        <v>424</v>
      </c>
      <c r="C130" s="17"/>
      <c r="D130" s="17"/>
      <c r="E130" s="17"/>
      <c r="F130" s="17"/>
      <c r="G130" s="17"/>
      <c r="H130" s="19" t="s">
        <v>437</v>
      </c>
    </row>
    <row r="131" spans="1:8" x14ac:dyDescent="0.3">
      <c r="E131" s="16" t="s">
        <v>96</v>
      </c>
      <c r="F131" s="16">
        <f>IF((COUNT(C105:C130)&lt;&gt;COUNT(F105:F130)),"", ROUND(SUM(F105:F130),2))</f>
        <v>92960</v>
      </c>
      <c r="G131" s="14" t="str">
        <f>IF((COUNT(C105:C130)&lt;&gt;COUNT(F105:F130)),"Neužpildytos visų objektų kainos", "")</f>
        <v/>
      </c>
    </row>
    <row r="132" spans="1:8" ht="43.2" x14ac:dyDescent="0.3">
      <c r="C132" s="27" t="s">
        <v>97</v>
      </c>
      <c r="D132" s="19">
        <v>5</v>
      </c>
      <c r="E132" s="16" t="s">
        <v>98</v>
      </c>
      <c r="F132" s="16">
        <f>IF(OR(F131="",D132=""),"", ROUND(PRODUCT(D132,F131)/100,2))</f>
        <v>4648</v>
      </c>
      <c r="G132" s="14" t="str">
        <f>IF(D132="", "Nurodykite taikomą PVM dydį", "")</f>
        <v/>
      </c>
    </row>
    <row r="133" spans="1:8" x14ac:dyDescent="0.3">
      <c r="E133" s="16" t="s">
        <v>99</v>
      </c>
      <c r="F133" s="16">
        <f>IF(ISBLANK(F132), "", ROUND(SUM(F131:F132),2))</f>
        <v>97608</v>
      </c>
    </row>
    <row r="137" spans="1:8" x14ac:dyDescent="0.3">
      <c r="A137" s="12" t="s">
        <v>189</v>
      </c>
      <c r="B137" s="12" t="s">
        <v>190</v>
      </c>
    </row>
    <row r="139" spans="1:8" x14ac:dyDescent="0.3">
      <c r="A139" s="12" t="s">
        <v>28</v>
      </c>
    </row>
    <row r="140" spans="1:8" ht="28.8" x14ac:dyDescent="0.3">
      <c r="A140" s="28" t="s">
        <v>29</v>
      </c>
      <c r="B140" s="28" t="s">
        <v>30</v>
      </c>
      <c r="C140" s="29" t="s">
        <v>31</v>
      </c>
      <c r="D140" s="29" t="s">
        <v>32</v>
      </c>
      <c r="E140" s="29" t="s">
        <v>33</v>
      </c>
      <c r="F140" s="29" t="s">
        <v>34</v>
      </c>
      <c r="G140" s="29" t="s">
        <v>35</v>
      </c>
      <c r="H140" s="29" t="s">
        <v>36</v>
      </c>
    </row>
    <row r="141" spans="1:8" ht="28.8" x14ac:dyDescent="0.3">
      <c r="A141" s="28" t="s">
        <v>191</v>
      </c>
      <c r="B141" s="27" t="s">
        <v>192</v>
      </c>
      <c r="C141" s="17"/>
      <c r="D141" s="17"/>
      <c r="E141" s="17"/>
      <c r="F141" s="17"/>
      <c r="G141" s="17"/>
      <c r="H141" s="17"/>
    </row>
    <row r="142" spans="1:8" ht="28.8" x14ac:dyDescent="0.3">
      <c r="A142" s="26" t="s">
        <v>193</v>
      </c>
      <c r="B142" s="25" t="s">
        <v>194</v>
      </c>
      <c r="C142" s="17">
        <v>90</v>
      </c>
      <c r="D142" s="17" t="s">
        <v>41</v>
      </c>
      <c r="E142" s="18">
        <v>3095</v>
      </c>
      <c r="F142" s="17">
        <f>IF(ISBLANK(E142),"", PRODUCT(C142,E142))</f>
        <v>278550</v>
      </c>
      <c r="G142" s="19" t="s">
        <v>461</v>
      </c>
      <c r="H142" s="17"/>
    </row>
    <row r="143" spans="1:8" ht="28.8" x14ac:dyDescent="0.3">
      <c r="A143" s="26" t="s">
        <v>195</v>
      </c>
      <c r="B143" s="25" t="s">
        <v>196</v>
      </c>
      <c r="C143" s="17"/>
      <c r="D143" s="17"/>
      <c r="E143" s="17"/>
      <c r="F143" s="17"/>
      <c r="G143" s="17"/>
      <c r="H143" s="32" t="s">
        <v>463</v>
      </c>
    </row>
    <row r="144" spans="1:8" ht="43.2" x14ac:dyDescent="0.3">
      <c r="A144" s="26" t="s">
        <v>197</v>
      </c>
      <c r="B144" s="25" t="s">
        <v>198</v>
      </c>
      <c r="C144" s="17"/>
      <c r="D144" s="17"/>
      <c r="E144" s="17"/>
      <c r="F144" s="17"/>
      <c r="G144" s="17"/>
      <c r="H144" s="32" t="s">
        <v>467</v>
      </c>
    </row>
    <row r="145" spans="1:8" ht="86.4" x14ac:dyDescent="0.3">
      <c r="A145" s="26" t="s">
        <v>199</v>
      </c>
      <c r="B145" s="25" t="s">
        <v>200</v>
      </c>
      <c r="C145" s="17"/>
      <c r="D145" s="17"/>
      <c r="E145" s="17"/>
      <c r="F145" s="17"/>
      <c r="G145" s="17"/>
      <c r="H145" s="32" t="s">
        <v>468</v>
      </c>
    </row>
    <row r="146" spans="1:8" ht="28.8" x14ac:dyDescent="0.3">
      <c r="A146" s="26" t="s">
        <v>201</v>
      </c>
      <c r="B146" s="25" t="s">
        <v>149</v>
      </c>
      <c r="C146" s="17"/>
      <c r="D146" s="17"/>
      <c r="E146" s="17"/>
      <c r="F146" s="17"/>
      <c r="G146" s="17"/>
      <c r="H146" s="32" t="s">
        <v>466</v>
      </c>
    </row>
    <row r="147" spans="1:8" ht="57.6" x14ac:dyDescent="0.3">
      <c r="A147" s="26" t="s">
        <v>202</v>
      </c>
      <c r="B147" s="25" t="s">
        <v>203</v>
      </c>
      <c r="C147" s="17"/>
      <c r="D147" s="17"/>
      <c r="E147" s="17"/>
      <c r="F147" s="17"/>
      <c r="G147" s="17"/>
      <c r="H147" s="32" t="s">
        <v>465</v>
      </c>
    </row>
    <row r="148" spans="1:8" ht="28.8" x14ac:dyDescent="0.3">
      <c r="A148" s="26" t="s">
        <v>204</v>
      </c>
      <c r="B148" s="25" t="s">
        <v>205</v>
      </c>
      <c r="C148" s="17"/>
      <c r="D148" s="17"/>
      <c r="E148" s="17"/>
      <c r="F148" s="17"/>
      <c r="G148" s="17"/>
      <c r="H148" s="32" t="s">
        <v>464</v>
      </c>
    </row>
    <row r="149" spans="1:8" ht="28.8" x14ac:dyDescent="0.3">
      <c r="A149" s="26" t="s">
        <v>206</v>
      </c>
      <c r="B149" s="25" t="s">
        <v>59</v>
      </c>
      <c r="C149" s="17"/>
      <c r="D149" s="17"/>
      <c r="E149" s="17"/>
      <c r="F149" s="17"/>
      <c r="G149" s="17"/>
      <c r="H149" s="32" t="s">
        <v>469</v>
      </c>
    </row>
    <row r="150" spans="1:8" ht="28.8" x14ac:dyDescent="0.3">
      <c r="A150" s="26" t="s">
        <v>207</v>
      </c>
      <c r="B150" s="25" t="s">
        <v>208</v>
      </c>
      <c r="C150" s="17"/>
      <c r="D150" s="17"/>
      <c r="E150" s="17"/>
      <c r="F150" s="17"/>
      <c r="G150" s="17"/>
      <c r="H150" s="32" t="s">
        <v>470</v>
      </c>
    </row>
    <row r="151" spans="1:8" ht="28.8" x14ac:dyDescent="0.3">
      <c r="A151" s="26" t="s">
        <v>209</v>
      </c>
      <c r="B151" s="25" t="s">
        <v>210</v>
      </c>
      <c r="C151" s="17"/>
      <c r="D151" s="17"/>
      <c r="E151" s="17"/>
      <c r="F151" s="17"/>
      <c r="G151" s="17"/>
      <c r="H151" s="32" t="s">
        <v>471</v>
      </c>
    </row>
    <row r="152" spans="1:8" ht="57.6" x14ac:dyDescent="0.3">
      <c r="A152" s="26" t="s">
        <v>211</v>
      </c>
      <c r="B152" s="25" t="s">
        <v>164</v>
      </c>
      <c r="C152" s="17"/>
      <c r="D152" s="17"/>
      <c r="E152" s="17"/>
      <c r="F152" s="17"/>
      <c r="G152" s="17"/>
      <c r="H152" s="32" t="s">
        <v>472</v>
      </c>
    </row>
    <row r="153" spans="1:8" ht="28.8" x14ac:dyDescent="0.3">
      <c r="A153" s="26" t="s">
        <v>212</v>
      </c>
      <c r="B153" s="25" t="s">
        <v>213</v>
      </c>
      <c r="C153" s="17"/>
      <c r="D153" s="17"/>
      <c r="E153" s="17"/>
      <c r="F153" s="17"/>
      <c r="G153" s="17"/>
      <c r="H153" s="32" t="s">
        <v>477</v>
      </c>
    </row>
    <row r="154" spans="1:8" ht="28.8" x14ac:dyDescent="0.3">
      <c r="A154" s="26" t="s">
        <v>214</v>
      </c>
      <c r="B154" s="25" t="s">
        <v>69</v>
      </c>
      <c r="C154" s="17"/>
      <c r="D154" s="17"/>
      <c r="E154" s="17"/>
      <c r="F154" s="17"/>
      <c r="G154" s="17"/>
      <c r="H154" s="32" t="s">
        <v>476</v>
      </c>
    </row>
    <row r="155" spans="1:8" ht="28.8" x14ac:dyDescent="0.3">
      <c r="A155" s="26" t="s">
        <v>215</v>
      </c>
      <c r="B155" s="25" t="s">
        <v>216</v>
      </c>
      <c r="C155" s="17"/>
      <c r="D155" s="17"/>
      <c r="E155" s="17"/>
      <c r="F155" s="17"/>
      <c r="G155" s="17"/>
      <c r="H155" s="32" t="s">
        <v>474</v>
      </c>
    </row>
    <row r="156" spans="1:8" ht="57.6" x14ac:dyDescent="0.3">
      <c r="A156" s="26" t="s">
        <v>217</v>
      </c>
      <c r="B156" s="25" t="s">
        <v>218</v>
      </c>
      <c r="C156" s="17"/>
      <c r="D156" s="17"/>
      <c r="E156" s="17"/>
      <c r="F156" s="17"/>
      <c r="G156" s="17"/>
      <c r="H156" s="32" t="s">
        <v>478</v>
      </c>
    </row>
    <row r="157" spans="1:8" ht="43.2" x14ac:dyDescent="0.3">
      <c r="A157" s="26" t="s">
        <v>219</v>
      </c>
      <c r="B157" s="25" t="s">
        <v>220</v>
      </c>
      <c r="C157" s="17"/>
      <c r="D157" s="17"/>
      <c r="E157" s="17"/>
      <c r="F157" s="17"/>
      <c r="G157" s="17"/>
      <c r="H157" s="32" t="s">
        <v>479</v>
      </c>
    </row>
    <row r="158" spans="1:8" x14ac:dyDescent="0.3">
      <c r="A158" s="26" t="s">
        <v>221</v>
      </c>
      <c r="B158" s="25" t="s">
        <v>77</v>
      </c>
      <c r="C158" s="17"/>
      <c r="D158" s="17"/>
      <c r="E158" s="17"/>
      <c r="F158" s="17"/>
      <c r="G158" s="17"/>
      <c r="H158" s="19" t="s">
        <v>462</v>
      </c>
    </row>
    <row r="159" spans="1:8" ht="43.2" x14ac:dyDescent="0.3">
      <c r="A159" s="26" t="s">
        <v>222</v>
      </c>
      <c r="B159" s="25" t="s">
        <v>177</v>
      </c>
      <c r="C159" s="17"/>
      <c r="D159" s="17"/>
      <c r="E159" s="17"/>
      <c r="F159" s="17"/>
      <c r="G159" s="17"/>
      <c r="H159" s="32" t="s">
        <v>473</v>
      </c>
    </row>
    <row r="160" spans="1:8" ht="72" x14ac:dyDescent="0.3">
      <c r="A160" s="26" t="s">
        <v>223</v>
      </c>
      <c r="B160" s="25" t="s">
        <v>224</v>
      </c>
      <c r="C160" s="17"/>
      <c r="D160" s="17"/>
      <c r="E160" s="17"/>
      <c r="F160" s="17"/>
      <c r="G160" s="17"/>
      <c r="H160" s="32" t="s">
        <v>480</v>
      </c>
    </row>
    <row r="161" spans="1:8" ht="28.8" x14ac:dyDescent="0.3">
      <c r="A161" s="26" t="s">
        <v>225</v>
      </c>
      <c r="B161" s="25" t="s">
        <v>83</v>
      </c>
      <c r="C161" s="17"/>
      <c r="D161" s="17"/>
      <c r="E161" s="17"/>
      <c r="F161" s="17"/>
      <c r="G161" s="17"/>
      <c r="H161" s="32" t="s">
        <v>475</v>
      </c>
    </row>
    <row r="162" spans="1:8" ht="28.8" x14ac:dyDescent="0.3">
      <c r="A162" s="26" t="s">
        <v>226</v>
      </c>
      <c r="B162" s="25" t="s">
        <v>227</v>
      </c>
      <c r="C162" s="17"/>
      <c r="D162" s="17"/>
      <c r="E162" s="17"/>
      <c r="F162" s="17"/>
      <c r="G162" s="17"/>
      <c r="H162" s="32" t="s">
        <v>481</v>
      </c>
    </row>
    <row r="163" spans="1:8" ht="28.8" x14ac:dyDescent="0.3">
      <c r="A163" s="26" t="s">
        <v>228</v>
      </c>
      <c r="B163" s="25" t="s">
        <v>229</v>
      </c>
      <c r="C163" s="17"/>
      <c r="D163" s="17"/>
      <c r="E163" s="17"/>
      <c r="F163" s="17"/>
      <c r="G163" s="17"/>
      <c r="H163" s="32" t="s">
        <v>482</v>
      </c>
    </row>
    <row r="164" spans="1:8" ht="57.6" x14ac:dyDescent="0.3">
      <c r="A164" s="26" t="s">
        <v>230</v>
      </c>
      <c r="B164" s="25" t="s">
        <v>424</v>
      </c>
      <c r="C164" s="17"/>
      <c r="D164" s="17"/>
      <c r="E164" s="17"/>
      <c r="F164" s="17"/>
      <c r="G164" s="17"/>
      <c r="H164" s="19" t="s">
        <v>437</v>
      </c>
    </row>
    <row r="165" spans="1:8" x14ac:dyDescent="0.3">
      <c r="E165" s="16" t="s">
        <v>96</v>
      </c>
      <c r="F165" s="16">
        <f>IF((COUNT(C142:C164)&lt;&gt;COUNT(F142:F164)),"", ROUND(SUM(F142:F164),2))</f>
        <v>278550</v>
      </c>
      <c r="G165" s="14" t="str">
        <f>IF((COUNT(C142:C164)&lt;&gt;COUNT(F142:F164)),"Neužpildytos visų objektų kainos", "")</f>
        <v/>
      </c>
    </row>
    <row r="166" spans="1:8" ht="43.2" x14ac:dyDescent="0.3">
      <c r="C166" s="27" t="s">
        <v>97</v>
      </c>
      <c r="D166" s="19">
        <v>5</v>
      </c>
      <c r="E166" s="16" t="s">
        <v>98</v>
      </c>
      <c r="F166" s="16">
        <f>IF(OR(F165="",D166=""),"", ROUND(PRODUCT(D166,F165)/100,2))</f>
        <v>13927.5</v>
      </c>
      <c r="G166" s="14" t="str">
        <f>IF(D166="", "Nurodykite taikomą PVM dydį", "")</f>
        <v/>
      </c>
    </row>
    <row r="167" spans="1:8" x14ac:dyDescent="0.3">
      <c r="E167" s="16" t="s">
        <v>99</v>
      </c>
      <c r="F167" s="16">
        <f>IF(ISBLANK(F166), "", ROUND(SUM(F165:F166),2))</f>
        <v>292477.5</v>
      </c>
    </row>
    <row r="171" spans="1:8" x14ac:dyDescent="0.3">
      <c r="A171" s="12" t="s">
        <v>231</v>
      </c>
      <c r="B171" s="12" t="s">
        <v>232</v>
      </c>
    </row>
    <row r="173" spans="1:8" x14ac:dyDescent="0.3">
      <c r="A173" s="12" t="s">
        <v>28</v>
      </c>
    </row>
    <row r="174" spans="1:8" ht="28.8" x14ac:dyDescent="0.3">
      <c r="A174" s="28" t="s">
        <v>29</v>
      </c>
      <c r="B174" s="28" t="s">
        <v>30</v>
      </c>
      <c r="C174" s="29" t="s">
        <v>31</v>
      </c>
      <c r="D174" s="29" t="s">
        <v>32</v>
      </c>
      <c r="E174" s="29" t="s">
        <v>33</v>
      </c>
      <c r="F174" s="29" t="s">
        <v>34</v>
      </c>
      <c r="G174" s="29" t="s">
        <v>35</v>
      </c>
      <c r="H174" s="29" t="s">
        <v>36</v>
      </c>
    </row>
    <row r="175" spans="1:8" ht="28.8" x14ac:dyDescent="0.3">
      <c r="A175" s="28" t="s">
        <v>233</v>
      </c>
      <c r="B175" s="27" t="s">
        <v>234</v>
      </c>
      <c r="C175" s="17"/>
      <c r="D175" s="17"/>
      <c r="E175" s="17"/>
      <c r="F175" s="17"/>
      <c r="G175" s="17"/>
      <c r="H175" s="17"/>
    </row>
    <row r="176" spans="1:8" ht="28.8" x14ac:dyDescent="0.3">
      <c r="A176" s="26" t="s">
        <v>235</v>
      </c>
      <c r="B176" s="25" t="s">
        <v>236</v>
      </c>
      <c r="C176" s="17">
        <v>40</v>
      </c>
      <c r="D176" s="17" t="s">
        <v>41</v>
      </c>
      <c r="E176" s="18">
        <v>3420</v>
      </c>
      <c r="F176" s="17">
        <f>IF(ISBLANK(E176),"", PRODUCT(C176,E176))</f>
        <v>136800</v>
      </c>
      <c r="G176" s="19" t="s">
        <v>483</v>
      </c>
      <c r="H176" s="17"/>
    </row>
    <row r="177" spans="1:8" x14ac:dyDescent="0.3">
      <c r="A177" s="26" t="s">
        <v>237</v>
      </c>
      <c r="B177" s="25" t="s">
        <v>238</v>
      </c>
      <c r="C177" s="17"/>
      <c r="D177" s="17"/>
      <c r="E177" s="17"/>
      <c r="F177" s="17"/>
      <c r="G177" s="17"/>
      <c r="H177" s="19" t="s">
        <v>485</v>
      </c>
    </row>
    <row r="178" spans="1:8" ht="28.8" x14ac:dyDescent="0.3">
      <c r="A178" s="26" t="s">
        <v>239</v>
      </c>
      <c r="B178" s="25" t="s">
        <v>240</v>
      </c>
      <c r="C178" s="17"/>
      <c r="D178" s="17"/>
      <c r="E178" s="17"/>
      <c r="F178" s="17"/>
      <c r="G178" s="17"/>
      <c r="H178" s="19" t="s">
        <v>491</v>
      </c>
    </row>
    <row r="179" spans="1:8" ht="28.8" x14ac:dyDescent="0.3">
      <c r="A179" s="26" t="s">
        <v>241</v>
      </c>
      <c r="B179" s="25" t="s">
        <v>242</v>
      </c>
      <c r="C179" s="17"/>
      <c r="D179" s="17"/>
      <c r="E179" s="17"/>
      <c r="F179" s="17"/>
      <c r="G179" s="17"/>
      <c r="H179" s="19" t="s">
        <v>486</v>
      </c>
    </row>
    <row r="180" spans="1:8" ht="43.2" x14ac:dyDescent="0.3">
      <c r="A180" s="26" t="s">
        <v>243</v>
      </c>
      <c r="B180" s="25" t="s">
        <v>244</v>
      </c>
      <c r="C180" s="17"/>
      <c r="D180" s="17"/>
      <c r="E180" s="17"/>
      <c r="F180" s="17"/>
      <c r="G180" s="17"/>
      <c r="H180" s="19" t="s">
        <v>489</v>
      </c>
    </row>
    <row r="181" spans="1:8" ht="28.8" x14ac:dyDescent="0.3">
      <c r="A181" s="26" t="s">
        <v>245</v>
      </c>
      <c r="B181" s="25" t="s">
        <v>246</v>
      </c>
      <c r="C181" s="17"/>
      <c r="D181" s="17"/>
      <c r="E181" s="17"/>
      <c r="F181" s="17"/>
      <c r="G181" s="17"/>
      <c r="H181" s="19" t="s">
        <v>492</v>
      </c>
    </row>
    <row r="182" spans="1:8" x14ac:dyDescent="0.3">
      <c r="A182" s="26" t="s">
        <v>247</v>
      </c>
      <c r="B182" s="25" t="s">
        <v>248</v>
      </c>
      <c r="C182" s="17"/>
      <c r="D182" s="17"/>
      <c r="E182" s="17"/>
      <c r="F182" s="17"/>
      <c r="G182" s="17"/>
      <c r="H182" s="19" t="s">
        <v>494</v>
      </c>
    </row>
    <row r="183" spans="1:8" ht="28.8" x14ac:dyDescent="0.3">
      <c r="A183" s="26" t="s">
        <v>249</v>
      </c>
      <c r="B183" s="25" t="s">
        <v>250</v>
      </c>
      <c r="C183" s="17"/>
      <c r="D183" s="17"/>
      <c r="E183" s="17"/>
      <c r="F183" s="17"/>
      <c r="G183" s="17"/>
      <c r="H183" s="19" t="s">
        <v>487</v>
      </c>
    </row>
    <row r="184" spans="1:8" x14ac:dyDescent="0.3">
      <c r="A184" s="26" t="s">
        <v>251</v>
      </c>
      <c r="B184" s="25" t="s">
        <v>252</v>
      </c>
      <c r="C184" s="17"/>
      <c r="D184" s="17"/>
      <c r="E184" s="17"/>
      <c r="F184" s="17"/>
      <c r="G184" s="17"/>
      <c r="H184" s="19" t="s">
        <v>490</v>
      </c>
    </row>
    <row r="185" spans="1:8" ht="57.6" x14ac:dyDescent="0.3">
      <c r="A185" s="26" t="s">
        <v>253</v>
      </c>
      <c r="B185" s="25" t="s">
        <v>254</v>
      </c>
      <c r="C185" s="17"/>
      <c r="D185" s="17"/>
      <c r="E185" s="17"/>
      <c r="F185" s="17"/>
      <c r="G185" s="17"/>
      <c r="H185" s="19" t="s">
        <v>488</v>
      </c>
    </row>
    <row r="186" spans="1:8" x14ac:dyDescent="0.3">
      <c r="A186" s="26" t="s">
        <v>255</v>
      </c>
      <c r="B186" s="25" t="s">
        <v>256</v>
      </c>
      <c r="C186" s="17"/>
      <c r="D186" s="17"/>
      <c r="E186" s="17"/>
      <c r="F186" s="17"/>
      <c r="G186" s="17"/>
      <c r="H186" s="19">
        <v>24</v>
      </c>
    </row>
    <row r="187" spans="1:8" x14ac:dyDescent="0.3">
      <c r="A187" s="26" t="s">
        <v>257</v>
      </c>
      <c r="B187" s="25" t="s">
        <v>258</v>
      </c>
      <c r="C187" s="17"/>
      <c r="D187" s="17"/>
      <c r="E187" s="17"/>
      <c r="F187" s="17"/>
      <c r="G187" s="17"/>
      <c r="H187" s="19" t="s">
        <v>258</v>
      </c>
    </row>
    <row r="188" spans="1:8" ht="28.8" x14ac:dyDescent="0.3">
      <c r="A188" s="26" t="s">
        <v>259</v>
      </c>
      <c r="B188" s="25" t="s">
        <v>260</v>
      </c>
      <c r="C188" s="17"/>
      <c r="D188" s="17"/>
      <c r="E188" s="17"/>
      <c r="F188" s="17"/>
      <c r="G188" s="17"/>
      <c r="H188" s="19" t="s">
        <v>484</v>
      </c>
    </row>
    <row r="189" spans="1:8" ht="72" x14ac:dyDescent="0.3">
      <c r="A189" s="26" t="s">
        <v>261</v>
      </c>
      <c r="B189" s="25" t="s">
        <v>262</v>
      </c>
      <c r="C189" s="17"/>
      <c r="D189" s="17"/>
      <c r="E189" s="17"/>
      <c r="F189" s="17"/>
      <c r="G189" s="17"/>
      <c r="H189" s="19" t="s">
        <v>493</v>
      </c>
    </row>
    <row r="190" spans="1:8" x14ac:dyDescent="0.3">
      <c r="A190" s="26" t="s">
        <v>263</v>
      </c>
      <c r="B190" s="25" t="s">
        <v>181</v>
      </c>
      <c r="C190" s="17"/>
      <c r="D190" s="17"/>
      <c r="E190" s="17"/>
      <c r="F190" s="17"/>
      <c r="G190" s="17"/>
      <c r="H190" s="19" t="s">
        <v>181</v>
      </c>
    </row>
    <row r="191" spans="1:8" x14ac:dyDescent="0.3">
      <c r="A191" s="26" t="s">
        <v>264</v>
      </c>
      <c r="B191" s="25" t="s">
        <v>183</v>
      </c>
      <c r="C191" s="17"/>
      <c r="D191" s="17"/>
      <c r="E191" s="17"/>
      <c r="F191" s="17"/>
      <c r="G191" s="17"/>
      <c r="H191" s="19" t="s">
        <v>458</v>
      </c>
    </row>
    <row r="192" spans="1:8" x14ac:dyDescent="0.3">
      <c r="A192" s="26" t="s">
        <v>265</v>
      </c>
      <c r="B192" s="25" t="s">
        <v>185</v>
      </c>
      <c r="C192" s="17"/>
      <c r="D192" s="17"/>
      <c r="E192" s="17"/>
      <c r="F192" s="17"/>
      <c r="G192" s="17"/>
      <c r="H192" s="19" t="s">
        <v>459</v>
      </c>
    </row>
    <row r="193" spans="1:8" ht="28.8" x14ac:dyDescent="0.3">
      <c r="A193" s="26" t="s">
        <v>266</v>
      </c>
      <c r="B193" s="25" t="s">
        <v>267</v>
      </c>
      <c r="C193" s="17"/>
      <c r="D193" s="17"/>
      <c r="E193" s="17"/>
      <c r="F193" s="17"/>
      <c r="G193" s="17"/>
      <c r="H193" s="19" t="s">
        <v>460</v>
      </c>
    </row>
    <row r="194" spans="1:8" ht="57.6" x14ac:dyDescent="0.3">
      <c r="A194" s="26" t="s">
        <v>268</v>
      </c>
      <c r="B194" s="25" t="s">
        <v>424</v>
      </c>
      <c r="C194" s="17"/>
      <c r="D194" s="17"/>
      <c r="E194" s="17"/>
      <c r="F194" s="17"/>
      <c r="G194" s="17"/>
      <c r="H194" s="19" t="s">
        <v>424</v>
      </c>
    </row>
    <row r="195" spans="1:8" x14ac:dyDescent="0.3">
      <c r="E195" s="16" t="s">
        <v>96</v>
      </c>
      <c r="F195" s="16">
        <f>IF((COUNT(C176:C194)&lt;&gt;COUNT(F176:F194)),"", ROUND(SUM(F176:F194),2))</f>
        <v>136800</v>
      </c>
      <c r="G195" s="14" t="str">
        <f>IF((COUNT(C176:C194)&lt;&gt;COUNT(F176:F194)),"Neužpildytos visų objektų kainos", "")</f>
        <v/>
      </c>
    </row>
    <row r="196" spans="1:8" ht="43.2" x14ac:dyDescent="0.3">
      <c r="C196" s="27" t="s">
        <v>97</v>
      </c>
      <c r="D196" s="19">
        <v>5</v>
      </c>
      <c r="E196" s="16" t="s">
        <v>98</v>
      </c>
      <c r="F196" s="16">
        <f>IF(OR(F195="",D196=""),"", ROUND(PRODUCT(D196,F195)/100,2))</f>
        <v>6840</v>
      </c>
      <c r="G196" s="14" t="str">
        <f>IF(D196="", "Nurodykite taikomą PVM dydį", "")</f>
        <v/>
      </c>
    </row>
    <row r="197" spans="1:8" x14ac:dyDescent="0.3">
      <c r="E197" s="16" t="s">
        <v>99</v>
      </c>
      <c r="F197" s="16">
        <f>IF(ISBLANK(F196), "", ROUND(SUM(F195:F196),2))</f>
        <v>143640</v>
      </c>
    </row>
    <row r="201" spans="1:8" x14ac:dyDescent="0.3">
      <c r="A201" s="12" t="s">
        <v>269</v>
      </c>
      <c r="B201" s="12" t="s">
        <v>270</v>
      </c>
    </row>
    <row r="203" spans="1:8" x14ac:dyDescent="0.3">
      <c r="A203" s="12" t="s">
        <v>28</v>
      </c>
    </row>
    <row r="204" spans="1:8" ht="28.8" x14ac:dyDescent="0.3">
      <c r="A204" s="28" t="s">
        <v>29</v>
      </c>
      <c r="B204" s="28" t="s">
        <v>30</v>
      </c>
      <c r="C204" s="29" t="s">
        <v>31</v>
      </c>
      <c r="D204" s="29" t="s">
        <v>32</v>
      </c>
      <c r="E204" s="29" t="s">
        <v>33</v>
      </c>
      <c r="F204" s="29" t="s">
        <v>34</v>
      </c>
      <c r="G204" s="29" t="s">
        <v>35</v>
      </c>
      <c r="H204" s="29" t="s">
        <v>36</v>
      </c>
    </row>
    <row r="205" spans="1:8" x14ac:dyDescent="0.3">
      <c r="A205" s="28" t="s">
        <v>271</v>
      </c>
      <c r="B205" s="27" t="s">
        <v>272</v>
      </c>
      <c r="C205" s="17"/>
      <c r="D205" s="17"/>
      <c r="E205" s="17"/>
      <c r="F205" s="17"/>
      <c r="G205" s="17"/>
      <c r="H205" s="17"/>
    </row>
    <row r="206" spans="1:8" x14ac:dyDescent="0.3">
      <c r="A206" s="26" t="s">
        <v>273</v>
      </c>
      <c r="B206" s="25" t="s">
        <v>272</v>
      </c>
      <c r="C206" s="17">
        <v>40</v>
      </c>
      <c r="D206" s="17" t="s">
        <v>41</v>
      </c>
      <c r="E206" s="18"/>
      <c r="F206" s="17" t="str">
        <f>IF(ISBLANK(E206),"", PRODUCT(C206,E206))</f>
        <v/>
      </c>
      <c r="G206" s="19"/>
      <c r="H206" s="17"/>
    </row>
    <row r="207" spans="1:8" x14ac:dyDescent="0.3">
      <c r="A207" s="26" t="s">
        <v>274</v>
      </c>
      <c r="B207" s="25" t="s">
        <v>275</v>
      </c>
      <c r="C207" s="17"/>
      <c r="D207" s="17"/>
      <c r="E207" s="17"/>
      <c r="F207" s="17"/>
      <c r="G207" s="17"/>
      <c r="H207" s="19"/>
    </row>
    <row r="208" spans="1:8" x14ac:dyDescent="0.3">
      <c r="A208" s="26" t="s">
        <v>276</v>
      </c>
      <c r="B208" s="25" t="s">
        <v>277</v>
      </c>
      <c r="C208" s="17"/>
      <c r="D208" s="17"/>
      <c r="E208" s="17"/>
      <c r="F208" s="17"/>
      <c r="G208" s="17"/>
      <c r="H208" s="19"/>
    </row>
    <row r="209" spans="1:8" ht="28.8" x14ac:dyDescent="0.3">
      <c r="A209" s="26" t="s">
        <v>278</v>
      </c>
      <c r="B209" s="25" t="s">
        <v>279</v>
      </c>
      <c r="C209" s="17"/>
      <c r="D209" s="17"/>
      <c r="E209" s="17"/>
      <c r="F209" s="17"/>
      <c r="G209" s="17"/>
      <c r="H209" s="19"/>
    </row>
    <row r="210" spans="1:8" ht="100.8" x14ac:dyDescent="0.3">
      <c r="A210" s="26" t="s">
        <v>280</v>
      </c>
      <c r="B210" s="25" t="s">
        <v>281</v>
      </c>
      <c r="C210" s="17"/>
      <c r="D210" s="17"/>
      <c r="E210" s="17"/>
      <c r="F210" s="17"/>
      <c r="G210" s="17"/>
      <c r="H210" s="19"/>
    </row>
    <row r="211" spans="1:8" x14ac:dyDescent="0.3">
      <c r="A211" s="26" t="s">
        <v>282</v>
      </c>
      <c r="B211" s="25" t="s">
        <v>149</v>
      </c>
      <c r="C211" s="17"/>
      <c r="D211" s="17"/>
      <c r="E211" s="17"/>
      <c r="F211" s="17"/>
      <c r="G211" s="17"/>
      <c r="H211" s="19"/>
    </row>
    <row r="212" spans="1:8" ht="57.6" x14ac:dyDescent="0.3">
      <c r="A212" s="26" t="s">
        <v>283</v>
      </c>
      <c r="B212" s="25" t="s">
        <v>151</v>
      </c>
      <c r="C212" s="17"/>
      <c r="D212" s="17"/>
      <c r="E212" s="17"/>
      <c r="F212" s="17"/>
      <c r="G212" s="17"/>
      <c r="H212" s="19"/>
    </row>
    <row r="213" spans="1:8" x14ac:dyDescent="0.3">
      <c r="A213" s="26" t="s">
        <v>284</v>
      </c>
      <c r="B213" s="25" t="s">
        <v>285</v>
      </c>
      <c r="C213" s="17"/>
      <c r="D213" s="17"/>
      <c r="E213" s="17"/>
      <c r="F213" s="17"/>
      <c r="G213" s="17"/>
      <c r="H213" s="19"/>
    </row>
    <row r="214" spans="1:8" x14ac:dyDescent="0.3">
      <c r="A214" s="26" t="s">
        <v>286</v>
      </c>
      <c r="B214" s="25" t="s">
        <v>59</v>
      </c>
      <c r="C214" s="17"/>
      <c r="D214" s="17"/>
      <c r="E214" s="17"/>
      <c r="F214" s="17"/>
      <c r="G214" s="17"/>
      <c r="H214" s="19"/>
    </row>
    <row r="215" spans="1:8" x14ac:dyDescent="0.3">
      <c r="A215" s="26" t="s">
        <v>287</v>
      </c>
      <c r="B215" s="25" t="s">
        <v>288</v>
      </c>
      <c r="C215" s="17"/>
      <c r="D215" s="17"/>
      <c r="E215" s="17"/>
      <c r="F215" s="17"/>
      <c r="G215" s="17"/>
      <c r="H215" s="19"/>
    </row>
    <row r="216" spans="1:8" x14ac:dyDescent="0.3">
      <c r="A216" s="26" t="s">
        <v>289</v>
      </c>
      <c r="B216" s="25" t="s">
        <v>290</v>
      </c>
      <c r="C216" s="17"/>
      <c r="D216" s="17"/>
      <c r="E216" s="17"/>
      <c r="F216" s="17"/>
      <c r="G216" s="17"/>
      <c r="H216" s="19"/>
    </row>
    <row r="217" spans="1:8" ht="16.8" customHeight="1" x14ac:dyDescent="0.3">
      <c r="A217" s="26" t="s">
        <v>291</v>
      </c>
      <c r="B217" s="25" t="s">
        <v>292</v>
      </c>
      <c r="C217" s="17"/>
      <c r="D217" s="17"/>
      <c r="E217" s="17"/>
      <c r="F217" s="17"/>
      <c r="G217" s="17"/>
      <c r="H217" s="19"/>
    </row>
    <row r="218" spans="1:8" x14ac:dyDescent="0.3">
      <c r="A218" s="26" t="s">
        <v>293</v>
      </c>
      <c r="B218" s="25" t="s">
        <v>294</v>
      </c>
      <c r="C218" s="17"/>
      <c r="D218" s="17"/>
      <c r="E218" s="17"/>
      <c r="F218" s="17"/>
      <c r="G218" s="17"/>
      <c r="H218" s="19"/>
    </row>
    <row r="219" spans="1:8" x14ac:dyDescent="0.3">
      <c r="A219" s="26" t="s">
        <v>295</v>
      </c>
      <c r="B219" s="25" t="s">
        <v>296</v>
      </c>
      <c r="C219" s="17"/>
      <c r="D219" s="17"/>
      <c r="E219" s="17"/>
      <c r="F219" s="17"/>
      <c r="G219" s="17"/>
      <c r="H219" s="19"/>
    </row>
    <row r="220" spans="1:8" x14ac:dyDescent="0.3">
      <c r="A220" s="26" t="s">
        <v>297</v>
      </c>
      <c r="B220" s="25" t="s">
        <v>69</v>
      </c>
      <c r="C220" s="17"/>
      <c r="D220" s="17"/>
      <c r="E220" s="17"/>
      <c r="F220" s="17"/>
      <c r="G220" s="17"/>
      <c r="H220" s="19"/>
    </row>
    <row r="221" spans="1:8" x14ac:dyDescent="0.3">
      <c r="A221" s="26" t="s">
        <v>298</v>
      </c>
      <c r="B221" s="25" t="s">
        <v>299</v>
      </c>
      <c r="C221" s="17"/>
      <c r="D221" s="17"/>
      <c r="E221" s="17"/>
      <c r="F221" s="17"/>
      <c r="G221" s="17"/>
      <c r="H221" s="19"/>
    </row>
    <row r="222" spans="1:8" ht="57.6" x14ac:dyDescent="0.3">
      <c r="A222" s="26" t="s">
        <v>300</v>
      </c>
      <c r="B222" s="25" t="s">
        <v>218</v>
      </c>
      <c r="C222" s="17"/>
      <c r="D222" s="17"/>
      <c r="E222" s="17"/>
      <c r="F222" s="17"/>
      <c r="G222" s="17"/>
      <c r="H222" s="19"/>
    </row>
    <row r="223" spans="1:8" ht="28.8" x14ac:dyDescent="0.3">
      <c r="A223" s="26" t="s">
        <v>301</v>
      </c>
      <c r="B223" s="25" t="s">
        <v>302</v>
      </c>
      <c r="C223" s="17"/>
      <c r="D223" s="17"/>
      <c r="E223" s="17"/>
      <c r="F223" s="17"/>
      <c r="G223" s="17"/>
      <c r="H223" s="19"/>
    </row>
    <row r="224" spans="1:8" x14ac:dyDescent="0.3">
      <c r="A224" s="26" t="s">
        <v>303</v>
      </c>
      <c r="B224" s="25" t="s">
        <v>77</v>
      </c>
      <c r="C224" s="17"/>
      <c r="D224" s="17"/>
      <c r="E224" s="17"/>
      <c r="F224" s="17"/>
      <c r="G224" s="17"/>
      <c r="H224" s="19"/>
    </row>
    <row r="225" spans="1:8" ht="28.8" x14ac:dyDescent="0.3">
      <c r="A225" s="26" t="s">
        <v>304</v>
      </c>
      <c r="B225" s="25" t="s">
        <v>305</v>
      </c>
      <c r="C225" s="17"/>
      <c r="D225" s="17"/>
      <c r="E225" s="17"/>
      <c r="F225" s="17"/>
      <c r="G225" s="17"/>
      <c r="H225" s="19"/>
    </row>
    <row r="226" spans="1:8" ht="28.8" x14ac:dyDescent="0.3">
      <c r="A226" s="26" t="s">
        <v>306</v>
      </c>
      <c r="B226" s="25" t="s">
        <v>307</v>
      </c>
      <c r="C226" s="17"/>
      <c r="D226" s="17"/>
      <c r="E226" s="17"/>
      <c r="F226" s="17"/>
      <c r="G226" s="17"/>
      <c r="H226" s="19"/>
    </row>
    <row r="227" spans="1:8" ht="43.2" x14ac:dyDescent="0.3">
      <c r="A227" s="26" t="s">
        <v>308</v>
      </c>
      <c r="B227" s="25" t="s">
        <v>309</v>
      </c>
      <c r="C227" s="17"/>
      <c r="D227" s="17"/>
      <c r="E227" s="17"/>
      <c r="F227" s="17"/>
      <c r="G227" s="17"/>
      <c r="H227" s="19"/>
    </row>
    <row r="228" spans="1:8" ht="16.2" customHeight="1" x14ac:dyDescent="0.3">
      <c r="A228" s="26" t="s">
        <v>310</v>
      </c>
      <c r="B228" s="25" t="s">
        <v>311</v>
      </c>
      <c r="C228" s="17"/>
      <c r="D228" s="17"/>
      <c r="E228" s="17"/>
      <c r="F228" s="17"/>
      <c r="G228" s="17"/>
      <c r="H228" s="19"/>
    </row>
    <row r="229" spans="1:8" ht="28.8" x14ac:dyDescent="0.3">
      <c r="A229" s="26" t="s">
        <v>312</v>
      </c>
      <c r="B229" s="25" t="s">
        <v>313</v>
      </c>
      <c r="C229" s="17"/>
      <c r="D229" s="17"/>
      <c r="E229" s="17"/>
      <c r="F229" s="17"/>
      <c r="G229" s="17"/>
      <c r="H229" s="19"/>
    </row>
    <row r="230" spans="1:8" ht="43.2" x14ac:dyDescent="0.3">
      <c r="A230" s="26" t="s">
        <v>314</v>
      </c>
      <c r="B230" s="25" t="s">
        <v>315</v>
      </c>
      <c r="C230" s="17"/>
      <c r="D230" s="17"/>
      <c r="E230" s="17"/>
      <c r="F230" s="17"/>
      <c r="G230" s="17"/>
      <c r="H230" s="19"/>
    </row>
    <row r="231" spans="1:8" ht="57.6" x14ac:dyDescent="0.3">
      <c r="A231" s="26" t="s">
        <v>316</v>
      </c>
      <c r="B231" s="25" t="s">
        <v>424</v>
      </c>
      <c r="C231" s="17"/>
      <c r="D231" s="17"/>
      <c r="E231" s="17"/>
      <c r="F231" s="17"/>
      <c r="G231" s="17"/>
      <c r="H231" s="19"/>
    </row>
    <row r="232" spans="1:8" x14ac:dyDescent="0.3">
      <c r="E232" s="16" t="s">
        <v>96</v>
      </c>
      <c r="F232" s="16" t="str">
        <f>IF((COUNT(C206:C231)&lt;&gt;COUNT(F206:F231)),"", ROUND(SUM(F206:F231),2))</f>
        <v/>
      </c>
      <c r="G232" s="14" t="str">
        <f>IF((COUNT(C206:C231)&lt;&gt;COUNT(F206:F231)),"Neužpildytos visų objektų kainos", "")</f>
        <v>Neužpildytos visų objektų kainos</v>
      </c>
    </row>
    <row r="233" spans="1:8" ht="43.2" x14ac:dyDescent="0.3">
      <c r="C233" s="27" t="s">
        <v>97</v>
      </c>
      <c r="D233" s="19"/>
      <c r="E233" s="16" t="s">
        <v>98</v>
      </c>
      <c r="F233" s="16" t="str">
        <f>IF(OR(F232="",D233=""),"", ROUND(PRODUCT(D233,F232)/100,2))</f>
        <v/>
      </c>
      <c r="G233" s="14" t="str">
        <f>IF(D233="", "Nurodykite taikomą PVM dydį", "")</f>
        <v>Nurodykite taikomą PVM dydį</v>
      </c>
    </row>
    <row r="234" spans="1:8" x14ac:dyDescent="0.3">
      <c r="E234" s="16" t="s">
        <v>99</v>
      </c>
      <c r="F234" s="16">
        <f>IF(ISBLANK(F233), "", ROUND(SUM(F232:F233),2))</f>
        <v>0</v>
      </c>
    </row>
    <row r="238" spans="1:8" x14ac:dyDescent="0.3">
      <c r="A238" s="12" t="s">
        <v>317</v>
      </c>
      <c r="B238" s="12" t="s">
        <v>270</v>
      </c>
    </row>
    <row r="240" spans="1:8" x14ac:dyDescent="0.3">
      <c r="A240" s="12" t="s">
        <v>28</v>
      </c>
    </row>
    <row r="241" spans="1:8" ht="28.8" x14ac:dyDescent="0.3">
      <c r="A241" s="28" t="s">
        <v>29</v>
      </c>
      <c r="B241" s="28" t="s">
        <v>30</v>
      </c>
      <c r="C241" s="29" t="s">
        <v>31</v>
      </c>
      <c r="D241" s="29" t="s">
        <v>32</v>
      </c>
      <c r="E241" s="29" t="s">
        <v>33</v>
      </c>
      <c r="F241" s="29" t="s">
        <v>34</v>
      </c>
      <c r="G241" s="29" t="s">
        <v>35</v>
      </c>
      <c r="H241" s="29" t="s">
        <v>36</v>
      </c>
    </row>
    <row r="242" spans="1:8" x14ac:dyDescent="0.3">
      <c r="A242" s="28" t="s">
        <v>318</v>
      </c>
      <c r="B242" s="16" t="s">
        <v>272</v>
      </c>
      <c r="C242" s="17"/>
      <c r="D242" s="17"/>
      <c r="E242" s="17"/>
      <c r="F242" s="17"/>
      <c r="G242" s="17"/>
      <c r="H242" s="17"/>
    </row>
    <row r="243" spans="1:8" x14ac:dyDescent="0.3">
      <c r="A243" s="26" t="s">
        <v>319</v>
      </c>
      <c r="B243" s="25" t="s">
        <v>272</v>
      </c>
      <c r="C243" s="17">
        <v>40</v>
      </c>
      <c r="D243" s="17" t="s">
        <v>41</v>
      </c>
      <c r="E243" s="18"/>
      <c r="F243" s="17" t="str">
        <f>IF(ISBLANK(E243),"", PRODUCT(C243,E243))</f>
        <v/>
      </c>
      <c r="G243" s="19"/>
      <c r="H243" s="17"/>
    </row>
    <row r="244" spans="1:8" x14ac:dyDescent="0.3">
      <c r="A244" s="26" t="s">
        <v>320</v>
      </c>
      <c r="B244" s="25" t="s">
        <v>275</v>
      </c>
      <c r="C244" s="17"/>
      <c r="D244" s="17"/>
      <c r="E244" s="17"/>
      <c r="F244" s="17"/>
      <c r="G244" s="17"/>
      <c r="H244" s="19"/>
    </row>
    <row r="245" spans="1:8" x14ac:dyDescent="0.3">
      <c r="A245" s="26" t="s">
        <v>321</v>
      </c>
      <c r="B245" s="25" t="s">
        <v>322</v>
      </c>
      <c r="C245" s="17"/>
      <c r="D245" s="17"/>
      <c r="E245" s="17"/>
      <c r="F245" s="17"/>
      <c r="G245" s="17"/>
      <c r="H245" s="19"/>
    </row>
    <row r="246" spans="1:8" ht="28.8" x14ac:dyDescent="0.3">
      <c r="A246" s="26" t="s">
        <v>323</v>
      </c>
      <c r="B246" s="25" t="s">
        <v>279</v>
      </c>
      <c r="C246" s="17"/>
      <c r="D246" s="17"/>
      <c r="E246" s="17"/>
      <c r="F246" s="17"/>
      <c r="G246" s="17"/>
      <c r="H246" s="19"/>
    </row>
    <row r="247" spans="1:8" ht="100.8" x14ac:dyDescent="0.3">
      <c r="A247" s="26" t="s">
        <v>324</v>
      </c>
      <c r="B247" s="25" t="s">
        <v>325</v>
      </c>
      <c r="C247" s="17"/>
      <c r="D247" s="17"/>
      <c r="E247" s="17"/>
      <c r="F247" s="17"/>
      <c r="G247" s="17"/>
      <c r="H247" s="19"/>
    </row>
    <row r="248" spans="1:8" x14ac:dyDescent="0.3">
      <c r="A248" s="26" t="s">
        <v>326</v>
      </c>
      <c r="B248" s="25" t="s">
        <v>149</v>
      </c>
      <c r="C248" s="17"/>
      <c r="D248" s="17"/>
      <c r="E248" s="17"/>
      <c r="F248" s="17"/>
      <c r="G248" s="17"/>
      <c r="H248" s="19"/>
    </row>
    <row r="249" spans="1:8" ht="57.6" x14ac:dyDescent="0.3">
      <c r="A249" s="26" t="s">
        <v>327</v>
      </c>
      <c r="B249" s="25" t="s">
        <v>151</v>
      </c>
      <c r="C249" s="17"/>
      <c r="D249" s="17"/>
      <c r="E249" s="17"/>
      <c r="F249" s="17"/>
      <c r="G249" s="17"/>
      <c r="H249" s="19"/>
    </row>
    <row r="250" spans="1:8" x14ac:dyDescent="0.3">
      <c r="A250" s="26" t="s">
        <v>328</v>
      </c>
      <c r="B250" s="25" t="s">
        <v>329</v>
      </c>
      <c r="C250" s="17"/>
      <c r="D250" s="17"/>
      <c r="E250" s="17"/>
      <c r="F250" s="17"/>
      <c r="G250" s="17"/>
      <c r="H250" s="19"/>
    </row>
    <row r="251" spans="1:8" x14ac:dyDescent="0.3">
      <c r="A251" s="26" t="s">
        <v>330</v>
      </c>
      <c r="B251" s="25" t="s">
        <v>59</v>
      </c>
      <c r="C251" s="17"/>
      <c r="D251" s="17"/>
      <c r="E251" s="17"/>
      <c r="F251" s="17"/>
      <c r="G251" s="17"/>
      <c r="H251" s="19"/>
    </row>
    <row r="252" spans="1:8" x14ac:dyDescent="0.3">
      <c r="A252" s="26" t="s">
        <v>331</v>
      </c>
      <c r="B252" s="25" t="s">
        <v>288</v>
      </c>
      <c r="C252" s="17"/>
      <c r="D252" s="17"/>
      <c r="E252" s="17"/>
      <c r="F252" s="17"/>
      <c r="G252" s="17"/>
      <c r="H252" s="19"/>
    </row>
    <row r="253" spans="1:8" x14ac:dyDescent="0.3">
      <c r="A253" s="26" t="s">
        <v>332</v>
      </c>
      <c r="B253" s="25" t="s">
        <v>290</v>
      </c>
      <c r="C253" s="17"/>
      <c r="D253" s="17"/>
      <c r="E253" s="17"/>
      <c r="F253" s="17"/>
      <c r="G253" s="17"/>
      <c r="H253" s="19"/>
    </row>
    <row r="254" spans="1:8" ht="16.2" customHeight="1" x14ac:dyDescent="0.3">
      <c r="A254" s="26" t="s">
        <v>333</v>
      </c>
      <c r="B254" s="25" t="s">
        <v>292</v>
      </c>
      <c r="C254" s="17"/>
      <c r="D254" s="17"/>
      <c r="E254" s="17"/>
      <c r="F254" s="17"/>
      <c r="G254" s="17"/>
      <c r="H254" s="19"/>
    </row>
    <row r="255" spans="1:8" x14ac:dyDescent="0.3">
      <c r="A255" s="26" t="s">
        <v>334</v>
      </c>
      <c r="B255" s="25" t="s">
        <v>294</v>
      </c>
      <c r="C255" s="17"/>
      <c r="D255" s="17"/>
      <c r="E255" s="17"/>
      <c r="F255" s="17"/>
      <c r="G255" s="17"/>
      <c r="H255" s="19"/>
    </row>
    <row r="256" spans="1:8" x14ac:dyDescent="0.3">
      <c r="A256" s="26" t="s">
        <v>335</v>
      </c>
      <c r="B256" s="25" t="s">
        <v>336</v>
      </c>
      <c r="C256" s="17"/>
      <c r="D256" s="17"/>
      <c r="E256" s="17"/>
      <c r="F256" s="17"/>
      <c r="G256" s="17"/>
      <c r="H256" s="19"/>
    </row>
    <row r="257" spans="1:8" x14ac:dyDescent="0.3">
      <c r="A257" s="26" t="s">
        <v>337</v>
      </c>
      <c r="B257" s="25" t="s">
        <v>69</v>
      </c>
      <c r="C257" s="17"/>
      <c r="D257" s="17"/>
      <c r="E257" s="17"/>
      <c r="F257" s="17"/>
      <c r="G257" s="17"/>
      <c r="H257" s="19"/>
    </row>
    <row r="258" spans="1:8" ht="43.2" x14ac:dyDescent="0.3">
      <c r="A258" s="26" t="s">
        <v>338</v>
      </c>
      <c r="B258" s="25" t="s">
        <v>339</v>
      </c>
      <c r="C258" s="17"/>
      <c r="D258" s="17"/>
      <c r="E258" s="17"/>
      <c r="F258" s="17"/>
      <c r="G258" s="17"/>
      <c r="H258" s="19"/>
    </row>
    <row r="259" spans="1:8" x14ac:dyDescent="0.3">
      <c r="A259" s="26" t="s">
        <v>340</v>
      </c>
      <c r="B259" s="25" t="s">
        <v>341</v>
      </c>
      <c r="C259" s="17"/>
      <c r="D259" s="17"/>
      <c r="E259" s="17"/>
      <c r="F259" s="17"/>
      <c r="G259" s="17"/>
      <c r="H259" s="19"/>
    </row>
    <row r="260" spans="1:8" ht="28.8" x14ac:dyDescent="0.3">
      <c r="A260" s="26" t="s">
        <v>342</v>
      </c>
      <c r="B260" s="25" t="s">
        <v>343</v>
      </c>
      <c r="C260" s="17"/>
      <c r="D260" s="17"/>
      <c r="E260" s="17"/>
      <c r="F260" s="17"/>
      <c r="G260" s="17"/>
      <c r="H260" s="19"/>
    </row>
    <row r="261" spans="1:8" ht="28.8" x14ac:dyDescent="0.3">
      <c r="A261" s="26" t="s">
        <v>344</v>
      </c>
      <c r="B261" s="25" t="s">
        <v>345</v>
      </c>
      <c r="C261" s="17"/>
      <c r="D261" s="17"/>
      <c r="E261" s="17"/>
      <c r="F261" s="17"/>
      <c r="G261" s="17"/>
      <c r="H261" s="19"/>
    </row>
    <row r="262" spans="1:8" x14ac:dyDescent="0.3">
      <c r="A262" s="26" t="s">
        <v>346</v>
      </c>
      <c r="B262" s="25" t="s">
        <v>347</v>
      </c>
      <c r="C262" s="17"/>
      <c r="D262" s="17"/>
      <c r="E262" s="17"/>
      <c r="F262" s="17"/>
      <c r="G262" s="17"/>
      <c r="H262" s="19"/>
    </row>
    <row r="263" spans="1:8" ht="28.8" x14ac:dyDescent="0.3">
      <c r="A263" s="26" t="s">
        <v>348</v>
      </c>
      <c r="B263" s="25" t="s">
        <v>349</v>
      </c>
      <c r="C263" s="17"/>
      <c r="D263" s="17"/>
      <c r="E263" s="17"/>
      <c r="F263" s="17"/>
      <c r="G263" s="17"/>
      <c r="H263" s="19"/>
    </row>
    <row r="264" spans="1:8" ht="43.2" x14ac:dyDescent="0.3">
      <c r="A264" s="26" t="s">
        <v>350</v>
      </c>
      <c r="B264" s="25" t="s">
        <v>315</v>
      </c>
      <c r="C264" s="17"/>
      <c r="D264" s="17"/>
      <c r="E264" s="17"/>
      <c r="F264" s="17"/>
      <c r="G264" s="17"/>
      <c r="H264" s="19"/>
    </row>
    <row r="265" spans="1:8" ht="57.6" x14ac:dyDescent="0.3">
      <c r="A265" s="26" t="s">
        <v>351</v>
      </c>
      <c r="B265" s="25" t="s">
        <v>424</v>
      </c>
      <c r="C265" s="17"/>
      <c r="D265" s="17"/>
      <c r="E265" s="17"/>
      <c r="F265" s="17"/>
      <c r="G265" s="17"/>
      <c r="H265" s="19"/>
    </row>
    <row r="266" spans="1:8" x14ac:dyDescent="0.3">
      <c r="E266" s="16" t="s">
        <v>96</v>
      </c>
      <c r="F266" s="16" t="str">
        <f>IF((COUNT(C243:C265)&lt;&gt;COUNT(F243:F265)),"", ROUND(SUM(F243:F265),2))</f>
        <v/>
      </c>
      <c r="G266" s="14" t="str">
        <f>IF((COUNT(C243:C265)&lt;&gt;COUNT(F243:F265)),"Neužpildytos visų objektų kainos", "")</f>
        <v>Neužpildytos visų objektų kainos</v>
      </c>
    </row>
    <row r="267" spans="1:8" ht="43.2" x14ac:dyDescent="0.3">
      <c r="C267" s="27" t="s">
        <v>97</v>
      </c>
      <c r="D267" s="19"/>
      <c r="E267" s="16" t="s">
        <v>98</v>
      </c>
      <c r="F267" s="16" t="str">
        <f>IF(OR(F266="",D267=""),"", ROUND(PRODUCT(D267,F266)/100,2))</f>
        <v/>
      </c>
      <c r="G267" s="14" t="str">
        <f>IF(D267="", "Nurodykite taikomą PVM dydį", "")</f>
        <v>Nurodykite taikomą PVM dydį</v>
      </c>
    </row>
    <row r="268" spans="1:8" x14ac:dyDescent="0.3">
      <c r="E268" s="16" t="s">
        <v>99</v>
      </c>
      <c r="F268" s="16">
        <f>IF(ISBLANK(F267), "", ROUND(SUM(F266:F267),2))</f>
        <v>0</v>
      </c>
    </row>
    <row r="272" spans="1:8" x14ac:dyDescent="0.3">
      <c r="A272" s="12" t="s">
        <v>352</v>
      </c>
      <c r="B272" s="12" t="s">
        <v>270</v>
      </c>
    </row>
    <row r="274" spans="1:8" x14ac:dyDescent="0.3">
      <c r="A274" s="12" t="s">
        <v>28</v>
      </c>
    </row>
    <row r="275" spans="1:8" ht="28.8" x14ac:dyDescent="0.3">
      <c r="A275" s="28" t="s">
        <v>29</v>
      </c>
      <c r="B275" s="28" t="s">
        <v>30</v>
      </c>
      <c r="C275" s="29" t="s">
        <v>31</v>
      </c>
      <c r="D275" s="29" t="s">
        <v>32</v>
      </c>
      <c r="E275" s="29" t="s">
        <v>33</v>
      </c>
      <c r="F275" s="29" t="s">
        <v>34</v>
      </c>
      <c r="G275" s="29" t="s">
        <v>35</v>
      </c>
      <c r="H275" s="29" t="s">
        <v>36</v>
      </c>
    </row>
    <row r="276" spans="1:8" x14ac:dyDescent="0.3">
      <c r="A276" s="16" t="s">
        <v>353</v>
      </c>
      <c r="B276" s="16" t="s">
        <v>272</v>
      </c>
      <c r="C276" s="17"/>
      <c r="D276" s="17"/>
      <c r="E276" s="17"/>
      <c r="F276" s="17"/>
      <c r="G276" s="17"/>
      <c r="H276" s="17"/>
    </row>
    <row r="277" spans="1:8" x14ac:dyDescent="0.3">
      <c r="A277" s="26" t="s">
        <v>354</v>
      </c>
      <c r="B277" s="25" t="s">
        <v>272</v>
      </c>
      <c r="C277" s="17">
        <v>20</v>
      </c>
      <c r="D277" s="17" t="s">
        <v>41</v>
      </c>
      <c r="E277" s="18"/>
      <c r="F277" s="17" t="str">
        <f>IF(ISBLANK(E277),"", PRODUCT(C277,E277))</f>
        <v/>
      </c>
      <c r="G277" s="19"/>
      <c r="H277" s="17"/>
    </row>
    <row r="278" spans="1:8" x14ac:dyDescent="0.3">
      <c r="A278" s="26" t="s">
        <v>355</v>
      </c>
      <c r="B278" s="25" t="s">
        <v>275</v>
      </c>
      <c r="C278" s="17"/>
      <c r="D278" s="17"/>
      <c r="E278" s="17"/>
      <c r="F278" s="17"/>
      <c r="G278" s="17"/>
      <c r="H278" s="19"/>
    </row>
    <row r="279" spans="1:8" x14ac:dyDescent="0.3">
      <c r="A279" s="26" t="s">
        <v>356</v>
      </c>
      <c r="B279" s="25" t="s">
        <v>277</v>
      </c>
      <c r="C279" s="17"/>
      <c r="D279" s="17"/>
      <c r="E279" s="17"/>
      <c r="F279" s="17"/>
      <c r="G279" s="17"/>
      <c r="H279" s="19"/>
    </row>
    <row r="280" spans="1:8" ht="28.8" x14ac:dyDescent="0.3">
      <c r="A280" s="26" t="s">
        <v>357</v>
      </c>
      <c r="B280" s="25" t="s">
        <v>279</v>
      </c>
      <c r="C280" s="17"/>
      <c r="D280" s="17"/>
      <c r="E280" s="17"/>
      <c r="F280" s="17"/>
      <c r="G280" s="17"/>
      <c r="H280" s="19"/>
    </row>
    <row r="281" spans="1:8" ht="100.8" x14ac:dyDescent="0.3">
      <c r="A281" s="26" t="s">
        <v>358</v>
      </c>
      <c r="B281" s="25" t="s">
        <v>281</v>
      </c>
      <c r="C281" s="17"/>
      <c r="D281" s="17"/>
      <c r="E281" s="17"/>
      <c r="F281" s="17"/>
      <c r="G281" s="17"/>
      <c r="H281" s="19"/>
    </row>
    <row r="282" spans="1:8" x14ac:dyDescent="0.3">
      <c r="A282" s="26" t="s">
        <v>359</v>
      </c>
      <c r="B282" s="25" t="s">
        <v>149</v>
      </c>
      <c r="C282" s="17"/>
      <c r="D282" s="17"/>
      <c r="E282" s="17"/>
      <c r="F282" s="17"/>
      <c r="G282" s="17"/>
      <c r="H282" s="19"/>
    </row>
    <row r="283" spans="1:8" ht="57.6" x14ac:dyDescent="0.3">
      <c r="A283" s="26" t="s">
        <v>360</v>
      </c>
      <c r="B283" s="25" t="s">
        <v>151</v>
      </c>
      <c r="C283" s="17"/>
      <c r="D283" s="17"/>
      <c r="E283" s="17"/>
      <c r="F283" s="17"/>
      <c r="G283" s="17"/>
      <c r="H283" s="19"/>
    </row>
    <row r="284" spans="1:8" x14ac:dyDescent="0.3">
      <c r="A284" s="26" t="s">
        <v>361</v>
      </c>
      <c r="B284" s="25" t="s">
        <v>285</v>
      </c>
      <c r="C284" s="17"/>
      <c r="D284" s="17"/>
      <c r="E284" s="17"/>
      <c r="F284" s="17"/>
      <c r="G284" s="17"/>
      <c r="H284" s="19"/>
    </row>
    <row r="285" spans="1:8" x14ac:dyDescent="0.3">
      <c r="A285" s="26" t="s">
        <v>362</v>
      </c>
      <c r="B285" s="25" t="s">
        <v>59</v>
      </c>
      <c r="C285" s="17"/>
      <c r="D285" s="17"/>
      <c r="E285" s="17"/>
      <c r="F285" s="17"/>
      <c r="G285" s="17"/>
      <c r="H285" s="19"/>
    </row>
    <row r="286" spans="1:8" x14ac:dyDescent="0.3">
      <c r="A286" s="26" t="s">
        <v>363</v>
      </c>
      <c r="B286" s="25" t="s">
        <v>288</v>
      </c>
      <c r="C286" s="17"/>
      <c r="D286" s="17"/>
      <c r="E286" s="17"/>
      <c r="F286" s="17"/>
      <c r="G286" s="17"/>
      <c r="H286" s="19"/>
    </row>
    <row r="287" spans="1:8" x14ac:dyDescent="0.3">
      <c r="A287" s="26" t="s">
        <v>364</v>
      </c>
      <c r="B287" s="25" t="s">
        <v>290</v>
      </c>
      <c r="C287" s="17"/>
      <c r="D287" s="17"/>
      <c r="E287" s="17"/>
      <c r="F287" s="17"/>
      <c r="G287" s="17"/>
      <c r="H287" s="19"/>
    </row>
    <row r="288" spans="1:8" ht="13.8" customHeight="1" x14ac:dyDescent="0.3">
      <c r="A288" s="26" t="s">
        <v>365</v>
      </c>
      <c r="B288" s="25" t="s">
        <v>292</v>
      </c>
      <c r="C288" s="17"/>
      <c r="D288" s="17"/>
      <c r="E288" s="17"/>
      <c r="F288" s="17"/>
      <c r="G288" s="17"/>
      <c r="H288" s="19"/>
    </row>
    <row r="289" spans="1:8" x14ac:dyDescent="0.3">
      <c r="A289" s="26" t="s">
        <v>366</v>
      </c>
      <c r="B289" s="25" t="s">
        <v>294</v>
      </c>
      <c r="C289" s="17"/>
      <c r="D289" s="17"/>
      <c r="E289" s="17"/>
      <c r="F289" s="17"/>
      <c r="G289" s="17"/>
      <c r="H289" s="19"/>
    </row>
    <row r="290" spans="1:8" x14ac:dyDescent="0.3">
      <c r="A290" s="26" t="s">
        <v>367</v>
      </c>
      <c r="B290" s="25" t="s">
        <v>336</v>
      </c>
      <c r="C290" s="17"/>
      <c r="D290" s="17"/>
      <c r="E290" s="17"/>
      <c r="F290" s="17"/>
      <c r="G290" s="17"/>
      <c r="H290" s="19"/>
    </row>
    <row r="291" spans="1:8" x14ac:dyDescent="0.3">
      <c r="A291" s="26" t="s">
        <v>368</v>
      </c>
      <c r="B291" s="25" t="s">
        <v>69</v>
      </c>
      <c r="C291" s="17"/>
      <c r="D291" s="17"/>
      <c r="E291" s="17"/>
      <c r="F291" s="17"/>
      <c r="G291" s="17"/>
      <c r="H291" s="19"/>
    </row>
    <row r="292" spans="1:8" ht="43.2" x14ac:dyDescent="0.3">
      <c r="A292" s="26" t="s">
        <v>369</v>
      </c>
      <c r="B292" s="25" t="s">
        <v>339</v>
      </c>
      <c r="C292" s="17"/>
      <c r="D292" s="17"/>
      <c r="E292" s="17"/>
      <c r="F292" s="17"/>
      <c r="G292" s="17"/>
      <c r="H292" s="19"/>
    </row>
    <row r="293" spans="1:8" x14ac:dyDescent="0.3">
      <c r="A293" s="26" t="s">
        <v>370</v>
      </c>
      <c r="B293" s="25" t="s">
        <v>341</v>
      </c>
      <c r="C293" s="17"/>
      <c r="D293" s="17"/>
      <c r="E293" s="17"/>
      <c r="F293" s="17"/>
      <c r="G293" s="17"/>
      <c r="H293" s="19"/>
    </row>
    <row r="294" spans="1:8" ht="28.8" x14ac:dyDescent="0.3">
      <c r="A294" s="26" t="s">
        <v>371</v>
      </c>
      <c r="B294" s="25" t="s">
        <v>343</v>
      </c>
      <c r="C294" s="17"/>
      <c r="D294" s="17"/>
      <c r="E294" s="17"/>
      <c r="F294" s="17"/>
      <c r="G294" s="17"/>
      <c r="H294" s="19"/>
    </row>
    <row r="295" spans="1:8" ht="28.8" x14ac:dyDescent="0.3">
      <c r="A295" s="26" t="s">
        <v>372</v>
      </c>
      <c r="B295" s="25" t="s">
        <v>345</v>
      </c>
      <c r="C295" s="17"/>
      <c r="D295" s="17"/>
      <c r="E295" s="17"/>
      <c r="F295" s="17"/>
      <c r="G295" s="17"/>
      <c r="H295" s="19"/>
    </row>
    <row r="296" spans="1:8" x14ac:dyDescent="0.3">
      <c r="A296" s="26" t="s">
        <v>373</v>
      </c>
      <c r="B296" s="25" t="s">
        <v>347</v>
      </c>
      <c r="C296" s="17"/>
      <c r="D296" s="17"/>
      <c r="E296" s="17"/>
      <c r="F296" s="17"/>
      <c r="G296" s="17"/>
      <c r="H296" s="19"/>
    </row>
    <row r="297" spans="1:8" ht="28.8" x14ac:dyDescent="0.3">
      <c r="A297" s="26" t="s">
        <v>374</v>
      </c>
      <c r="B297" s="25" t="s">
        <v>349</v>
      </c>
      <c r="C297" s="17"/>
      <c r="D297" s="17"/>
      <c r="E297" s="17"/>
      <c r="F297" s="17"/>
      <c r="G297" s="17"/>
      <c r="H297" s="19"/>
    </row>
    <row r="298" spans="1:8" ht="43.2" x14ac:dyDescent="0.3">
      <c r="A298" s="26" t="s">
        <v>375</v>
      </c>
      <c r="B298" s="25" t="s">
        <v>315</v>
      </c>
      <c r="C298" s="17"/>
      <c r="D298" s="17"/>
      <c r="E298" s="17"/>
      <c r="F298" s="17"/>
      <c r="G298" s="17"/>
      <c r="H298" s="19"/>
    </row>
    <row r="299" spans="1:8" ht="57.6" x14ac:dyDescent="0.3">
      <c r="A299" s="26" t="s">
        <v>376</v>
      </c>
      <c r="B299" s="25" t="s">
        <v>424</v>
      </c>
      <c r="C299" s="17"/>
      <c r="D299" s="17"/>
      <c r="E299" s="17"/>
      <c r="F299" s="17"/>
      <c r="G299" s="17"/>
      <c r="H299" s="19"/>
    </row>
    <row r="300" spans="1:8" x14ac:dyDescent="0.3">
      <c r="E300" s="16" t="s">
        <v>96</v>
      </c>
      <c r="F300" s="16" t="str">
        <f>IF((COUNT(C277:C299)&lt;&gt;COUNT(F277:F299)),"", ROUND(SUM(F277:F299),2))</f>
        <v/>
      </c>
      <c r="G300" s="14" t="str">
        <f>IF((COUNT(C277:C299)&lt;&gt;COUNT(F277:F299)),"Neužpildytos visų objektų kainos", "")</f>
        <v>Neužpildytos visų objektų kainos</v>
      </c>
    </row>
    <row r="301" spans="1:8" ht="43.2" x14ac:dyDescent="0.3">
      <c r="C301" s="27" t="s">
        <v>97</v>
      </c>
      <c r="D301" s="19"/>
      <c r="E301" s="16" t="s">
        <v>98</v>
      </c>
      <c r="F301" s="16" t="str">
        <f>IF(OR(F300="",D301=""),"", ROUND(PRODUCT(D301,F300)/100,2))</f>
        <v/>
      </c>
      <c r="G301" s="14" t="str">
        <f>IF(D301="", "Nurodykite taikomą PVM dydį", "")</f>
        <v>Nurodykite taikomą PVM dydį</v>
      </c>
    </row>
    <row r="302" spans="1:8" x14ac:dyDescent="0.3">
      <c r="E302" s="16" t="s">
        <v>99</v>
      </c>
      <c r="F302" s="16">
        <f>IF(ISBLANK(F301), "", ROUND(SUM(F300:F301),2))</f>
        <v>0</v>
      </c>
    </row>
    <row r="306" spans="1:8" x14ac:dyDescent="0.3">
      <c r="A306" s="12" t="s">
        <v>377</v>
      </c>
      <c r="B306" s="12" t="s">
        <v>378</v>
      </c>
    </row>
    <row r="308" spans="1:8" x14ac:dyDescent="0.3">
      <c r="A308" s="12" t="s">
        <v>28</v>
      </c>
    </row>
    <row r="309" spans="1:8" ht="28.8" x14ac:dyDescent="0.3">
      <c r="A309" s="28" t="s">
        <v>29</v>
      </c>
      <c r="B309" s="28" t="s">
        <v>30</v>
      </c>
      <c r="C309" s="29" t="s">
        <v>31</v>
      </c>
      <c r="D309" s="29" t="s">
        <v>32</v>
      </c>
      <c r="E309" s="29" t="s">
        <v>33</v>
      </c>
      <c r="F309" s="29" t="s">
        <v>34</v>
      </c>
      <c r="G309" s="29" t="s">
        <v>35</v>
      </c>
      <c r="H309" s="29" t="s">
        <v>36</v>
      </c>
    </row>
    <row r="310" spans="1:8" x14ac:dyDescent="0.3">
      <c r="A310" s="16" t="s">
        <v>379</v>
      </c>
      <c r="B310" s="16" t="s">
        <v>380</v>
      </c>
      <c r="C310" s="17"/>
      <c r="D310" s="17"/>
      <c r="E310" s="17"/>
      <c r="F310" s="17"/>
      <c r="G310" s="17"/>
      <c r="H310" s="17"/>
    </row>
    <row r="311" spans="1:8" x14ac:dyDescent="0.3">
      <c r="A311" s="26" t="s">
        <v>381</v>
      </c>
      <c r="B311" s="25" t="s">
        <v>380</v>
      </c>
      <c r="C311" s="17">
        <v>10</v>
      </c>
      <c r="D311" s="17" t="s">
        <v>41</v>
      </c>
      <c r="E311" s="18"/>
      <c r="F311" s="17" t="str">
        <f>IF(ISBLANK(E311),"", PRODUCT(C311,E311))</f>
        <v/>
      </c>
      <c r="G311" s="19"/>
      <c r="H311" s="17"/>
    </row>
    <row r="312" spans="1:8" ht="28.8" x14ac:dyDescent="0.3">
      <c r="A312" s="26" t="s">
        <v>382</v>
      </c>
      <c r="B312" s="25" t="s">
        <v>383</v>
      </c>
      <c r="C312" s="17"/>
      <c r="D312" s="17"/>
      <c r="E312" s="17"/>
      <c r="F312" s="17"/>
      <c r="G312" s="17"/>
      <c r="H312" s="19"/>
    </row>
    <row r="313" spans="1:8" x14ac:dyDescent="0.3">
      <c r="A313" s="26" t="s">
        <v>384</v>
      </c>
      <c r="B313" s="25" t="s">
        <v>385</v>
      </c>
      <c r="C313" s="17"/>
      <c r="D313" s="17"/>
      <c r="E313" s="17"/>
      <c r="F313" s="17"/>
      <c r="G313" s="17"/>
      <c r="H313" s="19"/>
    </row>
    <row r="314" spans="1:8" ht="43.2" x14ac:dyDescent="0.3">
      <c r="A314" s="26" t="s">
        <v>386</v>
      </c>
      <c r="B314" s="25" t="s">
        <v>387</v>
      </c>
      <c r="C314" s="17"/>
      <c r="D314" s="17"/>
      <c r="E314" s="17"/>
      <c r="F314" s="17"/>
      <c r="G314" s="17"/>
      <c r="H314" s="19"/>
    </row>
    <row r="315" spans="1:8" ht="43.2" x14ac:dyDescent="0.3">
      <c r="A315" s="26" t="s">
        <v>388</v>
      </c>
      <c r="B315" s="25" t="s">
        <v>389</v>
      </c>
      <c r="C315" s="17"/>
      <c r="D315" s="17"/>
      <c r="E315" s="17"/>
      <c r="F315" s="17"/>
      <c r="G315" s="17"/>
      <c r="H315" s="19"/>
    </row>
    <row r="316" spans="1:8" x14ac:dyDescent="0.3">
      <c r="A316" s="26" t="s">
        <v>390</v>
      </c>
      <c r="B316" s="25" t="s">
        <v>391</v>
      </c>
      <c r="C316" s="17"/>
      <c r="D316" s="17"/>
      <c r="E316" s="17"/>
      <c r="F316" s="17"/>
      <c r="G316" s="17"/>
      <c r="H316" s="19"/>
    </row>
    <row r="317" spans="1:8" ht="28.8" x14ac:dyDescent="0.3">
      <c r="A317" s="26" t="s">
        <v>392</v>
      </c>
      <c r="B317" s="25" t="s">
        <v>393</v>
      </c>
      <c r="C317" s="17"/>
      <c r="D317" s="17"/>
      <c r="E317" s="17"/>
      <c r="F317" s="17"/>
      <c r="G317" s="17"/>
      <c r="H317" s="19"/>
    </row>
    <row r="318" spans="1:8" x14ac:dyDescent="0.3">
      <c r="A318" s="26" t="s">
        <v>394</v>
      </c>
      <c r="B318" s="25" t="s">
        <v>395</v>
      </c>
      <c r="C318" s="17"/>
      <c r="D318" s="17"/>
      <c r="E318" s="17"/>
      <c r="F318" s="17"/>
      <c r="G318" s="17"/>
      <c r="H318" s="19"/>
    </row>
    <row r="319" spans="1:8" ht="28.8" x14ac:dyDescent="0.3">
      <c r="A319" s="26" t="s">
        <v>396</v>
      </c>
      <c r="B319" s="25" t="s">
        <v>397</v>
      </c>
      <c r="C319" s="17"/>
      <c r="D319" s="17"/>
      <c r="E319" s="17"/>
      <c r="F319" s="17"/>
      <c r="G319" s="17"/>
      <c r="H319" s="19"/>
    </row>
    <row r="320" spans="1:8" ht="57.6" x14ac:dyDescent="0.3">
      <c r="A320" s="26" t="s">
        <v>398</v>
      </c>
      <c r="B320" s="25" t="s">
        <v>424</v>
      </c>
      <c r="C320" s="17"/>
      <c r="D320" s="17"/>
      <c r="E320" s="17"/>
      <c r="F320" s="17"/>
      <c r="G320" s="17"/>
      <c r="H320" s="19"/>
    </row>
    <row r="321" spans="3:7" x14ac:dyDescent="0.3">
      <c r="E321" s="16" t="s">
        <v>96</v>
      </c>
      <c r="F321" s="16" t="str">
        <f>IF((COUNT(C311:C320)&lt;&gt;COUNT(F311:F320)),"", ROUND(SUM(F311:F320),2))</f>
        <v/>
      </c>
      <c r="G321" s="14" t="str">
        <f>IF((COUNT(C311:C320)&lt;&gt;COUNT(F311:F320)),"Neužpildytos visų objektų kainos", "")</f>
        <v>Neužpildytos visų objektų kainos</v>
      </c>
    </row>
    <row r="322" spans="3:7" ht="43.2" x14ac:dyDescent="0.3">
      <c r="C322" s="27" t="s">
        <v>97</v>
      </c>
      <c r="D322" s="19"/>
      <c r="E322" s="16" t="s">
        <v>98</v>
      </c>
      <c r="F322" s="16" t="str">
        <f>IF(OR(F321="",D322=""),"", ROUND(PRODUCT(D322,F321)/100,2))</f>
        <v/>
      </c>
      <c r="G322" s="14" t="str">
        <f>IF(D322="", "Nurodykite taikomą PVM dydį", "")</f>
        <v>Nurodykite taikomą PVM dydį</v>
      </c>
    </row>
    <row r="323" spans="3:7" x14ac:dyDescent="0.3">
      <c r="E323" s="16" t="s">
        <v>99</v>
      </c>
      <c r="F323" s="16">
        <f>IF(ISBLANK(F322), "", ROUND(SUM(F321:F322),2))</f>
        <v>0</v>
      </c>
    </row>
  </sheetData>
  <sheetProtection algorithmName="SHA-512" hashValue="A+C3ka14bl2MiLjRci7a8amhPsqPOWfGQ18IGK4E3IqB6gxLwliUTjVfQpMlF0zBK3rJ3ExatpUDZFxdPkN2eg==" saltValue="kax9oCmkiyjkaJKdZMtQR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6"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77" t="s">
        <v>399</v>
      </c>
      <c r="B2" s="33"/>
      <c r="C2" s="33"/>
      <c r="D2" s="33"/>
      <c r="E2" s="33"/>
      <c r="F2" s="33"/>
      <c r="G2" s="33"/>
      <c r="H2" s="33"/>
      <c r="I2" s="33"/>
      <c r="J2" s="33"/>
      <c r="K2" s="33"/>
    </row>
    <row r="3" spans="1:11" x14ac:dyDescent="0.3">
      <c r="A3" s="33"/>
      <c r="B3" s="33"/>
      <c r="C3" s="33"/>
      <c r="D3" s="33"/>
      <c r="E3" s="33"/>
      <c r="F3" s="33"/>
      <c r="G3" s="33"/>
      <c r="H3" s="33"/>
      <c r="I3" s="33"/>
      <c r="J3" s="33"/>
      <c r="K3" s="33"/>
    </row>
    <row r="4" spans="1:11" ht="16.05" customHeight="1" thickBot="1" x14ac:dyDescent="0.35">
      <c r="A4" s="7"/>
      <c r="B4" s="7"/>
      <c r="C4" s="7"/>
      <c r="D4" s="7"/>
      <c r="E4" s="7"/>
      <c r="F4" s="7"/>
      <c r="G4" s="7"/>
      <c r="H4" s="7"/>
      <c r="I4" s="7"/>
      <c r="J4" s="7"/>
    </row>
    <row r="5" spans="1:11" ht="48" customHeight="1" x14ac:dyDescent="0.3">
      <c r="A5" s="59" t="s">
        <v>400</v>
      </c>
      <c r="B5" s="53"/>
      <c r="C5" s="51" t="s">
        <v>401</v>
      </c>
      <c r="D5" s="52"/>
      <c r="E5" s="53"/>
      <c r="F5" s="51" t="s">
        <v>402</v>
      </c>
      <c r="G5" s="52"/>
      <c r="H5" s="53"/>
      <c r="I5" s="51" t="s">
        <v>403</v>
      </c>
      <c r="J5" s="53"/>
      <c r="K5" s="9" t="s">
        <v>404</v>
      </c>
    </row>
    <row r="6" spans="1:11" ht="49.05" customHeight="1" x14ac:dyDescent="0.3">
      <c r="A6" s="50"/>
      <c r="B6" s="41"/>
      <c r="C6" s="48"/>
      <c r="D6" s="49"/>
      <c r="E6" s="41"/>
      <c r="F6" s="48"/>
      <c r="G6" s="49"/>
      <c r="H6" s="41"/>
      <c r="I6" s="48"/>
      <c r="J6" s="41"/>
      <c r="K6" s="20"/>
    </row>
    <row r="7" spans="1:11" ht="49.05" customHeight="1" x14ac:dyDescent="0.3">
      <c r="A7" s="50"/>
      <c r="B7" s="41"/>
      <c r="C7" s="48"/>
      <c r="D7" s="49"/>
      <c r="E7" s="41"/>
      <c r="F7" s="48"/>
      <c r="G7" s="49"/>
      <c r="H7" s="41"/>
      <c r="I7" s="48"/>
      <c r="J7" s="41"/>
      <c r="K7" s="20"/>
    </row>
    <row r="8" spans="1:11" ht="49.05" customHeight="1" x14ac:dyDescent="0.3">
      <c r="A8" s="50"/>
      <c r="B8" s="41"/>
      <c r="C8" s="48"/>
      <c r="D8" s="49"/>
      <c r="E8" s="41"/>
      <c r="F8" s="48"/>
      <c r="G8" s="49"/>
      <c r="H8" s="41"/>
      <c r="I8" s="48"/>
      <c r="J8" s="41"/>
      <c r="K8" s="20"/>
    </row>
    <row r="9" spans="1:11" ht="49.05" customHeight="1" x14ac:dyDescent="0.3">
      <c r="A9" s="50"/>
      <c r="B9" s="41"/>
      <c r="C9" s="48"/>
      <c r="D9" s="49"/>
      <c r="E9" s="41"/>
      <c r="F9" s="48"/>
      <c r="G9" s="49"/>
      <c r="H9" s="41"/>
      <c r="I9" s="48"/>
      <c r="J9" s="41"/>
      <c r="K9" s="20"/>
    </row>
    <row r="10" spans="1:11" ht="49.05" customHeight="1" x14ac:dyDescent="0.3">
      <c r="A10" s="50"/>
      <c r="B10" s="41"/>
      <c r="C10" s="48"/>
      <c r="D10" s="49"/>
      <c r="E10" s="41"/>
      <c r="F10" s="48"/>
      <c r="G10" s="49"/>
      <c r="H10" s="41"/>
      <c r="I10" s="48"/>
      <c r="J10" s="41"/>
      <c r="K10" s="20"/>
    </row>
    <row r="11" spans="1:11" ht="49.05" customHeight="1" x14ac:dyDescent="0.3">
      <c r="A11" s="50"/>
      <c r="B11" s="41"/>
      <c r="C11" s="48"/>
      <c r="D11" s="49"/>
      <c r="E11" s="41"/>
      <c r="F11" s="48"/>
      <c r="G11" s="49"/>
      <c r="H11" s="41"/>
      <c r="I11" s="48"/>
      <c r="J11" s="41"/>
      <c r="K11" s="20"/>
    </row>
    <row r="12" spans="1:11" ht="49.05" customHeight="1" x14ac:dyDescent="0.3">
      <c r="A12" s="50"/>
      <c r="B12" s="41"/>
      <c r="C12" s="48"/>
      <c r="D12" s="49"/>
      <c r="E12" s="41"/>
      <c r="F12" s="48"/>
      <c r="G12" s="49"/>
      <c r="H12" s="41"/>
      <c r="I12" s="48"/>
      <c r="J12" s="41"/>
      <c r="K12" s="20"/>
    </row>
    <row r="13" spans="1:11" ht="49.05" customHeight="1" x14ac:dyDescent="0.3">
      <c r="A13" s="50"/>
      <c r="B13" s="41"/>
      <c r="C13" s="48"/>
      <c r="D13" s="49"/>
      <c r="E13" s="41"/>
      <c r="F13" s="48"/>
      <c r="G13" s="49"/>
      <c r="H13" s="41"/>
      <c r="I13" s="48"/>
      <c r="J13" s="41"/>
      <c r="K13" s="20"/>
    </row>
    <row r="14" spans="1:11" ht="49.05" customHeight="1" x14ac:dyDescent="0.3">
      <c r="A14" s="50"/>
      <c r="B14" s="41"/>
      <c r="C14" s="48"/>
      <c r="D14" s="49"/>
      <c r="E14" s="41"/>
      <c r="F14" s="48"/>
      <c r="G14" s="49"/>
      <c r="H14" s="41"/>
      <c r="I14" s="48"/>
      <c r="J14" s="41"/>
      <c r="K14" s="20"/>
    </row>
    <row r="15" spans="1:11" ht="48" customHeight="1" thickBot="1" x14ac:dyDescent="0.35">
      <c r="A15" s="64"/>
      <c r="B15" s="58"/>
      <c r="C15" s="56"/>
      <c r="D15" s="57"/>
      <c r="E15" s="58"/>
      <c r="F15" s="56"/>
      <c r="G15" s="57"/>
      <c r="H15" s="58"/>
      <c r="I15" s="56"/>
      <c r="J15" s="58"/>
      <c r="K15" s="21"/>
    </row>
    <row r="16" spans="1:11" ht="19.05" customHeight="1" x14ac:dyDescent="0.3">
      <c r="A16" s="10"/>
      <c r="B16" s="10"/>
      <c r="C16" s="10"/>
      <c r="D16" s="10"/>
      <c r="E16" s="10"/>
      <c r="F16" s="10"/>
      <c r="G16" s="10"/>
      <c r="H16" s="10"/>
      <c r="I16" s="10"/>
      <c r="J16" s="10"/>
      <c r="K16" s="11"/>
    </row>
    <row r="17" spans="1:11" ht="49.05" customHeight="1" x14ac:dyDescent="0.3">
      <c r="A17" s="76" t="s">
        <v>405</v>
      </c>
      <c r="B17" s="33"/>
      <c r="C17" s="33"/>
      <c r="D17" s="33"/>
      <c r="E17" s="33"/>
      <c r="F17" s="33"/>
      <c r="G17" s="33"/>
      <c r="H17" s="33"/>
      <c r="I17" s="33"/>
      <c r="J17" s="33"/>
      <c r="K17" s="33"/>
    </row>
    <row r="18" spans="1:11" ht="16.05" customHeight="1" thickBot="1" x14ac:dyDescent="0.35">
      <c r="A18" s="10"/>
      <c r="B18" s="10"/>
      <c r="C18" s="10"/>
      <c r="D18" s="10"/>
      <c r="E18" s="10"/>
      <c r="F18" s="10"/>
      <c r="G18" s="10"/>
      <c r="H18" s="10"/>
      <c r="I18" s="10"/>
      <c r="J18" s="10"/>
      <c r="K18" s="11"/>
    </row>
    <row r="19" spans="1:11" ht="49.05" customHeight="1" x14ac:dyDescent="0.3">
      <c r="A19" s="59" t="s">
        <v>30</v>
      </c>
      <c r="B19" s="53"/>
      <c r="C19" s="51" t="s">
        <v>401</v>
      </c>
      <c r="D19" s="52"/>
      <c r="E19" s="53"/>
      <c r="F19" s="51" t="s">
        <v>406</v>
      </c>
      <c r="G19" s="52"/>
      <c r="H19" s="53"/>
      <c r="I19" s="62" t="s">
        <v>403</v>
      </c>
      <c r="J19" s="63"/>
      <c r="K19" s="11"/>
    </row>
    <row r="20" spans="1:11" ht="49.05" customHeight="1" x14ac:dyDescent="0.3">
      <c r="A20" s="50"/>
      <c r="B20" s="41"/>
      <c r="C20" s="48"/>
      <c r="D20" s="49"/>
      <c r="E20" s="41"/>
      <c r="F20" s="48"/>
      <c r="G20" s="49"/>
      <c r="H20" s="41"/>
      <c r="I20" s="54"/>
      <c r="J20" s="55"/>
      <c r="K20" s="11"/>
    </row>
    <row r="21" spans="1:11" ht="49.05" customHeight="1" x14ac:dyDescent="0.3">
      <c r="A21" s="50"/>
      <c r="B21" s="41"/>
      <c r="C21" s="48"/>
      <c r="D21" s="49"/>
      <c r="E21" s="41"/>
      <c r="F21" s="48"/>
      <c r="G21" s="49"/>
      <c r="H21" s="41"/>
      <c r="I21" s="54"/>
      <c r="J21" s="55"/>
      <c r="K21" s="11"/>
    </row>
    <row r="22" spans="1:11" ht="49.05" customHeight="1" x14ac:dyDescent="0.3">
      <c r="A22" s="50"/>
      <c r="B22" s="41"/>
      <c r="C22" s="48"/>
      <c r="D22" s="49"/>
      <c r="E22" s="41"/>
      <c r="F22" s="48"/>
      <c r="G22" s="49"/>
      <c r="H22" s="41"/>
      <c r="I22" s="54"/>
      <c r="J22" s="55"/>
      <c r="K22" s="11"/>
    </row>
    <row r="23" spans="1:11" ht="49.05" customHeight="1" x14ac:dyDescent="0.3">
      <c r="A23" s="50"/>
      <c r="B23" s="41"/>
      <c r="C23" s="48"/>
      <c r="D23" s="49"/>
      <c r="E23" s="41"/>
      <c r="F23" s="48"/>
      <c r="G23" s="49"/>
      <c r="H23" s="41"/>
      <c r="I23" s="54"/>
      <c r="J23" s="55"/>
      <c r="K23" s="11"/>
    </row>
    <row r="24" spans="1:11" ht="49.05" customHeight="1" x14ac:dyDescent="0.3">
      <c r="A24" s="50"/>
      <c r="B24" s="41"/>
      <c r="C24" s="48"/>
      <c r="D24" s="49"/>
      <c r="E24" s="41"/>
      <c r="F24" s="48"/>
      <c r="G24" s="49"/>
      <c r="H24" s="41"/>
      <c r="I24" s="54"/>
      <c r="J24" s="55"/>
      <c r="K24" s="11"/>
    </row>
    <row r="25" spans="1:11" ht="49.05" customHeight="1" x14ac:dyDescent="0.3">
      <c r="A25" s="50"/>
      <c r="B25" s="41"/>
      <c r="C25" s="48"/>
      <c r="D25" s="49"/>
      <c r="E25" s="41"/>
      <c r="F25" s="48"/>
      <c r="G25" s="49"/>
      <c r="H25" s="41"/>
      <c r="I25" s="54"/>
      <c r="J25" s="55"/>
      <c r="K25" s="11"/>
    </row>
    <row r="26" spans="1:11" ht="49.05" customHeight="1" x14ac:dyDescent="0.3">
      <c r="A26" s="50"/>
      <c r="B26" s="41"/>
      <c r="C26" s="48"/>
      <c r="D26" s="49"/>
      <c r="E26" s="41"/>
      <c r="F26" s="48"/>
      <c r="G26" s="49"/>
      <c r="H26" s="41"/>
      <c r="I26" s="54"/>
      <c r="J26" s="55"/>
      <c r="K26" s="11"/>
    </row>
    <row r="27" spans="1:11" ht="49.05" customHeight="1" x14ac:dyDescent="0.3">
      <c r="A27" s="50"/>
      <c r="B27" s="41"/>
      <c r="C27" s="48"/>
      <c r="D27" s="49"/>
      <c r="E27" s="41"/>
      <c r="F27" s="48"/>
      <c r="G27" s="49"/>
      <c r="H27" s="41"/>
      <c r="I27" s="54"/>
      <c r="J27" s="55"/>
      <c r="K27" s="11"/>
    </row>
    <row r="28" spans="1:11" ht="49.05" customHeight="1" x14ac:dyDescent="0.3">
      <c r="A28" s="50"/>
      <c r="B28" s="41"/>
      <c r="C28" s="48"/>
      <c r="D28" s="49"/>
      <c r="E28" s="41"/>
      <c r="F28" s="48"/>
      <c r="G28" s="49"/>
      <c r="H28" s="41"/>
      <c r="I28" s="54"/>
      <c r="J28" s="55"/>
      <c r="K28" s="11"/>
    </row>
    <row r="29" spans="1:11" ht="49.05" customHeight="1" x14ac:dyDescent="0.3">
      <c r="A29" s="50"/>
      <c r="B29" s="41"/>
      <c r="C29" s="48"/>
      <c r="D29" s="49"/>
      <c r="E29" s="41"/>
      <c r="F29" s="48"/>
      <c r="G29" s="49"/>
      <c r="H29" s="41"/>
      <c r="I29" s="54"/>
      <c r="J29" s="55"/>
      <c r="K29" s="11"/>
    </row>
    <row r="31" spans="1:11" ht="33" customHeight="1" x14ac:dyDescent="0.3">
      <c r="A31" s="70"/>
      <c r="B31" s="33"/>
      <c r="C31" s="33"/>
      <c r="D31" s="33"/>
      <c r="E31" s="33"/>
      <c r="F31" s="33"/>
      <c r="G31" s="33"/>
      <c r="H31" s="33"/>
      <c r="I31" s="33"/>
      <c r="J31" s="33"/>
    </row>
    <row r="33" spans="1:10" ht="16.05" customHeight="1" x14ac:dyDescent="0.3">
      <c r="A33" s="71" t="s">
        <v>407</v>
      </c>
      <c r="B33" s="33"/>
      <c r="C33" s="33"/>
      <c r="D33" s="33"/>
      <c r="E33" s="33"/>
      <c r="F33" s="33"/>
      <c r="G33" s="33"/>
      <c r="H33" s="33"/>
      <c r="I33" s="33"/>
      <c r="J33" s="33"/>
    </row>
    <row r="34" spans="1:10" ht="16.05" customHeight="1" thickBot="1" x14ac:dyDescent="0.35"/>
    <row r="35" spans="1:10" ht="16.05" customHeight="1" x14ac:dyDescent="0.3">
      <c r="A35" s="8" t="s">
        <v>29</v>
      </c>
      <c r="B35" s="67" t="s">
        <v>408</v>
      </c>
      <c r="C35" s="52"/>
      <c r="D35" s="52"/>
      <c r="E35" s="52"/>
      <c r="F35" s="52"/>
      <c r="G35" s="53"/>
      <c r="H35" s="68" t="s">
        <v>409</v>
      </c>
      <c r="I35" s="52"/>
      <c r="J35" s="63"/>
    </row>
    <row r="36" spans="1:10" ht="48" customHeight="1" x14ac:dyDescent="0.3">
      <c r="A36" s="22" t="s">
        <v>410</v>
      </c>
      <c r="B36" s="61" t="s">
        <v>411</v>
      </c>
      <c r="C36" s="49"/>
      <c r="D36" s="49"/>
      <c r="E36" s="49"/>
      <c r="F36" s="49"/>
      <c r="G36" s="41"/>
      <c r="H36" s="65"/>
      <c r="I36" s="49"/>
      <c r="J36" s="55"/>
    </row>
    <row r="37" spans="1:10" ht="48" customHeight="1" x14ac:dyDescent="0.3">
      <c r="A37" s="22" t="s">
        <v>412</v>
      </c>
      <c r="B37" s="61" t="s">
        <v>413</v>
      </c>
      <c r="C37" s="49"/>
      <c r="D37" s="49"/>
      <c r="E37" s="49"/>
      <c r="F37" s="49"/>
      <c r="G37" s="41"/>
      <c r="H37" s="65"/>
      <c r="I37" s="49"/>
      <c r="J37" s="55"/>
    </row>
    <row r="38" spans="1:10" ht="48" customHeight="1" x14ac:dyDescent="0.3">
      <c r="A38" s="22" t="s">
        <v>414</v>
      </c>
      <c r="B38" s="61" t="s">
        <v>415</v>
      </c>
      <c r="C38" s="49"/>
      <c r="D38" s="49"/>
      <c r="E38" s="49"/>
      <c r="F38" s="49"/>
      <c r="G38" s="41"/>
      <c r="H38" s="65"/>
      <c r="I38" s="49"/>
      <c r="J38" s="55"/>
    </row>
    <row r="39" spans="1:10" ht="48" customHeight="1" x14ac:dyDescent="0.3">
      <c r="A39" s="22" t="s">
        <v>416</v>
      </c>
      <c r="B39" s="61" t="s">
        <v>417</v>
      </c>
      <c r="C39" s="49"/>
      <c r="D39" s="49"/>
      <c r="E39" s="49"/>
      <c r="F39" s="49"/>
      <c r="G39" s="41"/>
      <c r="H39" s="65"/>
      <c r="I39" s="49"/>
      <c r="J39" s="55"/>
    </row>
    <row r="40" spans="1:10" ht="48" customHeight="1" x14ac:dyDescent="0.3">
      <c r="A40" s="23"/>
      <c r="B40" s="66"/>
      <c r="C40" s="49"/>
      <c r="D40" s="49"/>
      <c r="E40" s="49"/>
      <c r="F40" s="49"/>
      <c r="G40" s="41"/>
      <c r="H40" s="65"/>
      <c r="I40" s="49"/>
      <c r="J40" s="55"/>
    </row>
    <row r="41" spans="1:10" ht="48" customHeight="1" x14ac:dyDescent="0.3">
      <c r="A41" s="23"/>
      <c r="B41" s="66"/>
      <c r="C41" s="49"/>
      <c r="D41" s="49"/>
      <c r="E41" s="49"/>
      <c r="F41" s="49"/>
      <c r="G41" s="41"/>
      <c r="H41" s="65"/>
      <c r="I41" s="49"/>
      <c r="J41" s="55"/>
    </row>
    <row r="42" spans="1:10" ht="48" customHeight="1" x14ac:dyDescent="0.3">
      <c r="A42" s="23"/>
      <c r="B42" s="66"/>
      <c r="C42" s="49"/>
      <c r="D42" s="49"/>
      <c r="E42" s="49"/>
      <c r="F42" s="49"/>
      <c r="G42" s="41"/>
      <c r="H42" s="65"/>
      <c r="I42" s="49"/>
      <c r="J42" s="55"/>
    </row>
    <row r="43" spans="1:10" ht="48" customHeight="1" x14ac:dyDescent="0.3">
      <c r="A43" s="23"/>
      <c r="B43" s="66"/>
      <c r="C43" s="49"/>
      <c r="D43" s="49"/>
      <c r="E43" s="49"/>
      <c r="F43" s="49"/>
      <c r="G43" s="41"/>
      <c r="H43" s="65"/>
      <c r="I43" s="49"/>
      <c r="J43" s="55"/>
    </row>
    <row r="44" spans="1:10" ht="48" customHeight="1" x14ac:dyDescent="0.3">
      <c r="A44" s="23"/>
      <c r="B44" s="66"/>
      <c r="C44" s="49"/>
      <c r="D44" s="49"/>
      <c r="E44" s="49"/>
      <c r="F44" s="49"/>
      <c r="G44" s="41"/>
      <c r="H44" s="65"/>
      <c r="I44" s="49"/>
      <c r="J44" s="55"/>
    </row>
    <row r="45" spans="1:10" ht="48" customHeight="1" x14ac:dyDescent="0.3">
      <c r="A45" s="23"/>
      <c r="B45" s="66"/>
      <c r="C45" s="49"/>
      <c r="D45" s="49"/>
      <c r="E45" s="49"/>
      <c r="F45" s="49"/>
      <c r="G45" s="41"/>
      <c r="H45" s="65"/>
      <c r="I45" s="49"/>
      <c r="J45" s="55"/>
    </row>
    <row r="46" spans="1:10" ht="49.05" customHeight="1" thickBot="1" x14ac:dyDescent="0.35">
      <c r="A46" s="24"/>
      <c r="B46" s="72"/>
      <c r="C46" s="57"/>
      <c r="D46" s="57"/>
      <c r="E46" s="57"/>
      <c r="F46" s="57"/>
      <c r="G46" s="58"/>
      <c r="H46" s="73"/>
      <c r="I46" s="74"/>
      <c r="J46" s="75"/>
    </row>
    <row r="48" spans="1:10" ht="102" customHeight="1" x14ac:dyDescent="0.3">
      <c r="A48" s="70" t="s">
        <v>418</v>
      </c>
      <c r="B48" s="33"/>
      <c r="C48" s="33"/>
      <c r="D48" s="33"/>
      <c r="E48" s="33"/>
      <c r="F48" s="33"/>
      <c r="G48" s="33"/>
      <c r="H48" s="33"/>
      <c r="I48" s="33"/>
      <c r="J48" s="33"/>
    </row>
    <row r="51" spans="1:10" x14ac:dyDescent="0.3">
      <c r="A51" s="69" t="s">
        <v>419</v>
      </c>
      <c r="B51" s="33"/>
      <c r="C51" s="33"/>
      <c r="D51" s="33"/>
      <c r="E51" s="60"/>
      <c r="F51" s="33"/>
      <c r="G51" s="33"/>
      <c r="H51" s="33"/>
      <c r="I51" s="33"/>
      <c r="J51" s="33"/>
    </row>
    <row r="53" spans="1:10" x14ac:dyDescent="0.3">
      <c r="A53" s="69" t="s">
        <v>420</v>
      </c>
      <c r="B53" s="33"/>
      <c r="C53" s="33"/>
      <c r="D53" s="33"/>
      <c r="E53" s="60"/>
      <c r="F53" s="33"/>
      <c r="G53" s="33"/>
      <c r="H53" s="33"/>
      <c r="I53" s="33"/>
      <c r="J53" s="33"/>
    </row>
    <row r="100" spans="1:1" ht="15.6" x14ac:dyDescent="0.3">
      <c r="A100" t="s">
        <v>421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dcterms:created xsi:type="dcterms:W3CDTF">2023-04-04T12:16:45Z</dcterms:created>
  <dcterms:modified xsi:type="dcterms:W3CDTF">2024-12-12T13:50:04Z</dcterms:modified>
</cp:coreProperties>
</file>