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rminas.rupeika\Downloads\"/>
    </mc:Choice>
  </mc:AlternateContent>
  <xr:revisionPtr revIDLastSave="0" documentId="13_ncr:1_{2255C243-DDF9-45FC-A0BF-A7B1A9AF65A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Pasiūlym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F49" i="1"/>
  <c r="G50" i="1" s="1"/>
  <c r="G39" i="1"/>
  <c r="F37" i="1"/>
  <c r="F38" i="1" s="1"/>
  <c r="F39" i="1" s="1"/>
  <c r="F40" i="1" s="1"/>
  <c r="G21" i="1"/>
  <c r="F50" i="1" l="1"/>
  <c r="F51" i="1" s="1"/>
  <c r="F52" i="1" s="1"/>
  <c r="G38" i="1"/>
</calcChain>
</file>

<file path=xl/sharedStrings.xml><?xml version="1.0" encoding="utf-8"?>
<sst xmlns="http://schemas.openxmlformats.org/spreadsheetml/2006/main" count="78" uniqueCount="63">
  <si>
    <t>PIRKIMO SĄLYGŲ 2 PRIEDAS "PASIŪLYMO FORMA"</t>
  </si>
  <si>
    <t>GALINIŲ ĮRENGINIŲ APSAUGOS  IR TINKLO DUOMENŲ SRAUTO IR KENKĖJIŠKOS PĮ ANALIZĖS ĮRENGINIO PROGRAMINĖS ĮRANGOS NUOMA</t>
  </si>
  <si>
    <t>Kam:</t>
  </si>
  <si>
    <t>Nacionalinis kibernetinio saugumo centras prie KAM</t>
  </si>
  <si>
    <t>Data:</t>
  </si>
  <si>
    <t>10/31/2024</t>
  </si>
  <si>
    <t>Nr.:</t>
  </si>
  <si>
    <t>1</t>
  </si>
  <si>
    <t>Vieta:</t>
  </si>
  <si>
    <t>Vilnius</t>
  </si>
  <si>
    <t>Tiekėjo pavadinimas / Ūkio subjektų grupės nariai:</t>
  </si>
  <si>
    <t>UAB NRD CS</t>
  </si>
  <si>
    <t>Tiekėjo kodas (-ai):</t>
  </si>
  <si>
    <t>Tiekėjo adresas (-ai):</t>
  </si>
  <si>
    <t>Gynėjų g. 14, LT-01109 Vilnius</t>
  </si>
  <si>
    <t>Tiekėjo PVM mokėtojo kodas(-ai):</t>
  </si>
  <si>
    <t>LT100008214514</t>
  </si>
  <si>
    <t>Tiekėjo / Ūkio subjektų grupės atsakingo partnerio sąskaitos numeris, banko pavadinimas ir banko kodas (-ai):</t>
  </si>
  <si>
    <t>A. s. LT627044060008224388
AB SEB bankas, kodas 70440</t>
  </si>
  <si>
    <t>Asmens atsakingo už pasiūlymą vardas, pavardė:</t>
  </si>
  <si>
    <t xml:space="preserve">Verslo plėtros asistentė Reda Kazlovaitė
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</si>
  <si>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</si>
  <si>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</si>
  <si>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</si>
  <si>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</si>
  <si>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 xml:space="preserve">Valdyba
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</si>
  <si>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</si>
  <si>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</si>
  <si>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</si>
  <si>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</si>
  <si>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</si>
  <si>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</si>
  <si>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</si>
  <si>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</si>
  <si>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</si>
  <si>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1. DALIS</t>
  </si>
  <si>
    <t>GALINIŲ ĮRENGINIŲ APSAUGOS PROGRAMINĖS ĮRANGOS NUOMA</t>
  </si>
  <si>
    <t>Tiekėjo pasiūlymas:</t>
  </si>
  <si>
    <t>Nr.</t>
  </si>
  <si>
    <t>Pavadinimas</t>
  </si>
  <si>
    <t>Kiekis</t>
  </si>
  <si>
    <t>Mato vienetas</t>
  </si>
  <si>
    <t>Vieneto kaina be PVM, Eur</t>
  </si>
  <si>
    <t>Suma be PVM, Eur</t>
  </si>
  <si>
    <t>Gamintojas, modelis</t>
  </si>
  <si>
    <t>1.</t>
  </si>
  <si>
    <t>Galinių įrenginių apsaugos programinės įrangos nuoma</t>
  </si>
  <si>
    <t>1.1.</t>
  </si>
  <si>
    <t>vnt.</t>
  </si>
  <si>
    <t>Endpoint Security Power Edition (Trellix),</t>
  </si>
  <si>
    <t>Suma be PVM</t>
  </si>
  <si>
    <t>Taikomas PVM dydis (%)</t>
  </si>
  <si>
    <t>PVM suma</t>
  </si>
  <si>
    <t>Suma su PVM</t>
  </si>
  <si>
    <t>2. DALIS</t>
  </si>
  <si>
    <t>TINKLO DUOMENŲ SRAUTO IR KENKĖJIŠKOS PĮ ANALIZĖS ĮRENGINIO PROGRAMINĖ ĮRANGA</t>
  </si>
  <si>
    <t>2.</t>
  </si>
  <si>
    <t>Tinklo duomenų srauto ir kenkėjiškos PĮ analizės įrenginio programinė įranga</t>
  </si>
  <si>
    <t>2.1.</t>
  </si>
  <si>
    <t>IVX Investigator (AX5500, Trellix)</t>
  </si>
  <si>
    <t>Direktorius X</t>
  </si>
  <si>
    <t xml:space="preserve">X
X
Tel.: X
El. paštas: dd@nrdcs.lt </t>
  </si>
  <si>
    <t>el. paštas: rka@nrdcs.lt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</si>
</sst>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3" borderId="6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left"/>
    </xf>
    <xf numFmtId="14" fontId="1" fillId="4" borderId="1" xfId="0" quotePrefix="1" applyNumberFormat="1" applyFont="1" applyFill="1" applyBorder="1" applyProtection="1">
      <protection locked="0"/>
    </xf>
    <xf numFmtId="0" fontId="1" fillId="4" borderId="1" xfId="0" quotePrefix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3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Protection="1">
      <protection locked="0"/>
    </xf>
    <xf numFmtId="0" fontId="1" fillId="3" borderId="6" xfId="0" applyFont="1" applyFill="1" applyBorder="1"/>
    <xf numFmtId="0" fontId="1" fillId="4" borderId="6" xfId="0" applyFont="1" applyFill="1" applyBorder="1" applyProtection="1">
      <protection locked="0"/>
    </xf>
    <xf numFmtId="0" fontId="5" fillId="4" borderId="6" xfId="0" applyFon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0" fontId="0" fillId="0" borderId="3" xfId="0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49" fontId="4" fillId="2" borderId="2" xfId="0" applyNumberFormat="1" applyFont="1" applyFill="1" applyBorder="1" applyAlignment="1">
      <alignment horizontal="left" vertical="center"/>
    </xf>
    <xf numFmtId="0" fontId="0" fillId="0" borderId="5" xfId="0" applyBorder="1"/>
    <xf numFmtId="49" fontId="4" fillId="2" borderId="2" xfId="0" applyNumberFormat="1" applyFont="1" applyFill="1" applyBorder="1" applyAlignment="1">
      <alignment horizontal="left" vertical="center" wrapText="1"/>
    </xf>
    <xf numFmtId="0" fontId="1" fillId="4" borderId="1" xfId="0" quotePrefix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2"/>
  <sheetViews>
    <sheetView tabSelected="1" workbookViewId="0">
      <selection activeCell="A3" sqref="A3"/>
    </sheetView>
  </sheetViews>
  <sheetFormatPr defaultColWidth="10.85546875" defaultRowHeight="14.6" x14ac:dyDescent="0.4"/>
  <cols>
    <col min="1" max="1" width="9.140625" style="2" customWidth="1"/>
    <col min="2" max="2" width="78" style="2" customWidth="1"/>
    <col min="3" max="6" width="29.35546875" style="2" customWidth="1"/>
    <col min="7" max="7" width="20.5" style="2" customWidth="1"/>
    <col min="8" max="8" width="26.5" style="2" customWidth="1"/>
    <col min="9" max="15" width="25" style="2" customWidth="1"/>
    <col min="16" max="16" width="10.85546875" style="2" customWidth="1"/>
    <col min="17" max="16384" width="10.85546875" style="2"/>
  </cols>
  <sheetData>
    <row r="2" spans="1:6" x14ac:dyDescent="0.4">
      <c r="A2" s="4" t="s">
        <v>0</v>
      </c>
      <c r="B2" s="3"/>
      <c r="C2" s="6"/>
      <c r="D2" s="6"/>
      <c r="E2" s="6"/>
      <c r="F2" s="6"/>
    </row>
    <row r="3" spans="1:6" x14ac:dyDescent="0.4">
      <c r="A3" s="6"/>
      <c r="B3" s="1"/>
      <c r="C3" s="6"/>
      <c r="D3" s="6"/>
      <c r="E3" s="6"/>
      <c r="F3" s="6"/>
    </row>
    <row r="4" spans="1:6" x14ac:dyDescent="0.4">
      <c r="A4" s="4" t="s">
        <v>1</v>
      </c>
      <c r="B4" s="3"/>
      <c r="C4" s="6"/>
      <c r="D4" s="6"/>
      <c r="E4" s="6"/>
      <c r="F4" s="6"/>
    </row>
    <row r="5" spans="1:6" x14ac:dyDescent="0.4">
      <c r="A5" s="3"/>
      <c r="B5" s="3"/>
      <c r="C5" s="6"/>
      <c r="D5" s="6"/>
      <c r="E5" s="6"/>
      <c r="F5" s="6"/>
    </row>
    <row r="6" spans="1:6" x14ac:dyDescent="0.4">
      <c r="A6" s="6" t="s">
        <v>2</v>
      </c>
      <c r="B6" s="4" t="s">
        <v>3</v>
      </c>
      <c r="C6" s="6"/>
      <c r="D6" s="6"/>
      <c r="E6" s="6"/>
      <c r="F6" s="6"/>
    </row>
    <row r="7" spans="1:6" x14ac:dyDescent="0.4">
      <c r="A7" s="6"/>
      <c r="B7" s="3"/>
      <c r="C7" s="6"/>
      <c r="D7" s="6"/>
      <c r="E7" s="6"/>
      <c r="F7" s="6"/>
    </row>
    <row r="8" spans="1:6" x14ac:dyDescent="0.4">
      <c r="A8" s="7" t="s">
        <v>4</v>
      </c>
      <c r="B8" s="8" t="s">
        <v>5</v>
      </c>
      <c r="C8" s="6"/>
      <c r="D8" s="6"/>
      <c r="E8" s="6"/>
      <c r="F8" s="6"/>
    </row>
    <row r="9" spans="1:6" x14ac:dyDescent="0.4">
      <c r="A9" s="7" t="s">
        <v>6</v>
      </c>
      <c r="B9" s="9" t="s">
        <v>7</v>
      </c>
      <c r="C9" s="6"/>
      <c r="D9" s="6"/>
      <c r="E9" s="6"/>
      <c r="F9" s="6"/>
    </row>
    <row r="10" spans="1:6" x14ac:dyDescent="0.4">
      <c r="A10" s="7" t="s">
        <v>8</v>
      </c>
      <c r="B10" s="10" t="s">
        <v>9</v>
      </c>
      <c r="C10" s="6"/>
      <c r="D10" s="6"/>
      <c r="E10" s="6"/>
      <c r="F10" s="6"/>
    </row>
    <row r="12" spans="1:6" ht="15.9" x14ac:dyDescent="0.45">
      <c r="A12" s="18" t="s">
        <v>10</v>
      </c>
      <c r="B12" s="19"/>
      <c r="C12" s="20" t="s">
        <v>11</v>
      </c>
      <c r="D12" s="21"/>
      <c r="E12" s="21"/>
      <c r="F12" s="22"/>
    </row>
    <row r="13" spans="1:6" ht="16" customHeight="1" x14ac:dyDescent="0.45">
      <c r="A13" s="23" t="s">
        <v>12</v>
      </c>
      <c r="B13" s="24"/>
      <c r="C13" s="20">
        <v>303115085</v>
      </c>
      <c r="D13" s="21"/>
      <c r="E13" s="21"/>
      <c r="F13" s="22"/>
    </row>
    <row r="14" spans="1:6" ht="16" customHeight="1" x14ac:dyDescent="0.45">
      <c r="A14" s="23" t="s">
        <v>13</v>
      </c>
      <c r="B14" s="24"/>
      <c r="C14" s="20" t="s">
        <v>14</v>
      </c>
      <c r="D14" s="21"/>
      <c r="E14" s="21"/>
      <c r="F14" s="22"/>
    </row>
    <row r="15" spans="1:6" ht="16" customHeight="1" x14ac:dyDescent="0.45">
      <c r="A15" s="18" t="s">
        <v>15</v>
      </c>
      <c r="B15" s="19"/>
      <c r="C15" s="20" t="s">
        <v>16</v>
      </c>
      <c r="D15" s="21"/>
      <c r="E15" s="21"/>
      <c r="F15" s="22"/>
    </row>
    <row r="16" spans="1:6" ht="63" customHeight="1" x14ac:dyDescent="0.45">
      <c r="A16" s="25" t="s">
        <v>17</v>
      </c>
      <c r="B16" s="24"/>
      <c r="C16" s="20" t="s">
        <v>18</v>
      </c>
      <c r="D16" s="21"/>
      <c r="E16" s="21"/>
      <c r="F16" s="22"/>
    </row>
    <row r="17" spans="1:7" ht="16" customHeight="1" x14ac:dyDescent="0.45">
      <c r="A17" s="18" t="s">
        <v>19</v>
      </c>
      <c r="B17" s="19"/>
      <c r="C17" s="20" t="s">
        <v>20</v>
      </c>
      <c r="D17" s="21"/>
      <c r="E17" s="21"/>
      <c r="F17" s="22"/>
      <c r="G17" s="6"/>
    </row>
    <row r="18" spans="1:7" ht="16" customHeight="1" x14ac:dyDescent="0.45">
      <c r="A18" s="18" t="s">
        <v>21</v>
      </c>
      <c r="B18" s="19"/>
      <c r="C18" s="26" t="s">
        <v>62</v>
      </c>
      <c r="D18" s="21"/>
      <c r="E18" s="21"/>
      <c r="F18" s="22"/>
      <c r="G18" s="6"/>
    </row>
    <row r="19" spans="1:7" ht="48" customHeight="1" x14ac:dyDescent="0.45">
      <c r="A19" s="18" t="s">
        <v>22</v>
      </c>
      <c r="B19" s="19"/>
      <c r="C19" s="20" t="s">
        <v>60</v>
      </c>
      <c r="D19" s="21"/>
      <c r="E19" s="21"/>
      <c r="F19" s="22"/>
      <c r="G19" s="6"/>
    </row>
    <row r="20" spans="1:7" ht="55" customHeight="1" x14ac:dyDescent="0.45">
      <c r="A20" s="18" t="s">
        <v>23</v>
      </c>
      <c r="B20" s="19"/>
      <c r="C20" s="20" t="s">
        <v>61</v>
      </c>
      <c r="D20" s="21"/>
      <c r="E20" s="21"/>
      <c r="F20" s="22"/>
      <c r="G20" s="6"/>
    </row>
    <row r="21" spans="1:7" ht="71.150000000000006" customHeight="1" x14ac:dyDescent="0.45">
      <c r="A21" s="29" t="s">
        <v>24</v>
      </c>
      <c r="B21" s="30"/>
      <c r="C21" s="31" t="s">
        <v>25</v>
      </c>
      <c r="D21" s="32"/>
      <c r="E21" s="32"/>
      <c r="F21" s="32"/>
      <c r="G21" s="11" t="str">
        <f>IF((SUMPRODUCT(--(C21=""))&gt;0), "Privaloma užpildyti, kai taikomi pašalinimo pagrindai", "")</f>
        <v/>
      </c>
    </row>
    <row r="22" spans="1:7" ht="18" customHeight="1" x14ac:dyDescent="0.4">
      <c r="A22" s="12"/>
      <c r="B22" s="12"/>
      <c r="C22" s="13"/>
      <c r="D22" s="13"/>
      <c r="E22" s="13"/>
      <c r="F22" s="13"/>
      <c r="G22" s="6"/>
    </row>
    <row r="23" spans="1:7" x14ac:dyDescent="0.4">
      <c r="A23" s="33" t="s">
        <v>26</v>
      </c>
      <c r="B23" s="27"/>
      <c r="C23" s="27"/>
      <c r="D23" s="27"/>
      <c r="E23" s="27"/>
      <c r="F23" s="27"/>
      <c r="G23" s="6"/>
    </row>
    <row r="24" spans="1:7" x14ac:dyDescent="0.4">
      <c r="A24" s="27" t="s">
        <v>27</v>
      </c>
      <c r="B24" s="27"/>
      <c r="C24" s="27"/>
      <c r="D24" s="27"/>
      <c r="E24" s="27"/>
      <c r="F24" s="27"/>
      <c r="G24" s="6"/>
    </row>
    <row r="25" spans="1:7" x14ac:dyDescent="0.4">
      <c r="A25" s="27" t="s">
        <v>28</v>
      </c>
      <c r="B25" s="27"/>
      <c r="C25" s="27"/>
      <c r="D25" s="27"/>
      <c r="E25" s="27"/>
      <c r="F25" s="27"/>
      <c r="G25" s="6"/>
    </row>
    <row r="26" spans="1:7" x14ac:dyDescent="0.4">
      <c r="A26" s="27" t="s">
        <v>29</v>
      </c>
      <c r="B26" s="27"/>
      <c r="C26" s="27"/>
      <c r="D26" s="27"/>
      <c r="E26" s="27"/>
      <c r="F26" s="27"/>
      <c r="G26" s="6"/>
    </row>
    <row r="27" spans="1:7" x14ac:dyDescent="0.4">
      <c r="A27" s="27" t="s">
        <v>30</v>
      </c>
      <c r="B27" s="27"/>
      <c r="C27" s="27"/>
      <c r="D27" s="27"/>
      <c r="E27" s="27"/>
      <c r="F27" s="27"/>
      <c r="G27" s="6"/>
    </row>
    <row r="28" spans="1:7" ht="32.15" customHeight="1" x14ac:dyDescent="0.4">
      <c r="A28" s="28" t="s">
        <v>31</v>
      </c>
      <c r="B28" s="27"/>
      <c r="C28" s="27"/>
      <c r="D28" s="27"/>
      <c r="E28" s="27"/>
      <c r="F28" s="27"/>
      <c r="G28" s="6"/>
    </row>
    <row r="29" spans="1:7" x14ac:dyDescent="0.4">
      <c r="A29" s="27" t="s">
        <v>32</v>
      </c>
      <c r="B29" s="27"/>
      <c r="C29" s="27"/>
      <c r="D29" s="27"/>
      <c r="E29" s="27"/>
      <c r="F29" s="27"/>
      <c r="G29" s="6"/>
    </row>
    <row r="30" spans="1:7" x14ac:dyDescent="0.4">
      <c r="A30" s="11" t="s">
        <v>33</v>
      </c>
      <c r="B30" s="6"/>
      <c r="C30" s="6"/>
      <c r="D30" s="14"/>
      <c r="E30" s="6"/>
      <c r="F30" s="6"/>
      <c r="G30" s="6"/>
    </row>
    <row r="31" spans="1:7" x14ac:dyDescent="0.4">
      <c r="A31" s="11" t="s">
        <v>34</v>
      </c>
      <c r="B31" s="6"/>
      <c r="C31" s="6"/>
      <c r="D31" s="6"/>
      <c r="E31" s="6"/>
      <c r="F31" s="6"/>
      <c r="G31" s="6"/>
    </row>
    <row r="32" spans="1:7" x14ac:dyDescent="0.4">
      <c r="A32" s="4" t="s">
        <v>35</v>
      </c>
      <c r="B32" s="4" t="s">
        <v>36</v>
      </c>
      <c r="C32" s="6"/>
      <c r="D32" s="6"/>
      <c r="E32" s="6"/>
      <c r="F32" s="6"/>
      <c r="G32" s="6"/>
    </row>
    <row r="34" spans="1:7" x14ac:dyDescent="0.4">
      <c r="A34" s="4" t="s">
        <v>37</v>
      </c>
      <c r="B34" s="6"/>
      <c r="C34" s="6"/>
      <c r="D34" s="6"/>
      <c r="E34" s="6"/>
      <c r="F34" s="6"/>
      <c r="G34" s="6"/>
    </row>
    <row r="35" spans="1:7" x14ac:dyDescent="0.4">
      <c r="A35" s="5" t="s">
        <v>38</v>
      </c>
      <c r="B35" s="5" t="s">
        <v>39</v>
      </c>
      <c r="C35" s="5" t="s">
        <v>40</v>
      </c>
      <c r="D35" s="5" t="s">
        <v>41</v>
      </c>
      <c r="E35" s="5" t="s">
        <v>42</v>
      </c>
      <c r="F35" s="5" t="s">
        <v>43</v>
      </c>
      <c r="G35" s="5" t="s">
        <v>44</v>
      </c>
    </row>
    <row r="36" spans="1:7" x14ac:dyDescent="0.4">
      <c r="A36" s="5" t="s">
        <v>45</v>
      </c>
      <c r="B36" s="5" t="s">
        <v>46</v>
      </c>
      <c r="C36" s="15"/>
      <c r="D36" s="15"/>
      <c r="E36" s="15"/>
      <c r="F36" s="15"/>
      <c r="G36" s="15"/>
    </row>
    <row r="37" spans="1:7" ht="15.45" x14ac:dyDescent="0.4">
      <c r="A37" s="15" t="s">
        <v>47</v>
      </c>
      <c r="B37" s="15" t="s">
        <v>46</v>
      </c>
      <c r="C37" s="15">
        <v>1</v>
      </c>
      <c r="D37" s="15" t="s">
        <v>48</v>
      </c>
      <c r="E37" s="16">
        <v>158000</v>
      </c>
      <c r="F37" s="15">
        <f>IF(ISBLANK(E37),"", PRODUCT(C37,E37))</f>
        <v>158000</v>
      </c>
      <c r="G37" s="17" t="s">
        <v>49</v>
      </c>
    </row>
    <row r="38" spans="1:7" x14ac:dyDescent="0.4">
      <c r="A38" s="6"/>
      <c r="B38" s="6"/>
      <c r="C38" s="6"/>
      <c r="D38" s="6"/>
      <c r="E38" s="5" t="s">
        <v>50</v>
      </c>
      <c r="F38" s="5">
        <f>IF(F37="","",ROUND(SUM(F37:F37),2))</f>
        <v>158000</v>
      </c>
      <c r="G38" s="11" t="str">
        <f>IF(F37="","Neužpildytos visos objektų kainos","")</f>
        <v/>
      </c>
    </row>
    <row r="39" spans="1:7" x14ac:dyDescent="0.4">
      <c r="A39" s="6"/>
      <c r="B39" s="6"/>
      <c r="C39" s="5" t="s">
        <v>51</v>
      </c>
      <c r="D39" s="16">
        <v>21</v>
      </c>
      <c r="E39" s="5" t="s">
        <v>52</v>
      </c>
      <c r="F39" s="5">
        <f>IF(OR(F38="",D39=""),"", ROUND(PRODUCT(D39,F38)/100,2))</f>
        <v>33180</v>
      </c>
      <c r="G39" s="11" t="str">
        <f>IF(D39="", "Nurodykite taikomą PVM dydį", "")</f>
        <v/>
      </c>
    </row>
    <row r="40" spans="1:7" x14ac:dyDescent="0.4">
      <c r="A40" s="6"/>
      <c r="B40" s="6"/>
      <c r="C40" s="6"/>
      <c r="D40" s="6"/>
      <c r="E40" s="5" t="s">
        <v>53</v>
      </c>
      <c r="F40" s="5">
        <f>IF(ISBLANK(F39), "", ROUND(SUM(F38:F39),2))</f>
        <v>191180</v>
      </c>
      <c r="G40" s="6"/>
    </row>
    <row r="44" spans="1:7" x14ac:dyDescent="0.4">
      <c r="A44" s="4" t="s">
        <v>54</v>
      </c>
      <c r="B44" s="4" t="s">
        <v>55</v>
      </c>
      <c r="C44" s="6"/>
      <c r="D44" s="6"/>
      <c r="E44" s="6"/>
      <c r="F44" s="6"/>
      <c r="G44" s="6"/>
    </row>
    <row r="46" spans="1:7" x14ac:dyDescent="0.4">
      <c r="A46" s="4" t="s">
        <v>37</v>
      </c>
      <c r="B46" s="6"/>
      <c r="C46" s="6"/>
      <c r="D46" s="6"/>
      <c r="E46" s="6"/>
      <c r="F46" s="6"/>
      <c r="G46" s="6"/>
    </row>
    <row r="47" spans="1:7" x14ac:dyDescent="0.4">
      <c r="A47" s="5" t="s">
        <v>38</v>
      </c>
      <c r="B47" s="5" t="s">
        <v>39</v>
      </c>
      <c r="C47" s="5" t="s">
        <v>40</v>
      </c>
      <c r="D47" s="5" t="s">
        <v>41</v>
      </c>
      <c r="E47" s="5" t="s">
        <v>42</v>
      </c>
      <c r="F47" s="5" t="s">
        <v>43</v>
      </c>
      <c r="G47" s="5" t="s">
        <v>44</v>
      </c>
    </row>
    <row r="48" spans="1:7" x14ac:dyDescent="0.4">
      <c r="A48" s="5" t="s">
        <v>56</v>
      </c>
      <c r="B48" s="5" t="s">
        <v>57</v>
      </c>
      <c r="C48" s="15"/>
      <c r="D48" s="15"/>
      <c r="E48" s="15"/>
      <c r="F48" s="15"/>
      <c r="G48" s="15"/>
    </row>
    <row r="49" spans="1:7" x14ac:dyDescent="0.4">
      <c r="A49" s="15" t="s">
        <v>58</v>
      </c>
      <c r="B49" s="15" t="s">
        <v>57</v>
      </c>
      <c r="C49" s="15">
        <v>1</v>
      </c>
      <c r="D49" s="15" t="s">
        <v>48</v>
      </c>
      <c r="E49" s="16">
        <v>65500</v>
      </c>
      <c r="F49" s="15">
        <f>IF(ISBLANK(E49),"", PRODUCT(C49,E49))</f>
        <v>65500</v>
      </c>
      <c r="G49" s="16" t="s">
        <v>59</v>
      </c>
    </row>
    <row r="50" spans="1:7" x14ac:dyDescent="0.4">
      <c r="A50" s="6"/>
      <c r="B50" s="6"/>
      <c r="C50" s="6"/>
      <c r="D50" s="6"/>
      <c r="E50" s="5" t="s">
        <v>50</v>
      </c>
      <c r="F50" s="5">
        <f>IF(F49="","",ROUND(SUM(F49:F49),2))</f>
        <v>65500</v>
      </c>
      <c r="G50" s="11" t="str">
        <f>IF(F49="","Neužpildytos visos objektų kainos","")</f>
        <v/>
      </c>
    </row>
    <row r="51" spans="1:7" x14ac:dyDescent="0.4">
      <c r="A51" s="6"/>
      <c r="B51" s="6"/>
      <c r="C51" s="5" t="s">
        <v>51</v>
      </c>
      <c r="D51" s="16">
        <v>21</v>
      </c>
      <c r="E51" s="5" t="s">
        <v>52</v>
      </c>
      <c r="F51" s="5">
        <f>IF(OR(F50="",D51=""),"", ROUND(PRODUCT(D51,F50)/100,2))</f>
        <v>13755</v>
      </c>
      <c r="G51" s="11" t="str">
        <f>IF(D51="", "Nurodykite taikomą PVM dydį", "")</f>
        <v/>
      </c>
    </row>
    <row r="52" spans="1:7" x14ac:dyDescent="0.4">
      <c r="A52" s="6"/>
      <c r="B52" s="6"/>
      <c r="C52" s="6"/>
      <c r="D52" s="6"/>
      <c r="E52" s="5" t="s">
        <v>53</v>
      </c>
      <c r="F52" s="5">
        <f>IF(ISBLANK(F51), "", ROUND(SUM(F50:F51),2))</f>
        <v>79255</v>
      </c>
      <c r="G52" s="6"/>
    </row>
  </sheetData>
  <sheetProtection algorithmName="SHA-512" hashValue="1/x+pMAdPUbVfwC+tWRT4qX9bARcGnxcvYnMOi0LMU/8OrKUYqSat+TxTNS0MwVA29lJNotOXxtCchBmA9ZIcQ==" saltValue="eVj1COwjiPPSsadRU99Wzw==" spinCount="100000" sheet="1"/>
  <mergeCells count="27">
    <mergeCell ref="A27:F27"/>
    <mergeCell ref="A28:F28"/>
    <mergeCell ref="A29:F29"/>
    <mergeCell ref="A21:B21"/>
    <mergeCell ref="C21:F21"/>
    <mergeCell ref="A23:F23"/>
    <mergeCell ref="A24:F24"/>
    <mergeCell ref="A25:F25"/>
    <mergeCell ref="A26:F26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12:B12"/>
    <mergeCell ref="C12:F12"/>
    <mergeCell ref="A13:B13"/>
    <mergeCell ref="C13:F13"/>
    <mergeCell ref="A14:B14"/>
    <mergeCell ref="C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Arminas Rupeika</cp:lastModifiedBy>
  <cp:revision/>
  <dcterms:created xsi:type="dcterms:W3CDTF">2023-04-04T12:16:45Z</dcterms:created>
  <dcterms:modified xsi:type="dcterms:W3CDTF">2025-02-03T07:48:17Z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22c3d-9145-4d5f-b85b-c720e2d2c997_Enabled">
    <vt:lpwstr>true</vt:lpwstr>
  </property>
  <property fmtid="{D5CDD505-2E9C-101B-9397-08002B2CF9AE}" pid="3" name="MSIP_Label_2fd22c3d-9145-4d5f-b85b-c720e2d2c997_SetDate">
    <vt:lpwstr>2024-10-28T13:29:22Z</vt:lpwstr>
  </property>
  <property fmtid="{D5CDD505-2E9C-101B-9397-08002B2CF9AE}" pid="4" name="MSIP_Label_2fd22c3d-9145-4d5f-b85b-c720e2d2c997_Method">
    <vt:lpwstr>Standard</vt:lpwstr>
  </property>
  <property fmtid="{D5CDD505-2E9C-101B-9397-08002B2CF9AE}" pid="5" name="MSIP_Label_2fd22c3d-9145-4d5f-b85b-c720e2d2c997_Name">
    <vt:lpwstr>Internal</vt:lpwstr>
  </property>
  <property fmtid="{D5CDD505-2E9C-101B-9397-08002B2CF9AE}" pid="6" name="MSIP_Label_2fd22c3d-9145-4d5f-b85b-c720e2d2c997_SiteId">
    <vt:lpwstr>32962403-0f39-4964-b217-92c6042cfde7</vt:lpwstr>
  </property>
  <property fmtid="{D5CDD505-2E9C-101B-9397-08002B2CF9AE}" pid="7" name="MSIP_Label_2fd22c3d-9145-4d5f-b85b-c720e2d2c997_ActionId">
    <vt:lpwstr>8d7929ac-1cce-498f-aa64-765b98566a92</vt:lpwstr>
  </property>
  <property fmtid="{D5CDD505-2E9C-101B-9397-08002B2CF9AE}" pid="8" name="MSIP_Label_2fd22c3d-9145-4d5f-b85b-c720e2d2c997_ContentBits">
    <vt:lpwstr>0</vt:lpwstr>
  </property>
</Properties>
</file>