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2024\3. Supaprastinti pirkimai\Reagentai histologijai 2063\Pasiūlymai\"/>
    </mc:Choice>
  </mc:AlternateContent>
  <xr:revisionPtr revIDLastSave="0" documentId="8_{BF71682C-24D1-4C2F-981B-FC14BD9C7C5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52511"/>
</workbook>
</file>

<file path=xl/calcChain.xml><?xml version="1.0" encoding="utf-8"?>
<calcChain xmlns="http://schemas.openxmlformats.org/spreadsheetml/2006/main">
  <c r="G381" i="1" l="1"/>
  <c r="F370" i="1"/>
  <c r="G380" i="1" s="1"/>
  <c r="G360" i="1"/>
  <c r="F359" i="1"/>
  <c r="F360" i="1" s="1"/>
  <c r="F361" i="1" s="1"/>
  <c r="F350" i="1"/>
  <c r="G359" i="1" s="1"/>
  <c r="G340" i="1"/>
  <c r="F330" i="1"/>
  <c r="G339" i="1" s="1"/>
  <c r="G320" i="1"/>
  <c r="F319" i="1"/>
  <c r="F320" i="1" s="1"/>
  <c r="F321" i="1" s="1"/>
  <c r="F309" i="1"/>
  <c r="G319" i="1" s="1"/>
  <c r="G299" i="1"/>
  <c r="F298" i="1"/>
  <c r="F299" i="1" s="1"/>
  <c r="F300" i="1" s="1"/>
  <c r="F288" i="1"/>
  <c r="G298" i="1" s="1"/>
  <c r="G278" i="1"/>
  <c r="F268" i="1"/>
  <c r="G277" i="1" s="1"/>
  <c r="G258" i="1"/>
  <c r="F257" i="1"/>
  <c r="F258" i="1" s="1"/>
  <c r="F259" i="1" s="1"/>
  <c r="F247" i="1"/>
  <c r="G257" i="1" s="1"/>
  <c r="G237" i="1"/>
  <c r="F236" i="1"/>
  <c r="F237" i="1" s="1"/>
  <c r="F238" i="1" s="1"/>
  <c r="F226" i="1"/>
  <c r="G236" i="1" s="1"/>
  <c r="G216" i="1"/>
  <c r="F215" i="1"/>
  <c r="F216" i="1" s="1"/>
  <c r="F217" i="1" s="1"/>
  <c r="F205" i="1"/>
  <c r="G215" i="1" s="1"/>
  <c r="G195" i="1"/>
  <c r="F194" i="1"/>
  <c r="F195" i="1" s="1"/>
  <c r="F196" i="1" s="1"/>
  <c r="F184" i="1"/>
  <c r="G194" i="1" s="1"/>
  <c r="G174" i="1"/>
  <c r="F163" i="1"/>
  <c r="G173" i="1" s="1"/>
  <c r="G153" i="1"/>
  <c r="F152" i="1"/>
  <c r="F153" i="1" s="1"/>
  <c r="F154" i="1" s="1"/>
  <c r="F142" i="1"/>
  <c r="G152" i="1" s="1"/>
  <c r="G132" i="1"/>
  <c r="F131" i="1"/>
  <c r="F132" i="1" s="1"/>
  <c r="F133" i="1" s="1"/>
  <c r="F121" i="1"/>
  <c r="G131" i="1" s="1"/>
  <c r="G111" i="1"/>
  <c r="F110" i="1"/>
  <c r="F111" i="1" s="1"/>
  <c r="F112" i="1" s="1"/>
  <c r="F100" i="1"/>
  <c r="G110" i="1" s="1"/>
  <c r="G90" i="1"/>
  <c r="F89" i="1"/>
  <c r="F90" i="1" s="1"/>
  <c r="F91" i="1" s="1"/>
  <c r="F79" i="1"/>
  <c r="G89" i="1" s="1"/>
  <c r="G69" i="1"/>
  <c r="F68" i="1"/>
  <c r="F69" i="1" s="1"/>
  <c r="F70" i="1" s="1"/>
  <c r="F58" i="1"/>
  <c r="G68" i="1" s="1"/>
  <c r="G48" i="1"/>
  <c r="F47" i="1"/>
  <c r="F48" i="1" s="1"/>
  <c r="F49" i="1" s="1"/>
  <c r="F37" i="1"/>
  <c r="G47" i="1" s="1"/>
  <c r="G21" i="1"/>
  <c r="F339" i="1" l="1"/>
  <c r="F340" i="1" s="1"/>
  <c r="F341" i="1" s="1"/>
  <c r="F380" i="1"/>
  <c r="F381" i="1" s="1"/>
  <c r="F382" i="1" s="1"/>
  <c r="F277" i="1"/>
  <c r="F278" i="1" s="1"/>
  <c r="F279" i="1" s="1"/>
  <c r="F173" i="1"/>
  <c r="F174" i="1" s="1"/>
  <c r="F175" i="1" s="1"/>
</calcChain>
</file>

<file path=xl/sharedStrings.xml><?xml version="1.0" encoding="utf-8"?>
<sst xmlns="http://schemas.openxmlformats.org/spreadsheetml/2006/main" count="764" uniqueCount="363">
  <si>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</si>
  <si>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</si>
  <si>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</si>
  <si>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</si>
  <si>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</si>
  <si>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</si>
  <si>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</si>
  <si>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</si>
  <si>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</si>
  <si>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</si>
  <si>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</si>
  <si>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</si>
  <si>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</si>
  <si>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</si>
  <si>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</si>
  <si>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</si>
  <si>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</si>
  <si>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</si>
  <si>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</si>
  <si>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</si>
  <si>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</si>
  <si>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</si>
  <si>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</si>
  <si>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</si>
  <si>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</si>
  <si>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</si>
  <si>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</si>
  <si>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CD3, PARUOŠTAS NAUDOTI.</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</si>
  <si>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</si>
  <si>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</si>
  <si>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</si>
  <si>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</si>
  <si>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</si>
  <si>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</si>
  <si>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</si>
  <si>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</si>
  <si>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</si>
  <si>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</si>
  <si>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</si>
  <si>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Antikūnas CD3, paruoštas naudoti.</t>
  </si>
  <si>
    <t>1.1.</t>
  </si>
  <si>
    <t>Testai</t>
  </si>
  <si>
    <t>1.1.1.</t>
  </si>
  <si>
    <t>Taikymas: IHC-P</t>
  </si>
  <si>
    <t>1.1.2.</t>
  </si>
  <si>
    <t>Reaktyvumas: Hu</t>
  </si>
  <si>
    <t>1.1.3.</t>
  </si>
  <si>
    <t>Kilmė: Triušio</t>
  </si>
  <si>
    <t>1.1.4.</t>
  </si>
  <si>
    <t>Tipas: Monokloninis</t>
  </si>
  <si>
    <t>1.1.5.</t>
  </si>
  <si>
    <t>Klonas: 2GV6</t>
  </si>
  <si>
    <t>1.1.6.</t>
  </si>
  <si>
    <t>Pageidaujamas skiedimas: paruoštas naudoti</t>
  </si>
  <si>
    <t>1.1.7.</t>
  </si>
  <si>
    <t>Pageidaujama fasuotė: ne mažiau nei 50 testų</t>
  </si>
  <si>
    <t>1.1.8.</t>
  </si>
  <si>
    <t xml:space="preserve">Privaloma pateikti produktų išbandymų protokolą, įrodantį kad su produktais yra gaunami kokybės reikalavimus tenkinantys tyrimo rezultatai. Antikūnai turi būti pateikti orginaliose reagentų gamintojo pakuotėse, paruošti naudojimui ir supilstyti į dozatorius su RFID registravimo kortelėmis arba BAR kodais, kad būtų galima kontroliuoti reagentų susinaudojimą, tyrimų kiekį, partijos nr., galiojimo datą, kiekių likučius. Produktai turi atitikti CE IVD arba IVDR reikalavimams. Pateikti gamintojo atitikties deklaracijų kopijas. Naujų antikūnų įdiegimui turi būti suteikiama technologinio aptarnavimo paslaugos, pateikiamas imunohistocheminio dažymo protokolas. </t>
  </si>
  <si>
    <t>1.1.9.</t>
  </si>
  <si>
    <t>Prekės galiojimo laikas: ne mažiau nei 6 mėn. nuo pateikimo datos.</t>
  </si>
  <si>
    <t>Suma be PVM</t>
  </si>
  <si>
    <t>Taikomas PVM dydis (%)</t>
  </si>
  <si>
    <t>PVM suma</t>
  </si>
  <si>
    <t>Suma su PVM</t>
  </si>
  <si>
    <t>2. DALIS</t>
  </si>
  <si>
    <t>ANTIKŪNAS CD34, PARUOŠTAS NAUDOTI.</t>
  </si>
  <si>
    <t>2.</t>
  </si>
  <si>
    <t>Antikūnas CD34, paruoštas naudoti.</t>
  </si>
  <si>
    <t>2.1.</t>
  </si>
  <si>
    <t>2.1.1.</t>
  </si>
  <si>
    <t>2.1.2.</t>
  </si>
  <si>
    <t>2.1.3.</t>
  </si>
  <si>
    <t>Kilmė: Pelės</t>
  </si>
  <si>
    <t>2.1.4.</t>
  </si>
  <si>
    <t>2.1.5.</t>
  </si>
  <si>
    <t>Klonas: QBEnd/10</t>
  </si>
  <si>
    <t>2.1.6.</t>
  </si>
  <si>
    <t>2.1.7.</t>
  </si>
  <si>
    <t>Pageidaujama fasuotė: Ne mažiau nei 50 testų</t>
  </si>
  <si>
    <t>2.1.8.</t>
  </si>
  <si>
    <t>2.1.9.</t>
  </si>
  <si>
    <t>3. DALIS</t>
  </si>
  <si>
    <t>ANTIKŪNAS CYCLIND1, PARUOŠTAS NAUDOTI.</t>
  </si>
  <si>
    <t>3.</t>
  </si>
  <si>
    <t>Antikūnas CyclinD1, paruoštas naudoti.</t>
  </si>
  <si>
    <t>3.1.</t>
  </si>
  <si>
    <t>3.1.1.</t>
  </si>
  <si>
    <t>Taikymas:IHC-P</t>
  </si>
  <si>
    <t>3.1.2.</t>
  </si>
  <si>
    <t>3.1.3.</t>
  </si>
  <si>
    <t>3.1.4.</t>
  </si>
  <si>
    <t>3.1.5.</t>
  </si>
  <si>
    <t>Klonas: SP4-R</t>
  </si>
  <si>
    <t>3.1.6.</t>
  </si>
  <si>
    <t>3.1.7.</t>
  </si>
  <si>
    <t>3.1.8.</t>
  </si>
  <si>
    <t>3.1.9.</t>
  </si>
  <si>
    <t>4. DALIS</t>
  </si>
  <si>
    <t>ANTIKŪNAS BCL-2, PARUOŠTAS NAUDOTI.</t>
  </si>
  <si>
    <t>4.</t>
  </si>
  <si>
    <t>Antikūnas bcl-2, paruoštas naudoti.</t>
  </si>
  <si>
    <t>4.1.</t>
  </si>
  <si>
    <t>4.1.1.</t>
  </si>
  <si>
    <t>4.1.2.</t>
  </si>
  <si>
    <t>4.1.3.</t>
  </si>
  <si>
    <t>4.1.4.</t>
  </si>
  <si>
    <t>4.1.5.</t>
  </si>
  <si>
    <t>Klonas: SP66</t>
  </si>
  <si>
    <t>4.1.6.</t>
  </si>
  <si>
    <t>Pageidaujamas skiedimas: paruoštas naudoti.</t>
  </si>
  <si>
    <t>4.1.7.</t>
  </si>
  <si>
    <t>Pageidaujama fasuotė: Ne mažiau 50 testų</t>
  </si>
  <si>
    <t>4.1.8.</t>
  </si>
  <si>
    <t>4.1.9.</t>
  </si>
  <si>
    <t>5. DALIS</t>
  </si>
  <si>
    <t>ANTIKŪNAS CD68, PARUOŠTAS NAUDOTI.</t>
  </si>
  <si>
    <t>5.</t>
  </si>
  <si>
    <t>Antikūnas CD68, paruoštas naudoti.</t>
  </si>
  <si>
    <t>5.1.</t>
  </si>
  <si>
    <t>5.1.1.</t>
  </si>
  <si>
    <t>5.1.2.</t>
  </si>
  <si>
    <t>5.1.3.</t>
  </si>
  <si>
    <t>5.1.4.</t>
  </si>
  <si>
    <t>5.1.5.</t>
  </si>
  <si>
    <t>Klonas: KP1</t>
  </si>
  <si>
    <t>5.1.6.</t>
  </si>
  <si>
    <t>5.1.7.</t>
  </si>
  <si>
    <t>5.1.8.</t>
  </si>
  <si>
    <t>5.1.9.</t>
  </si>
  <si>
    <t>6. DALIS</t>
  </si>
  <si>
    <t>ANTIKŪNAS P-53, PARUOŠTAS NAUDOJIMUI.</t>
  </si>
  <si>
    <t>6.</t>
  </si>
  <si>
    <t>Antikūnas p-53, paruoštas naudojimui.</t>
  </si>
  <si>
    <t>6.1.</t>
  </si>
  <si>
    <t>6.1.1.</t>
  </si>
  <si>
    <t>6.1.2.</t>
  </si>
  <si>
    <t>6.1.3.</t>
  </si>
  <si>
    <t>6.1.4.</t>
  </si>
  <si>
    <t>6.1.5.</t>
  </si>
  <si>
    <t>Klonas: Bp53-11</t>
  </si>
  <si>
    <t>6.1.6.</t>
  </si>
  <si>
    <t>6.1.7.</t>
  </si>
  <si>
    <t>6.1.8.</t>
  </si>
  <si>
    <t>6.1.9.</t>
  </si>
  <si>
    <t>7. DALIS</t>
  </si>
  <si>
    <t>ANTIKŪNAS EP-CAM (BER-EP4), PARUOŠTAS NAUDOJIMUI.</t>
  </si>
  <si>
    <t>7.</t>
  </si>
  <si>
    <t>Antikūnas Ep-cam (BER-EP4), paruoštas naudojimui.</t>
  </si>
  <si>
    <t>7.1.</t>
  </si>
  <si>
    <t>7.1.1.</t>
  </si>
  <si>
    <t>7.1.2.</t>
  </si>
  <si>
    <t>7.1.3.</t>
  </si>
  <si>
    <t>7.1.4.</t>
  </si>
  <si>
    <t>7.1.5.</t>
  </si>
  <si>
    <t>Klonas: Ber-EP4</t>
  </si>
  <si>
    <t>7.1.6.</t>
  </si>
  <si>
    <t>7.1.7.</t>
  </si>
  <si>
    <t>7.1.8.</t>
  </si>
  <si>
    <t>7.1.9.</t>
  </si>
  <si>
    <t>Prekės galiojimo laikas: ne mažiau  nei 6 mėn. nuo pateikimo datos.</t>
  </si>
  <si>
    <t>8. DALIS</t>
  </si>
  <si>
    <t>ANTIKŪNAS PSAP, PARUOŠTAS NAUDOTI.</t>
  </si>
  <si>
    <t>8.</t>
  </si>
  <si>
    <t>Antikūnas PSAP, paruoštas naudoti.</t>
  </si>
  <si>
    <t>8.1.</t>
  </si>
  <si>
    <t>8.1.1.</t>
  </si>
  <si>
    <t>8.1.2.</t>
  </si>
  <si>
    <t>8.1.3.</t>
  </si>
  <si>
    <t>8.1.4.</t>
  </si>
  <si>
    <t>Tipas: monokloninis</t>
  </si>
  <si>
    <t>8.1.5.</t>
  </si>
  <si>
    <t>Klonas: PASE/4LJ</t>
  </si>
  <si>
    <t>8.1.6.</t>
  </si>
  <si>
    <t>8.1.7.</t>
  </si>
  <si>
    <t>Pageidaujama fasuotė: ne mažiau 50 testų.</t>
  </si>
  <si>
    <t>8.1.8.</t>
  </si>
  <si>
    <t>8.1.9.</t>
  </si>
  <si>
    <t>9. DALIS</t>
  </si>
  <si>
    <t>ANTIKŪNAS CALRETININ, PARUOŠTAS NAUDOTI.</t>
  </si>
  <si>
    <t>9.</t>
  </si>
  <si>
    <t>Antikūnas Calretinin, paruoštas naudoti.</t>
  </si>
  <si>
    <t>9.1.</t>
  </si>
  <si>
    <t>9.1.1.</t>
  </si>
  <si>
    <t>9.1.2.</t>
  </si>
  <si>
    <t>9.1.3.</t>
  </si>
  <si>
    <t>9.1.4.</t>
  </si>
  <si>
    <t>9.1.5.</t>
  </si>
  <si>
    <t>Klonas: SP65</t>
  </si>
  <si>
    <t>9.1.6.</t>
  </si>
  <si>
    <t>9.1.7.</t>
  </si>
  <si>
    <t>9.1.8.</t>
  </si>
  <si>
    <t>9.1.9.</t>
  </si>
  <si>
    <t>10. DALIS</t>
  </si>
  <si>
    <t>ANTIKŪNAS ANTI-CD10, PARUOŠTAS NAUDOJIMUI.</t>
  </si>
  <si>
    <t>10.</t>
  </si>
  <si>
    <t>Antikūnas anti-CD10, paruoštas naudojimui.</t>
  </si>
  <si>
    <t>10.1.</t>
  </si>
  <si>
    <t>10.1.1.</t>
  </si>
  <si>
    <t>10.1.2.</t>
  </si>
  <si>
    <t>10.1.3.</t>
  </si>
  <si>
    <t>10.1.4.</t>
  </si>
  <si>
    <t>10.1.5.</t>
  </si>
  <si>
    <t>Klonas: SP67</t>
  </si>
  <si>
    <t>10.1.6.</t>
  </si>
  <si>
    <t>10.1.7.</t>
  </si>
  <si>
    <t>10.1.8.</t>
  </si>
  <si>
    <t>10.1.9.</t>
  </si>
  <si>
    <t>11. DALIS</t>
  </si>
  <si>
    <t>ANTIKŪNAS BCL-6, PARUOŠTAS NAUDOJIMUI.</t>
  </si>
  <si>
    <t>11.</t>
  </si>
  <si>
    <t>Antikūnas bcl-6, paruoštas naudojimui.</t>
  </si>
  <si>
    <t>11.1.</t>
  </si>
  <si>
    <t>11.1.1.</t>
  </si>
  <si>
    <t>11.1.2.</t>
  </si>
  <si>
    <t>11.1.3.</t>
  </si>
  <si>
    <t>11.1.4.</t>
  </si>
  <si>
    <t>11.1.5.</t>
  </si>
  <si>
    <t>Klonas: GI191IE/A8</t>
  </si>
  <si>
    <t>11.1.6.</t>
  </si>
  <si>
    <t>11.1.7.</t>
  </si>
  <si>
    <t>11.1.8.</t>
  </si>
  <si>
    <t>11.1.9.</t>
  </si>
  <si>
    <t>12. DALIS</t>
  </si>
  <si>
    <t>CA-IX, KONCENTRUOTAS.</t>
  </si>
  <si>
    <t>12.</t>
  </si>
  <si>
    <t>CA-IX, koncentruotas.</t>
  </si>
  <si>
    <t>12.1.</t>
  </si>
  <si>
    <t>ml</t>
  </si>
  <si>
    <t>12.1.1.</t>
  </si>
  <si>
    <t>12.1.2.</t>
  </si>
  <si>
    <t>12.1.3.</t>
  </si>
  <si>
    <t>12.1.4.</t>
  </si>
  <si>
    <t>12.1.5.</t>
  </si>
  <si>
    <t>Klonas: EP161</t>
  </si>
  <si>
    <t>12.1.6.</t>
  </si>
  <si>
    <t>Pageidaujamas skiedimas: ne mažiau 1:100</t>
  </si>
  <si>
    <t>12.1.7.</t>
  </si>
  <si>
    <t>Pageidaujama fasuotė: Ne mažiau 1 ml</t>
  </si>
  <si>
    <t>12.1.8.</t>
  </si>
  <si>
    <t>13. DALIS</t>
  </si>
  <si>
    <t>FACTOR VIII, PARUOŠTAS NAUDOJIMUI</t>
  </si>
  <si>
    <t>13.</t>
  </si>
  <si>
    <t>Factor VIII, paruoštas naudojimui</t>
  </si>
  <si>
    <t>13.1.</t>
  </si>
  <si>
    <t>13.1.1.</t>
  </si>
  <si>
    <t>13.1.2.</t>
  </si>
  <si>
    <t>13.1.3.</t>
  </si>
  <si>
    <t>13.1.4.</t>
  </si>
  <si>
    <t>Tipas: Polikloninis</t>
  </si>
  <si>
    <t>13.1.5.</t>
  </si>
  <si>
    <t>Klonas: -</t>
  </si>
  <si>
    <t>13.1.6.</t>
  </si>
  <si>
    <t>13.1.7.</t>
  </si>
  <si>
    <t>13.1.8.</t>
  </si>
  <si>
    <t>13.1.9.</t>
  </si>
  <si>
    <t>14. DALIS</t>
  </si>
  <si>
    <t>ANTIKŪNAS CYTOKERATIN MULTI, PARUOŠTAS NAUDOJIMUI.</t>
  </si>
  <si>
    <t>14.</t>
  </si>
  <si>
    <t>Antikūnas Cytokeratin multi, paruoštas naudojimui.</t>
  </si>
  <si>
    <t>14.1.</t>
  </si>
  <si>
    <t>14.1.1.</t>
  </si>
  <si>
    <t>14.1.2.</t>
  </si>
  <si>
    <t>14.1.3.</t>
  </si>
  <si>
    <t>14.1.4.</t>
  </si>
  <si>
    <t>Tipas: monoklonų kokteilis AE1/AE3</t>
  </si>
  <si>
    <t>14.1.5.</t>
  </si>
  <si>
    <t>14.1.6.</t>
  </si>
  <si>
    <t>14.1.7.</t>
  </si>
  <si>
    <t>14.1.8.</t>
  </si>
  <si>
    <t>Kokybinis reikalavimas: privaloma pateikti profesionalios mokslinės imunohistocheminių dažymų kokybės kontrolės organizacijos, nepriklausomos nuo politinių ir ekonominių interesų (pvz., NordiQC), vertinimų duomenis, kad su produktu yra gaunami ne mažiau 90% optimalūs ir geri dažymosi rezultatai (vertinimų imtis turi būti ne mažiau 10 dalyvių laboratorijų); pateikti vertinimų duomenis nuo 2020 m.</t>
  </si>
  <si>
    <t>14.1.9.</t>
  </si>
  <si>
    <t>15. DALIS</t>
  </si>
  <si>
    <t>ANTIKŪNAS KI 67, KONCENTRUOTAS.</t>
  </si>
  <si>
    <t>15.</t>
  </si>
  <si>
    <t>Antikūnas Ki 67, koncentruotas.</t>
  </si>
  <si>
    <t>15.1.</t>
  </si>
  <si>
    <t>15.1.1.</t>
  </si>
  <si>
    <t>15.1.2.</t>
  </si>
  <si>
    <t>15.1.3.</t>
  </si>
  <si>
    <t>15.1.4.</t>
  </si>
  <si>
    <t>15.1.5.</t>
  </si>
  <si>
    <t xml:space="preserve">Klonas: SP6 </t>
  </si>
  <si>
    <t>15.1.6.</t>
  </si>
  <si>
    <t>15.1.7.</t>
  </si>
  <si>
    <t>Pageidaujama fasuotė: Ne mažiau nei 1 ml</t>
  </si>
  <si>
    <t>15.1.8.</t>
  </si>
  <si>
    <t>16. DALIS</t>
  </si>
  <si>
    <t>ANTIKŪNAS PDL1, KONCENTRUOTAS.</t>
  </si>
  <si>
    <t>16.</t>
  </si>
  <si>
    <t>Antikūnas PDL1, koncentruotas.</t>
  </si>
  <si>
    <t>16.1.</t>
  </si>
  <si>
    <t>16.1.1.</t>
  </si>
  <si>
    <t>16.1.2.</t>
  </si>
  <si>
    <t>16.1.3.</t>
  </si>
  <si>
    <t>16.1.4.</t>
  </si>
  <si>
    <t>16.1.5.</t>
  </si>
  <si>
    <t>Klonas: 22C3</t>
  </si>
  <si>
    <t>16.1.6.</t>
  </si>
  <si>
    <t>Pageidaujamas skiedimas: ne mažiau 1:40</t>
  </si>
  <si>
    <t>16.1.7.</t>
  </si>
  <si>
    <t>Pageidaujama fasuotė: Ne mažiau nei 0,2 ml</t>
  </si>
  <si>
    <t>16.1.8.</t>
  </si>
  <si>
    <t>17. DALIS</t>
  </si>
  <si>
    <t>ANTIKŪNAS S-100, KONCENTRUOTAS.</t>
  </si>
  <si>
    <t>17.</t>
  </si>
  <si>
    <t>Antikūnas S-100, koncentruotas.</t>
  </si>
  <si>
    <t>17.1.</t>
  </si>
  <si>
    <t>17.1.1.</t>
  </si>
  <si>
    <t>17.1.2.</t>
  </si>
  <si>
    <t>17.1.3.</t>
  </si>
  <si>
    <t>17.1.4.</t>
  </si>
  <si>
    <t>17.1.5.</t>
  </si>
  <si>
    <t>Klonas: 4C4.9</t>
  </si>
  <si>
    <t>17.1.6.</t>
  </si>
  <si>
    <t>17.1.7.</t>
  </si>
  <si>
    <t>17.1.8.</t>
  </si>
  <si>
    <t>17.1.9.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</si>
  <si>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</si>
  <si>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</si>
  <si>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</si>
  <si>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</si>
  <si>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</si>
  <si>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</si>
  <si>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</si>
  <si>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</si>
  <si>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</si>
  <si>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</si>
  <si>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</si>
  <si>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</si>
  <si>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</si>
  <si>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</si>
  <si>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</si>
  <si>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</si>
  <si>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</si>
  <si>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</si>
  <si>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</si>
  <si>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</si>
  <si>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2063 2024-12-20 13:55:29</t>
  </si>
  <si>
    <t>UAB "Expertus Vilnensis"</t>
  </si>
  <si>
    <t>Mokslininkų g. 12A, LT-08412 Vilnius</t>
  </si>
  <si>
    <t>LT213863610</t>
  </si>
  <si>
    <t>LT047044060001098939, AB SEB bankas, 70440</t>
  </si>
  <si>
    <t>Evelina Yurgina</t>
  </si>
  <si>
    <t>37052729374, info@exvil.lt</t>
  </si>
  <si>
    <t xml:space="preserve">Produktų specialistė
Evelina Yurgina
37052729374, info@exvil.lt
</t>
  </si>
  <si>
    <t>Pardavimų skyriaus vadovas
Edgaras Ražanas
37052729374, info@exvil.lt</t>
  </si>
  <si>
    <t>IHC-P</t>
  </si>
  <si>
    <t>Hu</t>
  </si>
  <si>
    <t>Pelės</t>
  </si>
  <si>
    <t>Monokloninis</t>
  </si>
  <si>
    <t>Triušio</t>
  </si>
  <si>
    <t>EP161</t>
  </si>
  <si>
    <t>1ml</t>
  </si>
  <si>
    <t>100x</t>
  </si>
  <si>
    <t>atitinka</t>
  </si>
  <si>
    <t>Carbonic Anhydrase IX (CA IX) (EP161) 1 ml concentrate
CellMarque
379R-16</t>
  </si>
  <si>
    <t>4C4.9</t>
  </si>
  <si>
    <t>S100 Protein [4C4.9] (M) 1 ml
BioCare Medical
ACI3237C</t>
  </si>
  <si>
    <t>SP6</t>
  </si>
  <si>
    <t>Ki-67 [SP6] 1 ml
BioCareMedical
CRM325C</t>
  </si>
  <si>
    <t>50x</t>
  </si>
  <si>
    <t>1 psl</t>
  </si>
  <si>
    <t>1psl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</si>
</sst>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1" fillId="2" borderId="1" xfId="0" applyFont="1" applyFill="1" applyBorder="1" applyAlignment="1">
      <alignment horizontal="left" vertical="top"/>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xf>
    <xf numFmtId="0" fontId="2" fillId="2" borderId="0" xfId="0" applyFont="1" applyFill="1" applyAlignment="1">
      <alignment horizontal="center" vertical="top"/>
    </xf>
    <xf numFmtId="0" fontId="1" fillId="5" borderId="1" xfId="0" applyFont="1" applyFill="1" applyBorder="1" applyAlignment="1" applyProtection="1">
      <alignment vertical="top"/>
      <protection locked="0"/>
    </xf>
    <xf numFmtId="0" fontId="1" fillId="2" borderId="0" xfId="0" applyFont="1" applyFill="1" applyAlignment="1" applyProtection="1">
      <alignment horizontal="center" vertical="top" wrapText="1"/>
      <protection locked="0"/>
    </xf>
    <xf numFmtId="0" fontId="1" fillId="5" borderId="0" xfId="0" applyFont="1" applyFill="1" applyAlignment="1" applyProtection="1">
      <alignment vertical="top"/>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xf>
    <xf numFmtId="0" fontId="1" fillId="6" borderId="23" xfId="0" applyFont="1" applyFill="1" applyBorder="1" applyAlignment="1" applyProtection="1">
      <alignment vertical="top"/>
      <protection locked="0"/>
    </xf>
    <xf numFmtId="0" fontId="1" fillId="5" borderId="23" xfId="0" applyFont="1" applyFill="1" applyBorder="1" applyAlignment="1" applyProtection="1">
      <alignment vertical="top"/>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14" fontId="1" fillId="5" borderId="1" xfId="0" applyNumberFormat="1" applyFont="1" applyFill="1" applyBorder="1" applyAlignment="1" applyProtection="1">
      <alignment vertical="top"/>
      <protection locked="0"/>
    </xf>
    <xf numFmtId="0" fontId="1" fillId="2" borderId="0" xfId="0" applyFont="1" applyFill="1"/>
    <xf numFmtId="0" fontId="1" fillId="5"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top" wrapText="1"/>
      <protection locked="0"/>
    </xf>
    <xf numFmtId="0" fontId="0" fillId="0" borderId="23" xfId="0" applyBorder="1" applyAlignment="1" applyProtection="1">
      <alignment vertical="top"/>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82"/>
  <sheetViews>
    <sheetView tabSelected="1" zoomScale="70" zoomScaleNormal="70" workbookViewId="0">
      <selection activeCell="G279" sqref="G279"/>
    </sheetView>
  </sheetViews>
  <sheetFormatPr defaultColWidth="10.875" defaultRowHeight="15" x14ac:dyDescent="0.25"/>
  <cols>
    <col min="1" max="1" width="9.125" style="16" customWidth="1"/>
    <col min="2" max="2" width="55.25" style="16" customWidth="1"/>
    <col min="3" max="3" width="20" style="16" customWidth="1"/>
    <col min="4" max="4" width="14.375" style="16" customWidth="1"/>
    <col min="5" max="5" width="16.75" style="16" customWidth="1"/>
    <col min="6" max="6" width="23.75" style="16" customWidth="1"/>
    <col min="7" max="7" width="19.375" style="16" customWidth="1"/>
    <col min="8" max="8" width="29.5" style="16" customWidth="1"/>
    <col min="9" max="9" width="30.375" style="19" customWidth="1"/>
    <col min="10" max="15" width="25" style="1" customWidth="1"/>
    <col min="16" max="16" width="10.875" style="1" customWidth="1"/>
    <col min="17" max="16384" width="10.875" style="1"/>
  </cols>
  <sheetData>
    <row r="2" spans="1:6" x14ac:dyDescent="0.25">
      <c r="A2" s="15" t="s">
        <v>0</v>
      </c>
      <c r="B2" s="17"/>
    </row>
    <row r="3" spans="1:6" x14ac:dyDescent="0.25">
      <c r="B3" s="23"/>
    </row>
    <row r="4" spans="1:6" x14ac:dyDescent="0.25">
      <c r="A4" s="15" t="s">
        <v>1</v>
      </c>
      <c r="B4" s="17"/>
    </row>
    <row r="5" spans="1:6" x14ac:dyDescent="0.25">
      <c r="A5" s="17"/>
      <c r="B5" s="17"/>
    </row>
    <row r="6" spans="1:6" x14ac:dyDescent="0.25">
      <c r="A6" s="16" t="s">
        <v>2</v>
      </c>
      <c r="B6" s="15" t="s">
        <v>3</v>
      </c>
    </row>
    <row r="7" spans="1:6" x14ac:dyDescent="0.25">
      <c r="B7" s="17"/>
    </row>
    <row r="8" spans="1:6" x14ac:dyDescent="0.25">
      <c r="A8" s="18" t="s">
        <v>4</v>
      </c>
      <c r="B8" s="34">
        <v>45673</v>
      </c>
    </row>
    <row r="9" spans="1:6" x14ac:dyDescent="0.25">
      <c r="A9" s="18" t="s">
        <v>5</v>
      </c>
      <c r="B9" s="24">
        <v>566496</v>
      </c>
    </row>
    <row r="10" spans="1:6" x14ac:dyDescent="0.25">
      <c r="A10" s="18" t="s">
        <v>6</v>
      </c>
      <c r="B10" s="24"/>
    </row>
    <row r="12" spans="1:6" ht="15.75" x14ac:dyDescent="0.25">
      <c r="A12" s="42" t="s">
        <v>7</v>
      </c>
      <c r="B12" s="43"/>
      <c r="C12" s="36" t="s">
        <v>338</v>
      </c>
      <c r="D12" s="37"/>
      <c r="E12" s="37"/>
      <c r="F12" s="38"/>
    </row>
    <row r="13" spans="1:6" ht="15.95" customHeight="1" x14ac:dyDescent="0.25">
      <c r="A13" s="47" t="s">
        <v>8</v>
      </c>
      <c r="B13" s="40"/>
      <c r="C13" s="36">
        <v>121386360</v>
      </c>
      <c r="D13" s="37"/>
      <c r="E13" s="37"/>
      <c r="F13" s="38"/>
    </row>
    <row r="14" spans="1:6" ht="15.95" customHeight="1" x14ac:dyDescent="0.25">
      <c r="A14" s="47" t="s">
        <v>9</v>
      </c>
      <c r="B14" s="40"/>
      <c r="C14" s="36" t="s">
        <v>339</v>
      </c>
      <c r="D14" s="37"/>
      <c r="E14" s="37"/>
      <c r="F14" s="38"/>
    </row>
    <row r="15" spans="1:6" ht="15.95" customHeight="1" x14ac:dyDescent="0.25">
      <c r="A15" s="42" t="s">
        <v>10</v>
      </c>
      <c r="B15" s="43"/>
      <c r="C15" s="36" t="s">
        <v>340</v>
      </c>
      <c r="D15" s="37"/>
      <c r="E15" s="37"/>
      <c r="F15" s="38"/>
    </row>
    <row r="16" spans="1:6" ht="63" customHeight="1" x14ac:dyDescent="0.25">
      <c r="A16" s="39" t="s">
        <v>11</v>
      </c>
      <c r="B16" s="40"/>
      <c r="C16" s="36" t="s">
        <v>341</v>
      </c>
      <c r="D16" s="37"/>
      <c r="E16" s="37"/>
      <c r="F16" s="38"/>
    </row>
    <row r="17" spans="1:7" ht="15.95" customHeight="1" x14ac:dyDescent="0.25">
      <c r="A17" s="42" t="s">
        <v>12</v>
      </c>
      <c r="B17" s="43"/>
      <c r="C17" s="36" t="s">
        <v>342</v>
      </c>
      <c r="D17" s="37"/>
      <c r="E17" s="37"/>
      <c r="F17" s="38"/>
    </row>
    <row r="18" spans="1:7" ht="15.95" customHeight="1" x14ac:dyDescent="0.25">
      <c r="A18" s="42" t="s">
        <v>13</v>
      </c>
      <c r="B18" s="43"/>
      <c r="C18" s="36" t="s">
        <v>343</v>
      </c>
      <c r="D18" s="37"/>
      <c r="E18" s="37"/>
      <c r="F18" s="38"/>
    </row>
    <row r="19" spans="1:7" ht="48" customHeight="1" x14ac:dyDescent="0.25">
      <c r="A19" s="42" t="s">
        <v>14</v>
      </c>
      <c r="B19" s="43"/>
      <c r="C19" s="36" t="s">
        <v>345</v>
      </c>
      <c r="D19" s="37"/>
      <c r="E19" s="37"/>
      <c r="F19" s="38"/>
    </row>
    <row r="20" spans="1:7" ht="54.95" customHeight="1" x14ac:dyDescent="0.25">
      <c r="A20" s="42" t="s">
        <v>15</v>
      </c>
      <c r="B20" s="43"/>
      <c r="C20" s="36" t="s">
        <v>344</v>
      </c>
      <c r="D20" s="37"/>
      <c r="E20" s="37"/>
      <c r="F20" s="38"/>
    </row>
    <row r="21" spans="1:7" ht="71.099999999999994" customHeight="1" x14ac:dyDescent="0.25">
      <c r="A21" s="44" t="s">
        <v>16</v>
      </c>
      <c r="B21" s="45"/>
      <c r="C21" s="48"/>
      <c r="D21" s="49"/>
      <c r="E21" s="49"/>
      <c r="F21" s="49"/>
      <c r="G21" s="20" t="str">
        <f>IF((SUMPRODUCT(--(C21=""))&gt;0), "Privaloma užpildyti, kai taikomi pašalinimo pagrindai", "")</f>
        <v>Privaloma užpildyti, kai taikomi pašalinimo pagrindai</v>
      </c>
    </row>
    <row r="22" spans="1:7" ht="18" customHeight="1" x14ac:dyDescent="0.25">
      <c r="A22" s="19"/>
      <c r="B22" s="19"/>
      <c r="C22" s="25"/>
      <c r="D22" s="25"/>
      <c r="E22" s="25"/>
      <c r="F22" s="25"/>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6" t="s">
        <v>22</v>
      </c>
      <c r="B28" s="35"/>
      <c r="C28" s="35"/>
      <c r="D28" s="35"/>
      <c r="E28" s="35"/>
      <c r="F28" s="35"/>
    </row>
    <row r="29" spans="1:7" x14ac:dyDescent="0.25">
      <c r="A29" s="35" t="s">
        <v>23</v>
      </c>
      <c r="B29" s="35"/>
      <c r="C29" s="35"/>
      <c r="D29" s="35"/>
      <c r="E29" s="35"/>
      <c r="F29" s="35"/>
    </row>
    <row r="30" spans="1:7" x14ac:dyDescent="0.25">
      <c r="A30" s="20" t="s">
        <v>24</v>
      </c>
      <c r="D30" s="26"/>
    </row>
    <row r="31" spans="1:7" x14ac:dyDescent="0.25">
      <c r="A31" s="20" t="s">
        <v>25</v>
      </c>
    </row>
    <row r="32" spans="1:7" x14ac:dyDescent="0.25">
      <c r="A32" s="15" t="s">
        <v>26</v>
      </c>
      <c r="B32" s="15" t="s">
        <v>27</v>
      </c>
    </row>
    <row r="34" spans="1:9" x14ac:dyDescent="0.25">
      <c r="A34" s="15" t="s">
        <v>28</v>
      </c>
    </row>
    <row r="35" spans="1:9" ht="75" x14ac:dyDescent="0.25">
      <c r="A35" s="21" t="s">
        <v>29</v>
      </c>
      <c r="B35" s="21" t="s">
        <v>30</v>
      </c>
      <c r="C35" s="21" t="s">
        <v>31</v>
      </c>
      <c r="D35" s="21" t="s">
        <v>32</v>
      </c>
      <c r="E35" s="21" t="s">
        <v>33</v>
      </c>
      <c r="F35" s="21" t="s">
        <v>34</v>
      </c>
      <c r="G35" s="27" t="s">
        <v>35</v>
      </c>
      <c r="H35" s="21" t="s">
        <v>36</v>
      </c>
      <c r="I35" s="27" t="s">
        <v>37</v>
      </c>
    </row>
    <row r="36" spans="1:9" x14ac:dyDescent="0.25">
      <c r="A36" s="22" t="s">
        <v>38</v>
      </c>
      <c r="B36" s="12" t="s">
        <v>39</v>
      </c>
      <c r="C36" s="14"/>
      <c r="D36" s="14"/>
      <c r="E36" s="14"/>
      <c r="F36" s="14"/>
      <c r="G36" s="14"/>
      <c r="H36" s="14"/>
      <c r="I36" s="13"/>
    </row>
    <row r="37" spans="1:9" x14ac:dyDescent="0.25">
      <c r="A37" s="14" t="s">
        <v>40</v>
      </c>
      <c r="B37" s="13" t="s">
        <v>39</v>
      </c>
      <c r="C37" s="28">
        <v>150</v>
      </c>
      <c r="D37" s="28" t="s">
        <v>41</v>
      </c>
      <c r="E37" s="29"/>
      <c r="F37" s="14" t="str">
        <f>IF(ISBLANK(E37),"", PRODUCT(C37,E37))</f>
        <v/>
      </c>
      <c r="G37" s="30"/>
      <c r="H37" s="14"/>
      <c r="I37" s="13"/>
    </row>
    <row r="38" spans="1:9" x14ac:dyDescent="0.25">
      <c r="A38" s="14" t="s">
        <v>42</v>
      </c>
      <c r="B38" s="13" t="s">
        <v>43</v>
      </c>
      <c r="C38" s="14"/>
      <c r="D38" s="14"/>
      <c r="E38" s="14"/>
      <c r="F38" s="14"/>
      <c r="G38" s="14"/>
      <c r="H38" s="30"/>
      <c r="I38" s="31"/>
    </row>
    <row r="39" spans="1:9" x14ac:dyDescent="0.25">
      <c r="A39" s="14" t="s">
        <v>44</v>
      </c>
      <c r="B39" s="13" t="s">
        <v>45</v>
      </c>
      <c r="C39" s="14"/>
      <c r="D39" s="14"/>
      <c r="E39" s="14"/>
      <c r="F39" s="14"/>
      <c r="G39" s="14"/>
      <c r="H39" s="30"/>
      <c r="I39" s="31"/>
    </row>
    <row r="40" spans="1:9" x14ac:dyDescent="0.25">
      <c r="A40" s="14" t="s">
        <v>46</v>
      </c>
      <c r="B40" s="13" t="s">
        <v>47</v>
      </c>
      <c r="C40" s="14"/>
      <c r="D40" s="14"/>
      <c r="E40" s="14"/>
      <c r="F40" s="14"/>
      <c r="G40" s="14"/>
      <c r="H40" s="30"/>
      <c r="I40" s="31"/>
    </row>
    <row r="41" spans="1:9" x14ac:dyDescent="0.25">
      <c r="A41" s="14" t="s">
        <v>48</v>
      </c>
      <c r="B41" s="13" t="s">
        <v>49</v>
      </c>
      <c r="C41" s="14"/>
      <c r="D41" s="14"/>
      <c r="E41" s="14"/>
      <c r="F41" s="14"/>
      <c r="G41" s="14"/>
      <c r="H41" s="30"/>
      <c r="I41" s="31"/>
    </row>
    <row r="42" spans="1:9" x14ac:dyDescent="0.25">
      <c r="A42" s="14" t="s">
        <v>50</v>
      </c>
      <c r="B42" s="13" t="s">
        <v>51</v>
      </c>
      <c r="C42" s="14"/>
      <c r="D42" s="14"/>
      <c r="E42" s="14"/>
      <c r="F42" s="14"/>
      <c r="G42" s="14"/>
      <c r="H42" s="30"/>
      <c r="I42" s="31"/>
    </row>
    <row r="43" spans="1:9" x14ac:dyDescent="0.25">
      <c r="A43" s="14" t="s">
        <v>52</v>
      </c>
      <c r="B43" s="13" t="s">
        <v>53</v>
      </c>
      <c r="C43" s="14"/>
      <c r="D43" s="14"/>
      <c r="E43" s="14"/>
      <c r="F43" s="14"/>
      <c r="G43" s="14"/>
      <c r="H43" s="30"/>
      <c r="I43" s="31"/>
    </row>
    <row r="44" spans="1:9" x14ac:dyDescent="0.25">
      <c r="A44" s="14" t="s">
        <v>54</v>
      </c>
      <c r="B44" s="13" t="s">
        <v>55</v>
      </c>
      <c r="C44" s="14"/>
      <c r="D44" s="14"/>
      <c r="E44" s="14"/>
      <c r="F44" s="14"/>
      <c r="G44" s="14"/>
      <c r="H44" s="30"/>
      <c r="I44" s="31"/>
    </row>
    <row r="45" spans="1:9" ht="165" x14ac:dyDescent="0.25">
      <c r="A45" s="14" t="s">
        <v>56</v>
      </c>
      <c r="B45" s="13" t="s">
        <v>57</v>
      </c>
      <c r="C45" s="14"/>
      <c r="D45" s="14"/>
      <c r="E45" s="14"/>
      <c r="F45" s="14"/>
      <c r="G45" s="14"/>
      <c r="H45" s="30"/>
      <c r="I45" s="31"/>
    </row>
    <row r="46" spans="1:9" x14ac:dyDescent="0.25">
      <c r="A46" s="14" t="s">
        <v>58</v>
      </c>
      <c r="B46" s="13" t="s">
        <v>59</v>
      </c>
      <c r="C46" s="14"/>
      <c r="D46" s="14"/>
      <c r="E46" s="14"/>
      <c r="F46" s="14"/>
      <c r="G46" s="14"/>
      <c r="H46" s="30"/>
      <c r="I46" s="31"/>
    </row>
    <row r="47" spans="1:9" x14ac:dyDescent="0.25">
      <c r="E47" s="22" t="s">
        <v>60</v>
      </c>
      <c r="F47" s="22" t="str">
        <f>IF((COUNT(C37:C46)&lt;&gt;COUNT(F37:F46)),"", ROUND(SUM(F37:F46),2))</f>
        <v/>
      </c>
      <c r="G47" s="20" t="str">
        <f>IF((COUNT(C37:C46)&lt;&gt;COUNT(F37:F46)),"Neužpildytos visų objektų kainos", "")</f>
        <v>Neužpildytos visų objektų kainos</v>
      </c>
    </row>
    <row r="48" spans="1:9" x14ac:dyDescent="0.25">
      <c r="C48" s="22" t="s">
        <v>61</v>
      </c>
      <c r="D48" s="30"/>
      <c r="E48" s="22" t="s">
        <v>62</v>
      </c>
      <c r="F48" s="22" t="str">
        <f>IF(OR(F47="",D48=""),"", ROUND(PRODUCT(D48,F47)/100,2))</f>
        <v/>
      </c>
      <c r="G48" s="20" t="str">
        <f>IF(D48="", "Nurodykite taikomą PVM dydį", "")</f>
        <v>Nurodykite taikomą PVM dydį</v>
      </c>
    </row>
    <row r="49" spans="1:9" x14ac:dyDescent="0.25">
      <c r="E49" s="22" t="s">
        <v>63</v>
      </c>
      <c r="F49" s="22">
        <f>IF(ISBLANK(F48), "", ROUND(SUM(F47:F48),2))</f>
        <v>0</v>
      </c>
    </row>
    <row r="53" spans="1:9" x14ac:dyDescent="0.25">
      <c r="A53" s="15" t="s">
        <v>64</v>
      </c>
      <c r="B53" s="15" t="s">
        <v>65</v>
      </c>
    </row>
    <row r="55" spans="1:9" x14ac:dyDescent="0.25">
      <c r="A55" s="15" t="s">
        <v>28</v>
      </c>
    </row>
    <row r="56" spans="1:9" ht="75" x14ac:dyDescent="0.25">
      <c r="A56" s="21" t="s">
        <v>29</v>
      </c>
      <c r="B56" s="21" t="s">
        <v>30</v>
      </c>
      <c r="C56" s="21" t="s">
        <v>31</v>
      </c>
      <c r="D56" s="21" t="s">
        <v>32</v>
      </c>
      <c r="E56" s="21" t="s">
        <v>33</v>
      </c>
      <c r="F56" s="21" t="s">
        <v>34</v>
      </c>
      <c r="G56" s="27" t="s">
        <v>35</v>
      </c>
      <c r="H56" s="21" t="s">
        <v>36</v>
      </c>
      <c r="I56" s="27" t="s">
        <v>37</v>
      </c>
    </row>
    <row r="57" spans="1:9" x14ac:dyDescent="0.25">
      <c r="A57" s="22" t="s">
        <v>66</v>
      </c>
      <c r="B57" s="12" t="s">
        <v>67</v>
      </c>
      <c r="C57" s="14"/>
      <c r="D57" s="14"/>
      <c r="E57" s="14"/>
      <c r="F57" s="14"/>
      <c r="G57" s="14"/>
      <c r="H57" s="14"/>
      <c r="I57" s="13"/>
    </row>
    <row r="58" spans="1:9" x14ac:dyDescent="0.25">
      <c r="A58" s="14" t="s">
        <v>68</v>
      </c>
      <c r="B58" s="13" t="s">
        <v>67</v>
      </c>
      <c r="C58" s="28">
        <v>200</v>
      </c>
      <c r="D58" s="28" t="s">
        <v>41</v>
      </c>
      <c r="E58" s="29"/>
      <c r="F58" s="14" t="str">
        <f>IF(ISBLANK(E58),"", PRODUCT(C58,E58))</f>
        <v/>
      </c>
      <c r="G58" s="30"/>
      <c r="H58" s="14"/>
      <c r="I58" s="13"/>
    </row>
    <row r="59" spans="1:9" x14ac:dyDescent="0.25">
      <c r="A59" s="14" t="s">
        <v>69</v>
      </c>
      <c r="B59" s="13" t="s">
        <v>43</v>
      </c>
      <c r="C59" s="14"/>
      <c r="D59" s="14"/>
      <c r="E59" s="14"/>
      <c r="F59" s="14"/>
      <c r="G59" s="14"/>
      <c r="H59" s="30"/>
      <c r="I59" s="31"/>
    </row>
    <row r="60" spans="1:9" x14ac:dyDescent="0.25">
      <c r="A60" s="14" t="s">
        <v>70</v>
      </c>
      <c r="B60" s="13" t="s">
        <v>45</v>
      </c>
      <c r="C60" s="14"/>
      <c r="D60" s="14"/>
      <c r="E60" s="14"/>
      <c r="F60" s="14"/>
      <c r="G60" s="14"/>
      <c r="H60" s="30"/>
      <c r="I60" s="31"/>
    </row>
    <row r="61" spans="1:9" x14ac:dyDescent="0.25">
      <c r="A61" s="14" t="s">
        <v>71</v>
      </c>
      <c r="B61" s="13" t="s">
        <v>72</v>
      </c>
      <c r="C61" s="14"/>
      <c r="D61" s="14"/>
      <c r="E61" s="14"/>
      <c r="F61" s="14"/>
      <c r="G61" s="14"/>
      <c r="H61" s="30"/>
      <c r="I61" s="31"/>
    </row>
    <row r="62" spans="1:9" x14ac:dyDescent="0.25">
      <c r="A62" s="14" t="s">
        <v>73</v>
      </c>
      <c r="B62" s="13" t="s">
        <v>49</v>
      </c>
      <c r="C62" s="14"/>
      <c r="D62" s="14"/>
      <c r="E62" s="14"/>
      <c r="F62" s="14"/>
      <c r="G62" s="14"/>
      <c r="H62" s="30"/>
      <c r="I62" s="31"/>
    </row>
    <row r="63" spans="1:9" x14ac:dyDescent="0.25">
      <c r="A63" s="14" t="s">
        <v>74</v>
      </c>
      <c r="B63" s="13" t="s">
        <v>75</v>
      </c>
      <c r="C63" s="14"/>
      <c r="D63" s="14"/>
      <c r="E63" s="14"/>
      <c r="F63" s="14"/>
      <c r="G63" s="14"/>
      <c r="H63" s="30"/>
      <c r="I63" s="31"/>
    </row>
    <row r="64" spans="1:9" x14ac:dyDescent="0.25">
      <c r="A64" s="14" t="s">
        <v>76</v>
      </c>
      <c r="B64" s="13" t="s">
        <v>53</v>
      </c>
      <c r="C64" s="14"/>
      <c r="D64" s="14"/>
      <c r="E64" s="14"/>
      <c r="F64" s="14"/>
      <c r="G64" s="14"/>
      <c r="H64" s="30"/>
      <c r="I64" s="31"/>
    </row>
    <row r="65" spans="1:9" x14ac:dyDescent="0.25">
      <c r="A65" s="14" t="s">
        <v>77</v>
      </c>
      <c r="B65" s="13" t="s">
        <v>78</v>
      </c>
      <c r="C65" s="14"/>
      <c r="D65" s="14"/>
      <c r="E65" s="14"/>
      <c r="F65" s="14"/>
      <c r="G65" s="14"/>
      <c r="H65" s="30"/>
      <c r="I65" s="31"/>
    </row>
    <row r="66" spans="1:9" ht="165" x14ac:dyDescent="0.25">
      <c r="A66" s="14" t="s">
        <v>79</v>
      </c>
      <c r="B66" s="13" t="s">
        <v>57</v>
      </c>
      <c r="C66" s="14"/>
      <c r="D66" s="14"/>
      <c r="E66" s="14"/>
      <c r="F66" s="14"/>
      <c r="G66" s="14"/>
      <c r="H66" s="30"/>
      <c r="I66" s="31"/>
    </row>
    <row r="67" spans="1:9" x14ac:dyDescent="0.25">
      <c r="A67" s="14" t="s">
        <v>80</v>
      </c>
      <c r="B67" s="13" t="s">
        <v>59</v>
      </c>
      <c r="C67" s="14"/>
      <c r="D67" s="14"/>
      <c r="E67" s="14"/>
      <c r="F67" s="14"/>
      <c r="G67" s="14"/>
      <c r="H67" s="30"/>
      <c r="I67" s="31"/>
    </row>
    <row r="68" spans="1:9" x14ac:dyDescent="0.25">
      <c r="E68" s="22" t="s">
        <v>60</v>
      </c>
      <c r="F68" s="22" t="str">
        <f>IF((COUNT(C58:C67)&lt;&gt;COUNT(F58:F67)),"", ROUND(SUM(F58:F67),2))</f>
        <v/>
      </c>
      <c r="G68" s="20" t="str">
        <f>IF((COUNT(C58:C67)&lt;&gt;COUNT(F58:F67)),"Neužpildytos visų objektų kainos", "")</f>
        <v>Neužpildytos visų objektų kainos</v>
      </c>
    </row>
    <row r="69" spans="1:9" x14ac:dyDescent="0.25">
      <c r="C69" s="22" t="s">
        <v>61</v>
      </c>
      <c r="D69" s="30"/>
      <c r="E69" s="22" t="s">
        <v>62</v>
      </c>
      <c r="F69" s="22" t="str">
        <f>IF(OR(F68="",D69=""),"", ROUND(PRODUCT(D69,F68)/100,2))</f>
        <v/>
      </c>
      <c r="G69" s="20" t="str">
        <f>IF(D69="", "Nurodykite taikomą PVM dydį", "")</f>
        <v>Nurodykite taikomą PVM dydį</v>
      </c>
    </row>
    <row r="70" spans="1:9" x14ac:dyDescent="0.25">
      <c r="E70" s="22" t="s">
        <v>63</v>
      </c>
      <c r="F70" s="22">
        <f>IF(ISBLANK(F69), "", ROUND(SUM(F68:F69),2))</f>
        <v>0</v>
      </c>
    </row>
    <row r="74" spans="1:9" x14ac:dyDescent="0.25">
      <c r="A74" s="15" t="s">
        <v>81</v>
      </c>
      <c r="B74" s="15" t="s">
        <v>82</v>
      </c>
    </row>
    <row r="76" spans="1:9" x14ac:dyDescent="0.25">
      <c r="A76" s="15" t="s">
        <v>28</v>
      </c>
    </row>
    <row r="77" spans="1:9" ht="75" x14ac:dyDescent="0.25">
      <c r="A77" s="27" t="s">
        <v>29</v>
      </c>
      <c r="B77" s="27" t="s">
        <v>30</v>
      </c>
      <c r="C77" s="27" t="s">
        <v>31</v>
      </c>
      <c r="D77" s="27" t="s">
        <v>32</v>
      </c>
      <c r="E77" s="27" t="s">
        <v>33</v>
      </c>
      <c r="F77" s="27" t="s">
        <v>34</v>
      </c>
      <c r="G77" s="27" t="s">
        <v>35</v>
      </c>
      <c r="H77" s="27" t="s">
        <v>36</v>
      </c>
      <c r="I77" s="27" t="s">
        <v>37</v>
      </c>
    </row>
    <row r="78" spans="1:9" x14ac:dyDescent="0.25">
      <c r="A78" s="22" t="s">
        <v>83</v>
      </c>
      <c r="B78" s="12" t="s">
        <v>84</v>
      </c>
      <c r="C78" s="14"/>
      <c r="D78" s="14"/>
      <c r="E78" s="14"/>
      <c r="F78" s="14"/>
      <c r="G78" s="14"/>
      <c r="H78" s="14"/>
      <c r="I78" s="13"/>
    </row>
    <row r="79" spans="1:9" x14ac:dyDescent="0.25">
      <c r="A79" s="14" t="s">
        <v>85</v>
      </c>
      <c r="B79" s="13" t="s">
        <v>84</v>
      </c>
      <c r="C79" s="28">
        <v>150</v>
      </c>
      <c r="D79" s="28" t="s">
        <v>41</v>
      </c>
      <c r="E79" s="29"/>
      <c r="F79" s="14" t="str">
        <f>IF(ISBLANK(E79),"", PRODUCT(C79,E79))</f>
        <v/>
      </c>
      <c r="G79" s="30"/>
      <c r="H79" s="14"/>
      <c r="I79" s="13"/>
    </row>
    <row r="80" spans="1:9" x14ac:dyDescent="0.25">
      <c r="A80" s="14" t="s">
        <v>86</v>
      </c>
      <c r="B80" s="13" t="s">
        <v>87</v>
      </c>
      <c r="C80" s="14"/>
      <c r="D80" s="14"/>
      <c r="E80" s="14"/>
      <c r="F80" s="14"/>
      <c r="G80" s="14"/>
      <c r="H80" s="30"/>
      <c r="I80" s="31"/>
    </row>
    <row r="81" spans="1:9" x14ac:dyDescent="0.25">
      <c r="A81" s="14" t="s">
        <v>88</v>
      </c>
      <c r="B81" s="13" t="s">
        <v>45</v>
      </c>
      <c r="C81" s="14"/>
      <c r="D81" s="14"/>
      <c r="E81" s="14"/>
      <c r="F81" s="14"/>
      <c r="G81" s="14"/>
      <c r="H81" s="30"/>
      <c r="I81" s="31"/>
    </row>
    <row r="82" spans="1:9" x14ac:dyDescent="0.25">
      <c r="A82" s="14" t="s">
        <v>89</v>
      </c>
      <c r="B82" s="13" t="s">
        <v>47</v>
      </c>
      <c r="C82" s="14"/>
      <c r="D82" s="14"/>
      <c r="E82" s="14"/>
      <c r="F82" s="14"/>
      <c r="G82" s="14"/>
      <c r="H82" s="30"/>
      <c r="I82" s="31"/>
    </row>
    <row r="83" spans="1:9" x14ac:dyDescent="0.25">
      <c r="A83" s="14" t="s">
        <v>90</v>
      </c>
      <c r="B83" s="13" t="s">
        <v>49</v>
      </c>
      <c r="C83" s="14"/>
      <c r="D83" s="14"/>
      <c r="E83" s="14"/>
      <c r="F83" s="14"/>
      <c r="G83" s="14"/>
      <c r="H83" s="30"/>
      <c r="I83" s="31"/>
    </row>
    <row r="84" spans="1:9" x14ac:dyDescent="0.25">
      <c r="A84" s="14" t="s">
        <v>91</v>
      </c>
      <c r="B84" s="13" t="s">
        <v>92</v>
      </c>
      <c r="C84" s="14"/>
      <c r="D84" s="14"/>
      <c r="E84" s="14"/>
      <c r="F84" s="14"/>
      <c r="G84" s="14"/>
      <c r="H84" s="30"/>
      <c r="I84" s="31"/>
    </row>
    <row r="85" spans="1:9" x14ac:dyDescent="0.25">
      <c r="A85" s="14" t="s">
        <v>93</v>
      </c>
      <c r="B85" s="13" t="s">
        <v>53</v>
      </c>
      <c r="C85" s="14"/>
      <c r="D85" s="14"/>
      <c r="E85" s="14"/>
      <c r="F85" s="14"/>
      <c r="G85" s="14"/>
      <c r="H85" s="30"/>
      <c r="I85" s="31"/>
    </row>
    <row r="86" spans="1:9" x14ac:dyDescent="0.25">
      <c r="A86" s="14" t="s">
        <v>94</v>
      </c>
      <c r="B86" s="13" t="s">
        <v>78</v>
      </c>
      <c r="C86" s="14"/>
      <c r="D86" s="14"/>
      <c r="E86" s="14"/>
      <c r="F86" s="14"/>
      <c r="G86" s="14"/>
      <c r="H86" s="30"/>
      <c r="I86" s="31"/>
    </row>
    <row r="87" spans="1:9" ht="165" x14ac:dyDescent="0.25">
      <c r="A87" s="14" t="s">
        <v>95</v>
      </c>
      <c r="B87" s="13" t="s">
        <v>57</v>
      </c>
      <c r="C87" s="14"/>
      <c r="D87" s="14"/>
      <c r="E87" s="14"/>
      <c r="F87" s="14"/>
      <c r="G87" s="14"/>
      <c r="H87" s="30"/>
      <c r="I87" s="31"/>
    </row>
    <row r="88" spans="1:9" x14ac:dyDescent="0.25">
      <c r="A88" s="14" t="s">
        <v>96</v>
      </c>
      <c r="B88" s="13" t="s">
        <v>59</v>
      </c>
      <c r="C88" s="14"/>
      <c r="D88" s="14"/>
      <c r="E88" s="14"/>
      <c r="F88" s="14"/>
      <c r="G88" s="14"/>
      <c r="H88" s="30"/>
      <c r="I88" s="31"/>
    </row>
    <row r="89" spans="1:9" x14ac:dyDescent="0.25">
      <c r="E89" s="22" t="s">
        <v>60</v>
      </c>
      <c r="F89" s="22" t="str">
        <f>IF((COUNT(C79:C88)&lt;&gt;COUNT(F79:F88)),"", ROUND(SUM(F79:F88),2))</f>
        <v/>
      </c>
      <c r="G89" s="20" t="str">
        <f>IF((COUNT(C79:C88)&lt;&gt;COUNT(F79:F88)),"Neužpildytos visų objektų kainos", "")</f>
        <v>Neužpildytos visų objektų kainos</v>
      </c>
    </row>
    <row r="90" spans="1:9" x14ac:dyDescent="0.25">
      <c r="C90" s="22" t="s">
        <v>61</v>
      </c>
      <c r="D90" s="30"/>
      <c r="E90" s="22" t="s">
        <v>62</v>
      </c>
      <c r="F90" s="22" t="str">
        <f>IF(OR(F89="",D90=""),"", ROUND(PRODUCT(D90,F89)/100,2))</f>
        <v/>
      </c>
      <c r="G90" s="20" t="str">
        <f>IF(D90="", "Nurodykite taikomą PVM dydį", "")</f>
        <v>Nurodykite taikomą PVM dydį</v>
      </c>
    </row>
    <row r="91" spans="1:9" x14ac:dyDescent="0.25">
      <c r="E91" s="22" t="s">
        <v>63</v>
      </c>
      <c r="F91" s="22">
        <f>IF(ISBLANK(F90), "", ROUND(SUM(F89:F90),2))</f>
        <v>0</v>
      </c>
    </row>
    <row r="95" spans="1:9" x14ac:dyDescent="0.25">
      <c r="A95" s="15" t="s">
        <v>97</v>
      </c>
      <c r="B95" s="15" t="s">
        <v>98</v>
      </c>
    </row>
    <row r="97" spans="1:9" x14ac:dyDescent="0.25">
      <c r="A97" s="15" t="s">
        <v>28</v>
      </c>
    </row>
    <row r="98" spans="1:9" ht="75" x14ac:dyDescent="0.25">
      <c r="A98" s="27" t="s">
        <v>29</v>
      </c>
      <c r="B98" s="27" t="s">
        <v>30</v>
      </c>
      <c r="C98" s="27" t="s">
        <v>31</v>
      </c>
      <c r="D98" s="27" t="s">
        <v>32</v>
      </c>
      <c r="E98" s="27" t="s">
        <v>33</v>
      </c>
      <c r="F98" s="27" t="s">
        <v>34</v>
      </c>
      <c r="G98" s="27" t="s">
        <v>35</v>
      </c>
      <c r="H98" s="27" t="s">
        <v>36</v>
      </c>
      <c r="I98" s="27" t="s">
        <v>37</v>
      </c>
    </row>
    <row r="99" spans="1:9" x14ac:dyDescent="0.25">
      <c r="A99" s="22" t="s">
        <v>99</v>
      </c>
      <c r="B99" s="12" t="s">
        <v>100</v>
      </c>
      <c r="C99" s="14"/>
      <c r="D99" s="14"/>
      <c r="E99" s="14"/>
      <c r="F99" s="14"/>
      <c r="G99" s="14"/>
      <c r="H99" s="14"/>
      <c r="I99" s="13"/>
    </row>
    <row r="100" spans="1:9" x14ac:dyDescent="0.25">
      <c r="A100" s="14" t="s">
        <v>101</v>
      </c>
      <c r="B100" s="13" t="s">
        <v>100</v>
      </c>
      <c r="C100" s="28">
        <v>50</v>
      </c>
      <c r="D100" s="28" t="s">
        <v>41</v>
      </c>
      <c r="E100" s="29"/>
      <c r="F100" s="14" t="str">
        <f>IF(ISBLANK(E100),"", PRODUCT(C100,E100))</f>
        <v/>
      </c>
      <c r="G100" s="30"/>
      <c r="H100" s="14"/>
      <c r="I100" s="13"/>
    </row>
    <row r="101" spans="1:9" x14ac:dyDescent="0.25">
      <c r="A101" s="14" t="s">
        <v>102</v>
      </c>
      <c r="B101" s="13" t="s">
        <v>43</v>
      </c>
      <c r="C101" s="14"/>
      <c r="D101" s="14"/>
      <c r="E101" s="14"/>
      <c r="F101" s="14"/>
      <c r="G101" s="14"/>
      <c r="H101" s="30"/>
      <c r="I101" s="31"/>
    </row>
    <row r="102" spans="1:9" x14ac:dyDescent="0.25">
      <c r="A102" s="14" t="s">
        <v>103</v>
      </c>
      <c r="B102" s="13" t="s">
        <v>45</v>
      </c>
      <c r="C102" s="14"/>
      <c r="D102" s="14"/>
      <c r="E102" s="14"/>
      <c r="F102" s="14"/>
      <c r="G102" s="14"/>
      <c r="H102" s="30"/>
      <c r="I102" s="31"/>
    </row>
    <row r="103" spans="1:9" x14ac:dyDescent="0.25">
      <c r="A103" s="14" t="s">
        <v>104</v>
      </c>
      <c r="B103" s="13" t="s">
        <v>47</v>
      </c>
      <c r="C103" s="14"/>
      <c r="D103" s="14"/>
      <c r="E103" s="14"/>
      <c r="F103" s="14"/>
      <c r="G103" s="14"/>
      <c r="H103" s="30"/>
      <c r="I103" s="31"/>
    </row>
    <row r="104" spans="1:9" x14ac:dyDescent="0.25">
      <c r="A104" s="14" t="s">
        <v>105</v>
      </c>
      <c r="B104" s="13" t="s">
        <v>49</v>
      </c>
      <c r="C104" s="14"/>
      <c r="D104" s="14"/>
      <c r="E104" s="14"/>
      <c r="F104" s="14"/>
      <c r="G104" s="14"/>
      <c r="H104" s="30"/>
      <c r="I104" s="31"/>
    </row>
    <row r="105" spans="1:9" x14ac:dyDescent="0.25">
      <c r="A105" s="14" t="s">
        <v>106</v>
      </c>
      <c r="B105" s="13" t="s">
        <v>107</v>
      </c>
      <c r="C105" s="14"/>
      <c r="D105" s="14"/>
      <c r="E105" s="14"/>
      <c r="F105" s="14"/>
      <c r="G105" s="14"/>
      <c r="H105" s="30"/>
      <c r="I105" s="31"/>
    </row>
    <row r="106" spans="1:9" x14ac:dyDescent="0.25">
      <c r="A106" s="14" t="s">
        <v>108</v>
      </c>
      <c r="B106" s="13" t="s">
        <v>109</v>
      </c>
      <c r="C106" s="14"/>
      <c r="D106" s="14"/>
      <c r="E106" s="14"/>
      <c r="F106" s="14"/>
      <c r="G106" s="14"/>
      <c r="H106" s="30"/>
      <c r="I106" s="31"/>
    </row>
    <row r="107" spans="1:9" x14ac:dyDescent="0.25">
      <c r="A107" s="14" t="s">
        <v>110</v>
      </c>
      <c r="B107" s="13" t="s">
        <v>111</v>
      </c>
      <c r="C107" s="14"/>
      <c r="D107" s="14"/>
      <c r="E107" s="14"/>
      <c r="F107" s="14"/>
      <c r="G107" s="14"/>
      <c r="H107" s="30"/>
      <c r="I107" s="31"/>
    </row>
    <row r="108" spans="1:9" ht="165" x14ac:dyDescent="0.25">
      <c r="A108" s="14" t="s">
        <v>112</v>
      </c>
      <c r="B108" s="13" t="s">
        <v>57</v>
      </c>
      <c r="C108" s="14"/>
      <c r="D108" s="14"/>
      <c r="E108" s="14"/>
      <c r="F108" s="14"/>
      <c r="G108" s="14"/>
      <c r="H108" s="30"/>
      <c r="I108" s="31"/>
    </row>
    <row r="109" spans="1:9" x14ac:dyDescent="0.25">
      <c r="A109" s="14" t="s">
        <v>113</v>
      </c>
      <c r="B109" s="13" t="s">
        <v>59</v>
      </c>
      <c r="C109" s="14"/>
      <c r="D109" s="14"/>
      <c r="E109" s="14"/>
      <c r="F109" s="14"/>
      <c r="G109" s="14"/>
      <c r="H109" s="30"/>
      <c r="I109" s="31"/>
    </row>
    <row r="110" spans="1:9" x14ac:dyDescent="0.25">
      <c r="E110" s="22" t="s">
        <v>60</v>
      </c>
      <c r="F110" s="22" t="str">
        <f>IF((COUNT(C100:C109)&lt;&gt;COUNT(F100:F109)),"", ROUND(SUM(F100:F109),2))</f>
        <v/>
      </c>
      <c r="G110" s="20" t="str">
        <f>IF((COUNT(C100:C109)&lt;&gt;COUNT(F100:F109)),"Neužpildytos visų objektų kainos", "")</f>
        <v>Neužpildytos visų objektų kainos</v>
      </c>
    </row>
    <row r="111" spans="1:9" x14ac:dyDescent="0.25">
      <c r="C111" s="22" t="s">
        <v>61</v>
      </c>
      <c r="D111" s="30"/>
      <c r="E111" s="22" t="s">
        <v>62</v>
      </c>
      <c r="F111" s="22" t="str">
        <f>IF(OR(F110="",D111=""),"", ROUND(PRODUCT(D111,F110)/100,2))</f>
        <v/>
      </c>
      <c r="G111" s="20" t="str">
        <f>IF(D111="", "Nurodykite taikomą PVM dydį", "")</f>
        <v>Nurodykite taikomą PVM dydį</v>
      </c>
    </row>
    <row r="112" spans="1:9" x14ac:dyDescent="0.25">
      <c r="E112" s="22" t="s">
        <v>63</v>
      </c>
      <c r="F112" s="22">
        <f>IF(ISBLANK(F111), "", ROUND(SUM(F110:F111),2))</f>
        <v>0</v>
      </c>
    </row>
    <row r="116" spans="1:9" x14ac:dyDescent="0.25">
      <c r="A116" s="15" t="s">
        <v>114</v>
      </c>
      <c r="B116" s="15" t="s">
        <v>115</v>
      </c>
    </row>
    <row r="118" spans="1:9" x14ac:dyDescent="0.25">
      <c r="A118" s="15" t="s">
        <v>28</v>
      </c>
    </row>
    <row r="119" spans="1:9" ht="75" x14ac:dyDescent="0.25">
      <c r="A119" s="27" t="s">
        <v>29</v>
      </c>
      <c r="B119" s="27" t="s">
        <v>30</v>
      </c>
      <c r="C119" s="27" t="s">
        <v>31</v>
      </c>
      <c r="D119" s="27" t="s">
        <v>32</v>
      </c>
      <c r="E119" s="27" t="s">
        <v>33</v>
      </c>
      <c r="F119" s="27" t="s">
        <v>34</v>
      </c>
      <c r="G119" s="27" t="s">
        <v>35</v>
      </c>
      <c r="H119" s="27" t="s">
        <v>36</v>
      </c>
      <c r="I119" s="27" t="s">
        <v>37</v>
      </c>
    </row>
    <row r="120" spans="1:9" x14ac:dyDescent="0.25">
      <c r="A120" s="22" t="s">
        <v>116</v>
      </c>
      <c r="B120" s="12" t="s">
        <v>117</v>
      </c>
      <c r="C120" s="14"/>
      <c r="D120" s="14"/>
      <c r="E120" s="14"/>
      <c r="F120" s="14"/>
      <c r="G120" s="14"/>
      <c r="H120" s="14"/>
      <c r="I120" s="13"/>
    </row>
    <row r="121" spans="1:9" x14ac:dyDescent="0.25">
      <c r="A121" s="14" t="s">
        <v>118</v>
      </c>
      <c r="B121" s="13" t="s">
        <v>117</v>
      </c>
      <c r="C121" s="28">
        <v>100</v>
      </c>
      <c r="D121" s="28" t="s">
        <v>41</v>
      </c>
      <c r="E121" s="29"/>
      <c r="F121" s="14" t="str">
        <f>IF(ISBLANK(E121),"", PRODUCT(C121,E121))</f>
        <v/>
      </c>
      <c r="G121" s="30"/>
      <c r="H121" s="14"/>
      <c r="I121" s="13"/>
    </row>
    <row r="122" spans="1:9" x14ac:dyDescent="0.25">
      <c r="A122" s="14" t="s">
        <v>119</v>
      </c>
      <c r="B122" s="13" t="s">
        <v>43</v>
      </c>
      <c r="C122" s="14"/>
      <c r="D122" s="14"/>
      <c r="E122" s="14"/>
      <c r="F122" s="14"/>
      <c r="G122" s="14"/>
      <c r="H122" s="30"/>
      <c r="I122" s="31"/>
    </row>
    <row r="123" spans="1:9" x14ac:dyDescent="0.25">
      <c r="A123" s="14" t="s">
        <v>120</v>
      </c>
      <c r="B123" s="13" t="s">
        <v>45</v>
      </c>
      <c r="C123" s="14"/>
      <c r="D123" s="14"/>
      <c r="E123" s="14"/>
      <c r="F123" s="14"/>
      <c r="G123" s="14"/>
      <c r="H123" s="30"/>
      <c r="I123" s="31"/>
    </row>
    <row r="124" spans="1:9" x14ac:dyDescent="0.25">
      <c r="A124" s="14" t="s">
        <v>121</v>
      </c>
      <c r="B124" s="13" t="s">
        <v>72</v>
      </c>
      <c r="C124" s="14"/>
      <c r="D124" s="14"/>
      <c r="E124" s="14"/>
      <c r="F124" s="14"/>
      <c r="G124" s="14"/>
      <c r="H124" s="30"/>
      <c r="I124" s="31"/>
    </row>
    <row r="125" spans="1:9" x14ac:dyDescent="0.25">
      <c r="A125" s="14" t="s">
        <v>122</v>
      </c>
      <c r="B125" s="13" t="s">
        <v>49</v>
      </c>
      <c r="C125" s="14"/>
      <c r="D125" s="14"/>
      <c r="E125" s="14"/>
      <c r="F125" s="14"/>
      <c r="G125" s="14"/>
      <c r="H125" s="30"/>
      <c r="I125" s="31"/>
    </row>
    <row r="126" spans="1:9" x14ac:dyDescent="0.25">
      <c r="A126" s="14" t="s">
        <v>123</v>
      </c>
      <c r="B126" s="13" t="s">
        <v>124</v>
      </c>
      <c r="C126" s="14"/>
      <c r="D126" s="14"/>
      <c r="E126" s="14"/>
      <c r="F126" s="14"/>
      <c r="G126" s="14"/>
      <c r="H126" s="30"/>
      <c r="I126" s="31"/>
    </row>
    <row r="127" spans="1:9" x14ac:dyDescent="0.25">
      <c r="A127" s="14" t="s">
        <v>125</v>
      </c>
      <c r="B127" s="13" t="s">
        <v>109</v>
      </c>
      <c r="C127" s="14"/>
      <c r="D127" s="14"/>
      <c r="E127" s="14"/>
      <c r="F127" s="14"/>
      <c r="G127" s="14"/>
      <c r="H127" s="30"/>
      <c r="I127" s="31"/>
    </row>
    <row r="128" spans="1:9" x14ac:dyDescent="0.25">
      <c r="A128" s="14" t="s">
        <v>126</v>
      </c>
      <c r="B128" s="13" t="s">
        <v>111</v>
      </c>
      <c r="C128" s="14"/>
      <c r="D128" s="14"/>
      <c r="E128" s="14"/>
      <c r="F128" s="14"/>
      <c r="G128" s="14"/>
      <c r="H128" s="30"/>
      <c r="I128" s="31"/>
    </row>
    <row r="129" spans="1:9" ht="165" x14ac:dyDescent="0.25">
      <c r="A129" s="14" t="s">
        <v>127</v>
      </c>
      <c r="B129" s="13" t="s">
        <v>57</v>
      </c>
      <c r="C129" s="14"/>
      <c r="D129" s="14"/>
      <c r="E129" s="14"/>
      <c r="F129" s="14"/>
      <c r="G129" s="14"/>
      <c r="H129" s="30"/>
      <c r="I129" s="31"/>
    </row>
    <row r="130" spans="1:9" x14ac:dyDescent="0.25">
      <c r="A130" s="14" t="s">
        <v>128</v>
      </c>
      <c r="B130" s="13" t="s">
        <v>59</v>
      </c>
      <c r="C130" s="14"/>
      <c r="D130" s="14"/>
      <c r="E130" s="14"/>
      <c r="F130" s="14"/>
      <c r="G130" s="14"/>
      <c r="H130" s="30"/>
      <c r="I130" s="31"/>
    </row>
    <row r="131" spans="1:9" x14ac:dyDescent="0.25">
      <c r="E131" s="22" t="s">
        <v>60</v>
      </c>
      <c r="F131" s="22" t="str">
        <f>IF((COUNT(C121:C130)&lt;&gt;COUNT(F121:F130)),"", ROUND(SUM(F121:F130),2))</f>
        <v/>
      </c>
      <c r="G131" s="20" t="str">
        <f>IF((COUNT(C121:C130)&lt;&gt;COUNT(F121:F130)),"Neužpildytos visų objektų kainos", "")</f>
        <v>Neužpildytos visų objektų kainos</v>
      </c>
    </row>
    <row r="132" spans="1:9" x14ac:dyDescent="0.25">
      <c r="C132" s="22" t="s">
        <v>61</v>
      </c>
      <c r="D132" s="30"/>
      <c r="E132" s="22" t="s">
        <v>62</v>
      </c>
      <c r="F132" s="22" t="str">
        <f>IF(OR(F131="",D132=""),"", ROUND(PRODUCT(D132,F131)/100,2))</f>
        <v/>
      </c>
      <c r="G132" s="20" t="str">
        <f>IF(D132="", "Nurodykite taikomą PVM dydį", "")</f>
        <v>Nurodykite taikomą PVM dydį</v>
      </c>
    </row>
    <row r="133" spans="1:9" x14ac:dyDescent="0.25">
      <c r="E133" s="22" t="s">
        <v>63</v>
      </c>
      <c r="F133" s="22">
        <f>IF(ISBLANK(F132), "", ROUND(SUM(F131:F132),2))</f>
        <v>0</v>
      </c>
    </row>
    <row r="137" spans="1:9" x14ac:dyDescent="0.25">
      <c r="A137" s="15" t="s">
        <v>129</v>
      </c>
      <c r="B137" s="15" t="s">
        <v>130</v>
      </c>
    </row>
    <row r="139" spans="1:9" x14ac:dyDescent="0.25">
      <c r="A139" s="15" t="s">
        <v>28</v>
      </c>
    </row>
    <row r="140" spans="1:9" ht="75" x14ac:dyDescent="0.25">
      <c r="A140" s="27" t="s">
        <v>29</v>
      </c>
      <c r="B140" s="27" t="s">
        <v>30</v>
      </c>
      <c r="C140" s="27" t="s">
        <v>31</v>
      </c>
      <c r="D140" s="27" t="s">
        <v>32</v>
      </c>
      <c r="E140" s="27" t="s">
        <v>33</v>
      </c>
      <c r="F140" s="27" t="s">
        <v>34</v>
      </c>
      <c r="G140" s="27" t="s">
        <v>35</v>
      </c>
      <c r="H140" s="27" t="s">
        <v>36</v>
      </c>
      <c r="I140" s="27" t="s">
        <v>37</v>
      </c>
    </row>
    <row r="141" spans="1:9" x14ac:dyDescent="0.25">
      <c r="A141" s="22" t="s">
        <v>131</v>
      </c>
      <c r="B141" s="32" t="s">
        <v>132</v>
      </c>
      <c r="C141" s="14"/>
      <c r="D141" s="14"/>
      <c r="E141" s="14"/>
      <c r="F141" s="14"/>
      <c r="G141" s="14"/>
      <c r="H141" s="14"/>
      <c r="I141" s="13"/>
    </row>
    <row r="142" spans="1:9" x14ac:dyDescent="0.25">
      <c r="A142" s="14" t="s">
        <v>133</v>
      </c>
      <c r="B142" s="33" t="s">
        <v>132</v>
      </c>
      <c r="C142" s="28">
        <v>250</v>
      </c>
      <c r="D142" s="28" t="s">
        <v>41</v>
      </c>
      <c r="E142" s="29"/>
      <c r="F142" s="14" t="str">
        <f>IF(ISBLANK(E142),"", PRODUCT(C142,E142))</f>
        <v/>
      </c>
      <c r="G142" s="30"/>
      <c r="H142" s="14"/>
      <c r="I142" s="13"/>
    </row>
    <row r="143" spans="1:9" x14ac:dyDescent="0.25">
      <c r="A143" s="14" t="s">
        <v>134</v>
      </c>
      <c r="B143" s="33" t="s">
        <v>43</v>
      </c>
      <c r="C143" s="14"/>
      <c r="D143" s="14"/>
      <c r="E143" s="14"/>
      <c r="F143" s="14"/>
      <c r="G143" s="14"/>
      <c r="H143" s="30"/>
      <c r="I143" s="31"/>
    </row>
    <row r="144" spans="1:9" x14ac:dyDescent="0.25">
      <c r="A144" s="14" t="s">
        <v>135</v>
      </c>
      <c r="B144" s="33" t="s">
        <v>45</v>
      </c>
      <c r="C144" s="14"/>
      <c r="D144" s="14"/>
      <c r="E144" s="14"/>
      <c r="F144" s="14"/>
      <c r="G144" s="14"/>
      <c r="H144" s="30"/>
      <c r="I144" s="31"/>
    </row>
    <row r="145" spans="1:9" x14ac:dyDescent="0.25">
      <c r="A145" s="14" t="s">
        <v>136</v>
      </c>
      <c r="B145" s="33" t="s">
        <v>72</v>
      </c>
      <c r="C145" s="14"/>
      <c r="D145" s="14"/>
      <c r="E145" s="14"/>
      <c r="F145" s="14"/>
      <c r="G145" s="14"/>
      <c r="H145" s="30"/>
      <c r="I145" s="31"/>
    </row>
    <row r="146" spans="1:9" x14ac:dyDescent="0.25">
      <c r="A146" s="14" t="s">
        <v>137</v>
      </c>
      <c r="B146" s="33" t="s">
        <v>49</v>
      </c>
      <c r="C146" s="14"/>
      <c r="D146" s="14"/>
      <c r="E146" s="14"/>
      <c r="F146" s="14"/>
      <c r="G146" s="14"/>
      <c r="H146" s="30"/>
      <c r="I146" s="31"/>
    </row>
    <row r="147" spans="1:9" x14ac:dyDescent="0.25">
      <c r="A147" s="14" t="s">
        <v>138</v>
      </c>
      <c r="B147" s="33" t="s">
        <v>139</v>
      </c>
      <c r="C147" s="14"/>
      <c r="D147" s="14"/>
      <c r="E147" s="14"/>
      <c r="F147" s="14"/>
      <c r="G147" s="14"/>
      <c r="H147" s="30"/>
      <c r="I147" s="31"/>
    </row>
    <row r="148" spans="1:9" x14ac:dyDescent="0.25">
      <c r="A148" s="14" t="s">
        <v>140</v>
      </c>
      <c r="B148" s="33" t="s">
        <v>109</v>
      </c>
      <c r="C148" s="14"/>
      <c r="D148" s="14"/>
      <c r="E148" s="14"/>
      <c r="F148" s="14"/>
      <c r="G148" s="14"/>
      <c r="H148" s="30"/>
      <c r="I148" s="31"/>
    </row>
    <row r="149" spans="1:9" x14ac:dyDescent="0.25">
      <c r="A149" s="14" t="s">
        <v>141</v>
      </c>
      <c r="B149" s="33" t="s">
        <v>78</v>
      </c>
      <c r="C149" s="14"/>
      <c r="D149" s="14"/>
      <c r="E149" s="14"/>
      <c r="F149" s="14"/>
      <c r="G149" s="14"/>
      <c r="H149" s="30"/>
      <c r="I149" s="31"/>
    </row>
    <row r="150" spans="1:9" ht="165" x14ac:dyDescent="0.25">
      <c r="A150" s="14" t="s">
        <v>142</v>
      </c>
      <c r="B150" s="33" t="s">
        <v>57</v>
      </c>
      <c r="C150" s="14"/>
      <c r="D150" s="14"/>
      <c r="E150" s="14"/>
      <c r="F150" s="14"/>
      <c r="G150" s="14"/>
      <c r="H150" s="30"/>
      <c r="I150" s="31"/>
    </row>
    <row r="151" spans="1:9" x14ac:dyDescent="0.25">
      <c r="A151" s="14" t="s">
        <v>143</v>
      </c>
      <c r="B151" s="33" t="s">
        <v>59</v>
      </c>
      <c r="C151" s="14"/>
      <c r="D151" s="14"/>
      <c r="E151" s="14"/>
      <c r="F151" s="14"/>
      <c r="G151" s="14"/>
      <c r="H151" s="30"/>
      <c r="I151" s="31"/>
    </row>
    <row r="152" spans="1:9" x14ac:dyDescent="0.25">
      <c r="E152" s="22" t="s">
        <v>60</v>
      </c>
      <c r="F152" s="22" t="str">
        <f>IF((COUNT(C142:C151)&lt;&gt;COUNT(F142:F151)),"", ROUND(SUM(F142:F151),2))</f>
        <v/>
      </c>
      <c r="G152" s="20" t="str">
        <f>IF((COUNT(C142:C151)&lt;&gt;COUNT(F142:F151)),"Neužpildytos visų objektų kainos", "")</f>
        <v>Neužpildytos visų objektų kainos</v>
      </c>
    </row>
    <row r="153" spans="1:9" x14ac:dyDescent="0.25">
      <c r="C153" s="22" t="s">
        <v>61</v>
      </c>
      <c r="D153" s="30"/>
      <c r="E153" s="22" t="s">
        <v>62</v>
      </c>
      <c r="F153" s="22" t="str">
        <f>IF(OR(F152="",D153=""),"", ROUND(PRODUCT(D153,F152)/100,2))</f>
        <v/>
      </c>
      <c r="G153" s="20" t="str">
        <f>IF(D153="", "Nurodykite taikomą PVM dydį", "")</f>
        <v>Nurodykite taikomą PVM dydį</v>
      </c>
    </row>
    <row r="154" spans="1:9" x14ac:dyDescent="0.25">
      <c r="E154" s="22" t="s">
        <v>63</v>
      </c>
      <c r="F154" s="22">
        <f>IF(ISBLANK(F153), "", ROUND(SUM(F152:F153),2))</f>
        <v>0</v>
      </c>
    </row>
    <row r="158" spans="1:9" x14ac:dyDescent="0.25">
      <c r="A158" s="15" t="s">
        <v>144</v>
      </c>
      <c r="B158" s="15" t="s">
        <v>145</v>
      </c>
    </row>
    <row r="160" spans="1:9" x14ac:dyDescent="0.25">
      <c r="A160" s="15" t="s">
        <v>28</v>
      </c>
    </row>
    <row r="161" spans="1:9" ht="75" x14ac:dyDescent="0.25">
      <c r="A161" s="27" t="s">
        <v>29</v>
      </c>
      <c r="B161" s="27" t="s">
        <v>30</v>
      </c>
      <c r="C161" s="27" t="s">
        <v>31</v>
      </c>
      <c r="D161" s="27" t="s">
        <v>32</v>
      </c>
      <c r="E161" s="27" t="s">
        <v>33</v>
      </c>
      <c r="F161" s="27" t="s">
        <v>34</v>
      </c>
      <c r="G161" s="27" t="s">
        <v>35</v>
      </c>
      <c r="H161" s="27" t="s">
        <v>36</v>
      </c>
      <c r="I161" s="27" t="s">
        <v>37</v>
      </c>
    </row>
    <row r="162" spans="1:9" x14ac:dyDescent="0.25">
      <c r="A162" s="22" t="s">
        <v>146</v>
      </c>
      <c r="B162" s="12" t="s">
        <v>147</v>
      </c>
      <c r="C162" s="14"/>
      <c r="D162" s="14"/>
      <c r="E162" s="14"/>
      <c r="F162" s="14"/>
      <c r="G162" s="14"/>
      <c r="H162" s="14"/>
      <c r="I162" s="13"/>
    </row>
    <row r="163" spans="1:9" x14ac:dyDescent="0.25">
      <c r="A163" s="14" t="s">
        <v>148</v>
      </c>
      <c r="B163" s="13" t="s">
        <v>147</v>
      </c>
      <c r="C163" s="28">
        <v>100</v>
      </c>
      <c r="D163" s="28" t="s">
        <v>41</v>
      </c>
      <c r="E163" s="29"/>
      <c r="F163" s="14" t="str">
        <f>IF(ISBLANK(E163),"", PRODUCT(C163,E163))</f>
        <v/>
      </c>
      <c r="G163" s="31"/>
      <c r="H163" s="14"/>
      <c r="I163" s="13"/>
    </row>
    <row r="164" spans="1:9" x14ac:dyDescent="0.25">
      <c r="A164" s="14" t="s">
        <v>149</v>
      </c>
      <c r="B164" s="13" t="s">
        <v>43</v>
      </c>
      <c r="C164" s="14"/>
      <c r="D164" s="14"/>
      <c r="E164" s="14"/>
      <c r="F164" s="14"/>
      <c r="G164" s="14"/>
      <c r="H164" s="30"/>
      <c r="I164" s="31"/>
    </row>
    <row r="165" spans="1:9" x14ac:dyDescent="0.25">
      <c r="A165" s="14" t="s">
        <v>150</v>
      </c>
      <c r="B165" s="13" t="s">
        <v>45</v>
      </c>
      <c r="C165" s="14"/>
      <c r="D165" s="14"/>
      <c r="E165" s="14"/>
      <c r="F165" s="14"/>
      <c r="G165" s="14"/>
      <c r="H165" s="30"/>
      <c r="I165" s="31"/>
    </row>
    <row r="166" spans="1:9" x14ac:dyDescent="0.25">
      <c r="A166" s="14" t="s">
        <v>151</v>
      </c>
      <c r="B166" s="13" t="s">
        <v>72</v>
      </c>
      <c r="C166" s="14"/>
      <c r="D166" s="14"/>
      <c r="E166" s="14"/>
      <c r="F166" s="14"/>
      <c r="G166" s="14"/>
      <c r="H166" s="30"/>
      <c r="I166" s="31"/>
    </row>
    <row r="167" spans="1:9" x14ac:dyDescent="0.25">
      <c r="A167" s="14" t="s">
        <v>152</v>
      </c>
      <c r="B167" s="13" t="s">
        <v>49</v>
      </c>
      <c r="C167" s="14"/>
      <c r="D167" s="14"/>
      <c r="E167" s="14"/>
      <c r="F167" s="14"/>
      <c r="G167" s="14"/>
      <c r="H167" s="30"/>
      <c r="I167" s="31"/>
    </row>
    <row r="168" spans="1:9" x14ac:dyDescent="0.25">
      <c r="A168" s="14" t="s">
        <v>153</v>
      </c>
      <c r="B168" s="13" t="s">
        <v>154</v>
      </c>
      <c r="C168" s="14"/>
      <c r="D168" s="14"/>
      <c r="E168" s="14"/>
      <c r="F168" s="14"/>
      <c r="G168" s="14"/>
      <c r="H168" s="30"/>
      <c r="I168" s="31"/>
    </row>
    <row r="169" spans="1:9" x14ac:dyDescent="0.25">
      <c r="A169" s="14" t="s">
        <v>155</v>
      </c>
      <c r="B169" s="13" t="s">
        <v>109</v>
      </c>
      <c r="C169" s="14"/>
      <c r="D169" s="14"/>
      <c r="E169" s="14"/>
      <c r="F169" s="14"/>
      <c r="G169" s="14"/>
      <c r="H169" s="30"/>
      <c r="I169" s="31"/>
    </row>
    <row r="170" spans="1:9" x14ac:dyDescent="0.25">
      <c r="A170" s="14" t="s">
        <v>156</v>
      </c>
      <c r="B170" s="13" t="s">
        <v>111</v>
      </c>
      <c r="C170" s="14"/>
      <c r="D170" s="14"/>
      <c r="E170" s="14"/>
      <c r="F170" s="14"/>
      <c r="G170" s="14"/>
      <c r="H170" s="30"/>
      <c r="I170" s="31"/>
    </row>
    <row r="171" spans="1:9" ht="165" x14ac:dyDescent="0.25">
      <c r="A171" s="14" t="s">
        <v>157</v>
      </c>
      <c r="B171" s="13" t="s">
        <v>57</v>
      </c>
      <c r="C171" s="14"/>
      <c r="D171" s="14"/>
      <c r="E171" s="14"/>
      <c r="F171" s="14"/>
      <c r="G171" s="14"/>
      <c r="H171" s="30"/>
      <c r="I171" s="31"/>
    </row>
    <row r="172" spans="1:9" x14ac:dyDescent="0.25">
      <c r="A172" s="14" t="s">
        <v>158</v>
      </c>
      <c r="B172" s="13" t="s">
        <v>159</v>
      </c>
      <c r="C172" s="14"/>
      <c r="D172" s="14"/>
      <c r="E172" s="14"/>
      <c r="F172" s="14"/>
      <c r="G172" s="14"/>
      <c r="H172" s="30"/>
      <c r="I172" s="31"/>
    </row>
    <row r="173" spans="1:9" x14ac:dyDescent="0.25">
      <c r="E173" s="22" t="s">
        <v>60</v>
      </c>
      <c r="F173" s="22" t="str">
        <f>IF((COUNT(C163:C172)&lt;&gt;COUNT(F163:F172)),"", ROUND(SUM(F163:F172),2))</f>
        <v/>
      </c>
      <c r="G173" s="20" t="str">
        <f>IF((COUNT(C163:C172)&lt;&gt;COUNT(F163:F172)),"Neužpildytos visų objektų kainos", "")</f>
        <v>Neužpildytos visų objektų kainos</v>
      </c>
    </row>
    <row r="174" spans="1:9" x14ac:dyDescent="0.25">
      <c r="C174" s="22" t="s">
        <v>61</v>
      </c>
      <c r="D174" s="30"/>
      <c r="E174" s="22" t="s">
        <v>62</v>
      </c>
      <c r="F174" s="22" t="str">
        <f>IF(OR(F173="",D174=""),"", ROUND(PRODUCT(D174,F173)/100,2))</f>
        <v/>
      </c>
      <c r="G174" s="20" t="str">
        <f>IF(D174="", "Nurodykite taikomą PVM dydį", "")</f>
        <v>Nurodykite taikomą PVM dydį</v>
      </c>
    </row>
    <row r="175" spans="1:9" x14ac:dyDescent="0.25">
      <c r="E175" s="22" t="s">
        <v>63</v>
      </c>
      <c r="F175" s="22">
        <f>IF(ISBLANK(F174), "", ROUND(SUM(F173:F174),2))</f>
        <v>0</v>
      </c>
    </row>
    <row r="179" spans="1:9" x14ac:dyDescent="0.25">
      <c r="A179" s="15" t="s">
        <v>160</v>
      </c>
      <c r="B179" s="15" t="s">
        <v>161</v>
      </c>
    </row>
    <row r="181" spans="1:9" x14ac:dyDescent="0.25">
      <c r="A181" s="15" t="s">
        <v>28</v>
      </c>
    </row>
    <row r="182" spans="1:9" ht="75" x14ac:dyDescent="0.25">
      <c r="A182" s="27" t="s">
        <v>29</v>
      </c>
      <c r="B182" s="27" t="s">
        <v>30</v>
      </c>
      <c r="C182" s="27" t="s">
        <v>31</v>
      </c>
      <c r="D182" s="27" t="s">
        <v>32</v>
      </c>
      <c r="E182" s="27" t="s">
        <v>33</v>
      </c>
      <c r="F182" s="27" t="s">
        <v>34</v>
      </c>
      <c r="G182" s="27" t="s">
        <v>35</v>
      </c>
      <c r="H182" s="27" t="s">
        <v>36</v>
      </c>
      <c r="I182" s="27" t="s">
        <v>37</v>
      </c>
    </row>
    <row r="183" spans="1:9" x14ac:dyDescent="0.25">
      <c r="A183" s="22" t="s">
        <v>162</v>
      </c>
      <c r="B183" s="12" t="s">
        <v>163</v>
      </c>
      <c r="C183" s="14"/>
      <c r="D183" s="14"/>
      <c r="E183" s="14"/>
      <c r="F183" s="14"/>
      <c r="G183" s="14"/>
      <c r="H183" s="14"/>
      <c r="I183" s="13"/>
    </row>
    <row r="184" spans="1:9" x14ac:dyDescent="0.25">
      <c r="A184" s="14" t="s">
        <v>164</v>
      </c>
      <c r="B184" s="13" t="s">
        <v>163</v>
      </c>
      <c r="C184" s="28">
        <v>150</v>
      </c>
      <c r="D184" s="28" t="s">
        <v>41</v>
      </c>
      <c r="E184" s="29"/>
      <c r="F184" s="14" t="str">
        <f>IF(ISBLANK(E184),"", PRODUCT(C184,E184))</f>
        <v/>
      </c>
      <c r="G184" s="30"/>
      <c r="H184" s="14"/>
      <c r="I184" s="13"/>
    </row>
    <row r="185" spans="1:9" x14ac:dyDescent="0.25">
      <c r="A185" s="14" t="s">
        <v>165</v>
      </c>
      <c r="B185" s="13" t="s">
        <v>43</v>
      </c>
      <c r="C185" s="14"/>
      <c r="D185" s="14"/>
      <c r="E185" s="14"/>
      <c r="F185" s="14"/>
      <c r="G185" s="14"/>
      <c r="H185" s="30"/>
      <c r="I185" s="31"/>
    </row>
    <row r="186" spans="1:9" x14ac:dyDescent="0.25">
      <c r="A186" s="14" t="s">
        <v>166</v>
      </c>
      <c r="B186" s="13" t="s">
        <v>45</v>
      </c>
      <c r="C186" s="14"/>
      <c r="D186" s="14"/>
      <c r="E186" s="14"/>
      <c r="F186" s="14"/>
      <c r="G186" s="14"/>
      <c r="H186" s="30"/>
      <c r="I186" s="31"/>
    </row>
    <row r="187" spans="1:9" x14ac:dyDescent="0.25">
      <c r="A187" s="14" t="s">
        <v>167</v>
      </c>
      <c r="B187" s="13" t="s">
        <v>72</v>
      </c>
      <c r="C187" s="14"/>
      <c r="D187" s="14"/>
      <c r="E187" s="14"/>
      <c r="F187" s="14"/>
      <c r="G187" s="14"/>
      <c r="H187" s="30"/>
      <c r="I187" s="31"/>
    </row>
    <row r="188" spans="1:9" x14ac:dyDescent="0.25">
      <c r="A188" s="14" t="s">
        <v>168</v>
      </c>
      <c r="B188" s="13" t="s">
        <v>169</v>
      </c>
      <c r="C188" s="14"/>
      <c r="D188" s="14"/>
      <c r="E188" s="14"/>
      <c r="F188" s="14"/>
      <c r="G188" s="14"/>
      <c r="H188" s="30"/>
      <c r="I188" s="31"/>
    </row>
    <row r="189" spans="1:9" x14ac:dyDescent="0.25">
      <c r="A189" s="14" t="s">
        <v>170</v>
      </c>
      <c r="B189" s="13" t="s">
        <v>171</v>
      </c>
      <c r="C189" s="14"/>
      <c r="D189" s="14"/>
      <c r="E189" s="14"/>
      <c r="F189" s="14"/>
      <c r="G189" s="14"/>
      <c r="H189" s="30"/>
      <c r="I189" s="31"/>
    </row>
    <row r="190" spans="1:9" x14ac:dyDescent="0.25">
      <c r="A190" s="14" t="s">
        <v>172</v>
      </c>
      <c r="B190" s="13" t="s">
        <v>109</v>
      </c>
      <c r="C190" s="14"/>
      <c r="D190" s="14"/>
      <c r="E190" s="14"/>
      <c r="F190" s="14"/>
      <c r="G190" s="14"/>
      <c r="H190" s="30"/>
      <c r="I190" s="31"/>
    </row>
    <row r="191" spans="1:9" x14ac:dyDescent="0.25">
      <c r="A191" s="14" t="s">
        <v>173</v>
      </c>
      <c r="B191" s="13" t="s">
        <v>174</v>
      </c>
      <c r="C191" s="14"/>
      <c r="D191" s="14"/>
      <c r="E191" s="14"/>
      <c r="F191" s="14"/>
      <c r="G191" s="14"/>
      <c r="H191" s="30"/>
      <c r="I191" s="31"/>
    </row>
    <row r="192" spans="1:9" ht="165" x14ac:dyDescent="0.25">
      <c r="A192" s="14" t="s">
        <v>175</v>
      </c>
      <c r="B192" s="13" t="s">
        <v>57</v>
      </c>
      <c r="C192" s="14"/>
      <c r="D192" s="14"/>
      <c r="E192" s="14"/>
      <c r="F192" s="14"/>
      <c r="G192" s="14"/>
      <c r="H192" s="30"/>
      <c r="I192" s="31"/>
    </row>
    <row r="193" spans="1:9" x14ac:dyDescent="0.25">
      <c r="A193" s="14" t="s">
        <v>176</v>
      </c>
      <c r="B193" s="13" t="s">
        <v>59</v>
      </c>
      <c r="C193" s="14"/>
      <c r="D193" s="14"/>
      <c r="E193" s="14"/>
      <c r="F193" s="14"/>
      <c r="G193" s="14"/>
      <c r="H193" s="30"/>
      <c r="I193" s="31"/>
    </row>
    <row r="194" spans="1:9" x14ac:dyDescent="0.25">
      <c r="E194" s="22" t="s">
        <v>60</v>
      </c>
      <c r="F194" s="22" t="str">
        <f>IF((COUNT(C184:C193)&lt;&gt;COUNT(F184:F193)),"", ROUND(SUM(F184:F193),2))</f>
        <v/>
      </c>
      <c r="G194" s="20" t="str">
        <f>IF((COUNT(C184:C193)&lt;&gt;COUNT(F184:F193)),"Neužpildytos visų objektų kainos", "")</f>
        <v>Neužpildytos visų objektų kainos</v>
      </c>
    </row>
    <row r="195" spans="1:9" x14ac:dyDescent="0.25">
      <c r="C195" s="22" t="s">
        <v>61</v>
      </c>
      <c r="D195" s="30"/>
      <c r="E195" s="22" t="s">
        <v>62</v>
      </c>
      <c r="F195" s="22" t="str">
        <f>IF(OR(F194="",D195=""),"", ROUND(PRODUCT(D195,F194)/100,2))</f>
        <v/>
      </c>
      <c r="G195" s="20" t="str">
        <f>IF(D195="", "Nurodykite taikomą PVM dydį", "")</f>
        <v>Nurodykite taikomą PVM dydį</v>
      </c>
    </row>
    <row r="196" spans="1:9" x14ac:dyDescent="0.25">
      <c r="E196" s="22" t="s">
        <v>63</v>
      </c>
      <c r="F196" s="22">
        <f>IF(ISBLANK(F195), "", ROUND(SUM(F194:F195),2))</f>
        <v>0</v>
      </c>
    </row>
    <row r="200" spans="1:9" x14ac:dyDescent="0.25">
      <c r="A200" s="15" t="s">
        <v>177</v>
      </c>
      <c r="B200" s="15" t="s">
        <v>178</v>
      </c>
    </row>
    <row r="202" spans="1:9" x14ac:dyDescent="0.25">
      <c r="A202" s="15" t="s">
        <v>28</v>
      </c>
    </row>
    <row r="203" spans="1:9" ht="75" x14ac:dyDescent="0.25">
      <c r="A203" s="27" t="s">
        <v>29</v>
      </c>
      <c r="B203" s="27" t="s">
        <v>30</v>
      </c>
      <c r="C203" s="27" t="s">
        <v>31</v>
      </c>
      <c r="D203" s="27" t="s">
        <v>32</v>
      </c>
      <c r="E203" s="27" t="s">
        <v>33</v>
      </c>
      <c r="F203" s="27" t="s">
        <v>34</v>
      </c>
      <c r="G203" s="27" t="s">
        <v>35</v>
      </c>
      <c r="H203" s="27" t="s">
        <v>36</v>
      </c>
      <c r="I203" s="27" t="s">
        <v>37</v>
      </c>
    </row>
    <row r="204" spans="1:9" x14ac:dyDescent="0.25">
      <c r="A204" s="22" t="s">
        <v>179</v>
      </c>
      <c r="B204" s="12" t="s">
        <v>180</v>
      </c>
      <c r="C204" s="14"/>
      <c r="D204" s="14"/>
      <c r="E204" s="14"/>
      <c r="F204" s="14"/>
      <c r="G204" s="14"/>
      <c r="H204" s="14"/>
      <c r="I204" s="13"/>
    </row>
    <row r="205" spans="1:9" x14ac:dyDescent="0.25">
      <c r="A205" s="14" t="s">
        <v>181</v>
      </c>
      <c r="B205" s="13" t="s">
        <v>180</v>
      </c>
      <c r="C205" s="28">
        <v>200</v>
      </c>
      <c r="D205" s="28" t="s">
        <v>41</v>
      </c>
      <c r="E205" s="29"/>
      <c r="F205" s="14" t="str">
        <f>IF(ISBLANK(E205),"", PRODUCT(C205,E205))</f>
        <v/>
      </c>
      <c r="G205" s="30"/>
      <c r="H205" s="14"/>
      <c r="I205" s="13"/>
    </row>
    <row r="206" spans="1:9" x14ac:dyDescent="0.25">
      <c r="A206" s="14" t="s">
        <v>182</v>
      </c>
      <c r="B206" s="13" t="s">
        <v>43</v>
      </c>
      <c r="C206" s="14"/>
      <c r="D206" s="14"/>
      <c r="E206" s="14"/>
      <c r="F206" s="14"/>
      <c r="G206" s="14"/>
      <c r="H206" s="30"/>
      <c r="I206" s="31"/>
    </row>
    <row r="207" spans="1:9" x14ac:dyDescent="0.25">
      <c r="A207" s="14" t="s">
        <v>183</v>
      </c>
      <c r="B207" s="13" t="s">
        <v>45</v>
      </c>
      <c r="C207" s="14"/>
      <c r="D207" s="14"/>
      <c r="E207" s="14"/>
      <c r="F207" s="14"/>
      <c r="G207" s="14"/>
      <c r="H207" s="30"/>
      <c r="I207" s="31"/>
    </row>
    <row r="208" spans="1:9" x14ac:dyDescent="0.25">
      <c r="A208" s="14" t="s">
        <v>184</v>
      </c>
      <c r="B208" s="13" t="s">
        <v>47</v>
      </c>
      <c r="C208" s="14"/>
      <c r="D208" s="14"/>
      <c r="E208" s="14"/>
      <c r="F208" s="14"/>
      <c r="G208" s="14"/>
      <c r="H208" s="30"/>
      <c r="I208" s="31"/>
    </row>
    <row r="209" spans="1:9" x14ac:dyDescent="0.25">
      <c r="A209" s="14" t="s">
        <v>185</v>
      </c>
      <c r="B209" s="13" t="s">
        <v>49</v>
      </c>
      <c r="C209" s="14"/>
      <c r="D209" s="14"/>
      <c r="E209" s="14"/>
      <c r="F209" s="14"/>
      <c r="G209" s="14"/>
      <c r="H209" s="30"/>
      <c r="I209" s="31"/>
    </row>
    <row r="210" spans="1:9" x14ac:dyDescent="0.25">
      <c r="A210" s="14" t="s">
        <v>186</v>
      </c>
      <c r="B210" s="13" t="s">
        <v>187</v>
      </c>
      <c r="C210" s="14"/>
      <c r="D210" s="14"/>
      <c r="E210" s="14"/>
      <c r="F210" s="14"/>
      <c r="G210" s="14"/>
      <c r="H210" s="30"/>
      <c r="I210" s="31"/>
    </row>
    <row r="211" spans="1:9" x14ac:dyDescent="0.25">
      <c r="A211" s="14" t="s">
        <v>188</v>
      </c>
      <c r="B211" s="13" t="s">
        <v>109</v>
      </c>
      <c r="C211" s="14"/>
      <c r="D211" s="14"/>
      <c r="E211" s="14"/>
      <c r="F211" s="14"/>
      <c r="G211" s="14"/>
      <c r="H211" s="30"/>
      <c r="I211" s="31"/>
    </row>
    <row r="212" spans="1:9" x14ac:dyDescent="0.25">
      <c r="A212" s="14" t="s">
        <v>189</v>
      </c>
      <c r="B212" s="13" t="s">
        <v>111</v>
      </c>
      <c r="C212" s="14"/>
      <c r="D212" s="14"/>
      <c r="E212" s="14"/>
      <c r="F212" s="14"/>
      <c r="G212" s="14"/>
      <c r="H212" s="30"/>
      <c r="I212" s="31"/>
    </row>
    <row r="213" spans="1:9" ht="165" x14ac:dyDescent="0.25">
      <c r="A213" s="14" t="s">
        <v>190</v>
      </c>
      <c r="B213" s="13" t="s">
        <v>57</v>
      </c>
      <c r="C213" s="14"/>
      <c r="D213" s="14"/>
      <c r="E213" s="14"/>
      <c r="F213" s="14"/>
      <c r="G213" s="14"/>
      <c r="H213" s="30"/>
      <c r="I213" s="31"/>
    </row>
    <row r="214" spans="1:9" x14ac:dyDescent="0.25">
      <c r="A214" s="14" t="s">
        <v>191</v>
      </c>
      <c r="B214" s="13" t="s">
        <v>59</v>
      </c>
      <c r="C214" s="14"/>
      <c r="D214" s="14"/>
      <c r="E214" s="14"/>
      <c r="F214" s="14"/>
      <c r="G214" s="14"/>
      <c r="H214" s="30"/>
      <c r="I214" s="31"/>
    </row>
    <row r="215" spans="1:9" x14ac:dyDescent="0.25">
      <c r="E215" s="22" t="s">
        <v>60</v>
      </c>
      <c r="F215" s="22" t="str">
        <f>IF((COUNT(C205:C214)&lt;&gt;COUNT(F205:F214)),"", ROUND(SUM(F205:F214),2))</f>
        <v/>
      </c>
      <c r="G215" s="20" t="str">
        <f>IF((COUNT(C205:C214)&lt;&gt;COUNT(F205:F214)),"Neužpildytos visų objektų kainos", "")</f>
        <v>Neužpildytos visų objektų kainos</v>
      </c>
    </row>
    <row r="216" spans="1:9" x14ac:dyDescent="0.25">
      <c r="C216" s="22" t="s">
        <v>61</v>
      </c>
      <c r="D216" s="30"/>
      <c r="E216" s="22" t="s">
        <v>62</v>
      </c>
      <c r="F216" s="22" t="str">
        <f>IF(OR(F215="",D216=""),"", ROUND(PRODUCT(D216,F215)/100,2))</f>
        <v/>
      </c>
      <c r="G216" s="20" t="str">
        <f>IF(D216="", "Nurodykite taikomą PVM dydį", "")</f>
        <v>Nurodykite taikomą PVM dydį</v>
      </c>
    </row>
    <row r="217" spans="1:9" x14ac:dyDescent="0.25">
      <c r="E217" s="22" t="s">
        <v>63</v>
      </c>
      <c r="F217" s="22">
        <f>IF(ISBLANK(F216), "", ROUND(SUM(F215:F216),2))</f>
        <v>0</v>
      </c>
    </row>
    <row r="221" spans="1:9" x14ac:dyDescent="0.25">
      <c r="A221" s="15" t="s">
        <v>192</v>
      </c>
      <c r="B221" s="15" t="s">
        <v>193</v>
      </c>
    </row>
    <row r="223" spans="1:9" x14ac:dyDescent="0.25">
      <c r="A223" s="15" t="s">
        <v>28</v>
      </c>
    </row>
    <row r="224" spans="1:9" ht="75" x14ac:dyDescent="0.25">
      <c r="A224" s="27" t="s">
        <v>29</v>
      </c>
      <c r="B224" s="27" t="s">
        <v>30</v>
      </c>
      <c r="C224" s="27" t="s">
        <v>31</v>
      </c>
      <c r="D224" s="27" t="s">
        <v>32</v>
      </c>
      <c r="E224" s="27" t="s">
        <v>33</v>
      </c>
      <c r="F224" s="27" t="s">
        <v>34</v>
      </c>
      <c r="G224" s="27" t="s">
        <v>35</v>
      </c>
      <c r="H224" s="27" t="s">
        <v>36</v>
      </c>
      <c r="I224" s="27" t="s">
        <v>37</v>
      </c>
    </row>
    <row r="225" spans="1:9" x14ac:dyDescent="0.25">
      <c r="A225" s="22" t="s">
        <v>194</v>
      </c>
      <c r="B225" s="12" t="s">
        <v>195</v>
      </c>
      <c r="C225" s="14"/>
      <c r="D225" s="14"/>
      <c r="E225" s="14"/>
      <c r="F225" s="14"/>
      <c r="G225" s="14"/>
      <c r="H225" s="14"/>
      <c r="I225" s="13"/>
    </row>
    <row r="226" spans="1:9" x14ac:dyDescent="0.25">
      <c r="A226" s="14" t="s">
        <v>196</v>
      </c>
      <c r="B226" s="13" t="s">
        <v>195</v>
      </c>
      <c r="C226" s="28">
        <v>150</v>
      </c>
      <c r="D226" s="28" t="s">
        <v>41</v>
      </c>
      <c r="E226" s="29"/>
      <c r="F226" s="14" t="str">
        <f>IF(ISBLANK(E226),"", PRODUCT(C226,E226))</f>
        <v/>
      </c>
      <c r="G226" s="30"/>
      <c r="H226" s="14"/>
      <c r="I226" s="13"/>
    </row>
    <row r="227" spans="1:9" x14ac:dyDescent="0.25">
      <c r="A227" s="14" t="s">
        <v>197</v>
      </c>
      <c r="B227" s="13" t="s">
        <v>43</v>
      </c>
      <c r="C227" s="14"/>
      <c r="D227" s="14"/>
      <c r="E227" s="14"/>
      <c r="F227" s="14"/>
      <c r="G227" s="14"/>
      <c r="H227" s="30"/>
      <c r="I227" s="31"/>
    </row>
    <row r="228" spans="1:9" x14ac:dyDescent="0.25">
      <c r="A228" s="14" t="s">
        <v>198</v>
      </c>
      <c r="B228" s="13" t="s">
        <v>45</v>
      </c>
      <c r="C228" s="14"/>
      <c r="D228" s="14"/>
      <c r="E228" s="14"/>
      <c r="F228" s="14"/>
      <c r="G228" s="14"/>
      <c r="H228" s="30"/>
      <c r="I228" s="31"/>
    </row>
    <row r="229" spans="1:9" x14ac:dyDescent="0.25">
      <c r="A229" s="14" t="s">
        <v>199</v>
      </c>
      <c r="B229" s="13" t="s">
        <v>47</v>
      </c>
      <c r="C229" s="14"/>
      <c r="D229" s="14"/>
      <c r="E229" s="14"/>
      <c r="F229" s="14"/>
      <c r="G229" s="14"/>
      <c r="H229" s="30"/>
      <c r="I229" s="31"/>
    </row>
    <row r="230" spans="1:9" x14ac:dyDescent="0.25">
      <c r="A230" s="14" t="s">
        <v>200</v>
      </c>
      <c r="B230" s="13" t="s">
        <v>49</v>
      </c>
      <c r="C230" s="14"/>
      <c r="D230" s="14"/>
      <c r="E230" s="14"/>
      <c r="F230" s="14"/>
      <c r="G230" s="14"/>
      <c r="H230" s="30"/>
      <c r="I230" s="31"/>
    </row>
    <row r="231" spans="1:9" x14ac:dyDescent="0.25">
      <c r="A231" s="14" t="s">
        <v>201</v>
      </c>
      <c r="B231" s="13" t="s">
        <v>202</v>
      </c>
      <c r="C231" s="14"/>
      <c r="D231" s="14"/>
      <c r="E231" s="14"/>
      <c r="F231" s="14"/>
      <c r="G231" s="14"/>
      <c r="H231" s="30"/>
      <c r="I231" s="31"/>
    </row>
    <row r="232" spans="1:9" x14ac:dyDescent="0.25">
      <c r="A232" s="14" t="s">
        <v>203</v>
      </c>
      <c r="B232" s="13" t="s">
        <v>109</v>
      </c>
      <c r="C232" s="14"/>
      <c r="D232" s="14"/>
      <c r="E232" s="14"/>
      <c r="F232" s="14"/>
      <c r="G232" s="14"/>
      <c r="H232" s="30"/>
      <c r="I232" s="31"/>
    </row>
    <row r="233" spans="1:9" x14ac:dyDescent="0.25">
      <c r="A233" s="14" t="s">
        <v>204</v>
      </c>
      <c r="B233" s="13" t="s">
        <v>111</v>
      </c>
      <c r="C233" s="14"/>
      <c r="D233" s="14"/>
      <c r="E233" s="14"/>
      <c r="F233" s="14"/>
      <c r="G233" s="14"/>
      <c r="H233" s="30"/>
      <c r="I233" s="31"/>
    </row>
    <row r="234" spans="1:9" ht="165" x14ac:dyDescent="0.25">
      <c r="A234" s="14" t="s">
        <v>205</v>
      </c>
      <c r="B234" s="13" t="s">
        <v>57</v>
      </c>
      <c r="C234" s="14"/>
      <c r="D234" s="14"/>
      <c r="E234" s="14"/>
      <c r="F234" s="14"/>
      <c r="G234" s="14"/>
      <c r="H234" s="30"/>
      <c r="I234" s="31"/>
    </row>
    <row r="235" spans="1:9" x14ac:dyDescent="0.25">
      <c r="A235" s="14" t="s">
        <v>206</v>
      </c>
      <c r="B235" s="13" t="s">
        <v>59</v>
      </c>
      <c r="C235" s="14"/>
      <c r="D235" s="14"/>
      <c r="E235" s="14"/>
      <c r="F235" s="14"/>
      <c r="G235" s="14"/>
      <c r="H235" s="30"/>
      <c r="I235" s="31"/>
    </row>
    <row r="236" spans="1:9" x14ac:dyDescent="0.25">
      <c r="E236" s="22" t="s">
        <v>60</v>
      </c>
      <c r="F236" s="22" t="str">
        <f>IF((COUNT(C226:C235)&lt;&gt;COUNT(F226:F235)),"", ROUND(SUM(F226:F235),2))</f>
        <v/>
      </c>
      <c r="G236" s="20" t="str">
        <f>IF((COUNT(C226:C235)&lt;&gt;COUNT(F226:F235)),"Neužpildytos visų objektų kainos", "")</f>
        <v>Neužpildytos visų objektų kainos</v>
      </c>
    </row>
    <row r="237" spans="1:9" x14ac:dyDescent="0.25">
      <c r="C237" s="22" t="s">
        <v>61</v>
      </c>
      <c r="D237" s="30"/>
      <c r="E237" s="22" t="s">
        <v>62</v>
      </c>
      <c r="F237" s="22" t="str">
        <f>IF(OR(F236="",D237=""),"", ROUND(PRODUCT(D237,F236)/100,2))</f>
        <v/>
      </c>
      <c r="G237" s="20" t="str">
        <f>IF(D237="", "Nurodykite taikomą PVM dydį", "")</f>
        <v>Nurodykite taikomą PVM dydį</v>
      </c>
    </row>
    <row r="238" spans="1:9" x14ac:dyDescent="0.25">
      <c r="E238" s="22" t="s">
        <v>63</v>
      </c>
      <c r="F238" s="22">
        <f>IF(ISBLANK(F237), "", ROUND(SUM(F236:F237),2))</f>
        <v>0</v>
      </c>
    </row>
    <row r="242" spans="1:9" x14ac:dyDescent="0.25">
      <c r="A242" s="15" t="s">
        <v>207</v>
      </c>
      <c r="B242" s="15" t="s">
        <v>208</v>
      </c>
    </row>
    <row r="244" spans="1:9" x14ac:dyDescent="0.25">
      <c r="A244" s="15" t="s">
        <v>28</v>
      </c>
    </row>
    <row r="245" spans="1:9" ht="75" x14ac:dyDescent="0.25">
      <c r="A245" s="27" t="s">
        <v>29</v>
      </c>
      <c r="B245" s="27" t="s">
        <v>30</v>
      </c>
      <c r="C245" s="27" t="s">
        <v>31</v>
      </c>
      <c r="D245" s="27" t="s">
        <v>32</v>
      </c>
      <c r="E245" s="27" t="s">
        <v>33</v>
      </c>
      <c r="F245" s="27" t="s">
        <v>34</v>
      </c>
      <c r="G245" s="27" t="s">
        <v>35</v>
      </c>
      <c r="H245" s="27" t="s">
        <v>36</v>
      </c>
      <c r="I245" s="27" t="s">
        <v>37</v>
      </c>
    </row>
    <row r="246" spans="1:9" x14ac:dyDescent="0.25">
      <c r="A246" s="22" t="s">
        <v>209</v>
      </c>
      <c r="B246" s="12" t="s">
        <v>210</v>
      </c>
      <c r="C246" s="14"/>
      <c r="D246" s="14"/>
      <c r="E246" s="14"/>
      <c r="F246" s="14"/>
      <c r="G246" s="14"/>
      <c r="H246" s="14"/>
      <c r="I246" s="13"/>
    </row>
    <row r="247" spans="1:9" x14ac:dyDescent="0.25">
      <c r="A247" s="14" t="s">
        <v>211</v>
      </c>
      <c r="B247" s="13" t="s">
        <v>210</v>
      </c>
      <c r="C247" s="28">
        <v>50</v>
      </c>
      <c r="D247" s="28" t="s">
        <v>41</v>
      </c>
      <c r="E247" s="29"/>
      <c r="F247" s="14" t="str">
        <f>IF(ISBLANK(E247),"", PRODUCT(C247,E247))</f>
        <v/>
      </c>
      <c r="G247" s="30"/>
      <c r="H247" s="14"/>
      <c r="I247" s="13"/>
    </row>
    <row r="248" spans="1:9" x14ac:dyDescent="0.25">
      <c r="A248" s="14" t="s">
        <v>212</v>
      </c>
      <c r="B248" s="13" t="s">
        <v>43</v>
      </c>
      <c r="C248" s="14"/>
      <c r="D248" s="14"/>
      <c r="E248" s="14"/>
      <c r="F248" s="14"/>
      <c r="G248" s="14"/>
      <c r="H248" s="30"/>
      <c r="I248" s="31"/>
    </row>
    <row r="249" spans="1:9" x14ac:dyDescent="0.25">
      <c r="A249" s="14" t="s">
        <v>213</v>
      </c>
      <c r="B249" s="13" t="s">
        <v>45</v>
      </c>
      <c r="C249" s="14"/>
      <c r="D249" s="14"/>
      <c r="E249" s="14"/>
      <c r="F249" s="14"/>
      <c r="G249" s="14"/>
      <c r="H249" s="30"/>
      <c r="I249" s="31"/>
    </row>
    <row r="250" spans="1:9" x14ac:dyDescent="0.25">
      <c r="A250" s="14" t="s">
        <v>214</v>
      </c>
      <c r="B250" s="13" t="s">
        <v>72</v>
      </c>
      <c r="C250" s="14"/>
      <c r="D250" s="14"/>
      <c r="E250" s="14"/>
      <c r="F250" s="14"/>
      <c r="G250" s="14"/>
      <c r="H250" s="30"/>
      <c r="I250" s="31"/>
    </row>
    <row r="251" spans="1:9" x14ac:dyDescent="0.25">
      <c r="A251" s="14" t="s">
        <v>215</v>
      </c>
      <c r="B251" s="13" t="s">
        <v>49</v>
      </c>
      <c r="C251" s="14"/>
      <c r="D251" s="14"/>
      <c r="E251" s="14"/>
      <c r="F251" s="14"/>
      <c r="G251" s="14"/>
      <c r="H251" s="30"/>
      <c r="I251" s="31"/>
    </row>
    <row r="252" spans="1:9" x14ac:dyDescent="0.25">
      <c r="A252" s="14" t="s">
        <v>216</v>
      </c>
      <c r="B252" s="13" t="s">
        <v>217</v>
      </c>
      <c r="C252" s="14"/>
      <c r="D252" s="14"/>
      <c r="E252" s="14"/>
      <c r="F252" s="14"/>
      <c r="G252" s="14"/>
      <c r="H252" s="30"/>
      <c r="I252" s="31"/>
    </row>
    <row r="253" spans="1:9" x14ac:dyDescent="0.25">
      <c r="A253" s="14" t="s">
        <v>218</v>
      </c>
      <c r="B253" s="13" t="s">
        <v>109</v>
      </c>
      <c r="C253" s="14"/>
      <c r="D253" s="14"/>
      <c r="E253" s="14"/>
      <c r="F253" s="14"/>
      <c r="G253" s="14"/>
      <c r="H253" s="30"/>
      <c r="I253" s="31"/>
    </row>
    <row r="254" spans="1:9" x14ac:dyDescent="0.25">
      <c r="A254" s="14" t="s">
        <v>219</v>
      </c>
      <c r="B254" s="13" t="s">
        <v>111</v>
      </c>
      <c r="C254" s="14"/>
      <c r="D254" s="14"/>
      <c r="E254" s="14"/>
      <c r="F254" s="14"/>
      <c r="G254" s="14"/>
      <c r="H254" s="30"/>
      <c r="I254" s="31"/>
    </row>
    <row r="255" spans="1:9" ht="165" x14ac:dyDescent="0.25">
      <c r="A255" s="14" t="s">
        <v>220</v>
      </c>
      <c r="B255" s="13" t="s">
        <v>57</v>
      </c>
      <c r="C255" s="14"/>
      <c r="D255" s="14"/>
      <c r="E255" s="14"/>
      <c r="F255" s="14"/>
      <c r="G255" s="14"/>
      <c r="H255" s="30"/>
      <c r="I255" s="31"/>
    </row>
    <row r="256" spans="1:9" x14ac:dyDescent="0.25">
      <c r="A256" s="14" t="s">
        <v>221</v>
      </c>
      <c r="B256" s="13" t="s">
        <v>59</v>
      </c>
      <c r="C256" s="14"/>
      <c r="D256" s="14"/>
      <c r="E256" s="14"/>
      <c r="F256" s="14"/>
      <c r="G256" s="14"/>
      <c r="H256" s="30"/>
      <c r="I256" s="31"/>
    </row>
    <row r="257" spans="1:9" x14ac:dyDescent="0.25">
      <c r="E257" s="22" t="s">
        <v>60</v>
      </c>
      <c r="F257" s="22" t="str">
        <f>IF((COUNT(C247:C256)&lt;&gt;COUNT(F247:F256)),"", ROUND(SUM(F247:F256),2))</f>
        <v/>
      </c>
      <c r="G257" s="20" t="str">
        <f>IF((COUNT(C247:C256)&lt;&gt;COUNT(F247:F256)),"Neužpildytos visų objektų kainos", "")</f>
        <v>Neužpildytos visų objektų kainos</v>
      </c>
    </row>
    <row r="258" spans="1:9" x14ac:dyDescent="0.25">
      <c r="C258" s="22" t="s">
        <v>61</v>
      </c>
      <c r="D258" s="30"/>
      <c r="E258" s="22" t="s">
        <v>62</v>
      </c>
      <c r="F258" s="22" t="str">
        <f>IF(OR(F257="",D258=""),"", ROUND(PRODUCT(D258,F257)/100,2))</f>
        <v/>
      </c>
      <c r="G258" s="20" t="str">
        <f>IF(D258="", "Nurodykite taikomą PVM dydį", "")</f>
        <v>Nurodykite taikomą PVM dydį</v>
      </c>
    </row>
    <row r="259" spans="1:9" x14ac:dyDescent="0.25">
      <c r="E259" s="22" t="s">
        <v>63</v>
      </c>
      <c r="F259" s="22">
        <f>IF(ISBLANK(F258), "", ROUND(SUM(F257:F258),2))</f>
        <v>0</v>
      </c>
    </row>
    <row r="263" spans="1:9" x14ac:dyDescent="0.25">
      <c r="A263" s="15" t="s">
        <v>222</v>
      </c>
      <c r="B263" s="15" t="s">
        <v>223</v>
      </c>
    </row>
    <row r="265" spans="1:9" x14ac:dyDescent="0.25">
      <c r="A265" s="15" t="s">
        <v>28</v>
      </c>
    </row>
    <row r="266" spans="1:9" ht="75" x14ac:dyDescent="0.25">
      <c r="A266" s="27" t="s">
        <v>29</v>
      </c>
      <c r="B266" s="27" t="s">
        <v>30</v>
      </c>
      <c r="C266" s="27" t="s">
        <v>31</v>
      </c>
      <c r="D266" s="27" t="s">
        <v>32</v>
      </c>
      <c r="E266" s="27" t="s">
        <v>33</v>
      </c>
      <c r="F266" s="27" t="s">
        <v>34</v>
      </c>
      <c r="G266" s="27" t="s">
        <v>35</v>
      </c>
      <c r="H266" s="27" t="s">
        <v>36</v>
      </c>
      <c r="I266" s="27" t="s">
        <v>37</v>
      </c>
    </row>
    <row r="267" spans="1:9" x14ac:dyDescent="0.25">
      <c r="A267" s="22" t="s">
        <v>224</v>
      </c>
      <c r="B267" s="12" t="s">
        <v>225</v>
      </c>
      <c r="C267" s="14"/>
      <c r="D267" s="14"/>
      <c r="E267" s="14"/>
      <c r="F267" s="14"/>
      <c r="G267" s="14"/>
      <c r="H267" s="14"/>
      <c r="I267" s="13"/>
    </row>
    <row r="268" spans="1:9" ht="75" x14ac:dyDescent="0.25">
      <c r="A268" s="14" t="s">
        <v>226</v>
      </c>
      <c r="B268" s="13" t="s">
        <v>225</v>
      </c>
      <c r="C268" s="28">
        <v>1</v>
      </c>
      <c r="D268" s="28" t="s">
        <v>227</v>
      </c>
      <c r="E268" s="29">
        <v>1068</v>
      </c>
      <c r="F268" s="14">
        <f>IF(ISBLANK(E268),"", PRODUCT(C268,E268))</f>
        <v>1068</v>
      </c>
      <c r="G268" s="31" t="s">
        <v>355</v>
      </c>
      <c r="H268" s="14"/>
      <c r="I268" s="13"/>
    </row>
    <row r="269" spans="1:9" x14ac:dyDescent="0.25">
      <c r="A269" s="14" t="s">
        <v>228</v>
      </c>
      <c r="B269" s="13" t="s">
        <v>43</v>
      </c>
      <c r="C269" s="14"/>
      <c r="D269" s="14"/>
      <c r="E269" s="14"/>
      <c r="F269" s="14"/>
      <c r="G269" s="14"/>
      <c r="H269" s="30" t="s">
        <v>346</v>
      </c>
      <c r="I269" s="31" t="s">
        <v>361</v>
      </c>
    </row>
    <row r="270" spans="1:9" x14ac:dyDescent="0.25">
      <c r="A270" s="14" t="s">
        <v>229</v>
      </c>
      <c r="B270" s="13" t="s">
        <v>45</v>
      </c>
      <c r="C270" s="14"/>
      <c r="D270" s="14"/>
      <c r="E270" s="14"/>
      <c r="F270" s="14"/>
      <c r="G270" s="14"/>
      <c r="H270" s="30" t="s">
        <v>347</v>
      </c>
      <c r="I270" s="31" t="s">
        <v>361</v>
      </c>
    </row>
    <row r="271" spans="1:9" x14ac:dyDescent="0.25">
      <c r="A271" s="14" t="s">
        <v>230</v>
      </c>
      <c r="B271" s="13" t="s">
        <v>47</v>
      </c>
      <c r="C271" s="14"/>
      <c r="D271" s="14"/>
      <c r="E271" s="14"/>
      <c r="F271" s="14"/>
      <c r="G271" s="14"/>
      <c r="H271" s="30" t="s">
        <v>350</v>
      </c>
      <c r="I271" s="31" t="s">
        <v>361</v>
      </c>
    </row>
    <row r="272" spans="1:9" x14ac:dyDescent="0.25">
      <c r="A272" s="14" t="s">
        <v>231</v>
      </c>
      <c r="B272" s="13" t="s">
        <v>49</v>
      </c>
      <c r="C272" s="14"/>
      <c r="D272" s="14"/>
      <c r="E272" s="14"/>
      <c r="F272" s="14"/>
      <c r="G272" s="14"/>
      <c r="H272" s="30" t="s">
        <v>349</v>
      </c>
      <c r="I272" s="31" t="s">
        <v>362</v>
      </c>
    </row>
    <row r="273" spans="1:9" x14ac:dyDescent="0.25">
      <c r="A273" s="14" t="s">
        <v>232</v>
      </c>
      <c r="B273" s="13" t="s">
        <v>233</v>
      </c>
      <c r="C273" s="14"/>
      <c r="D273" s="14"/>
      <c r="E273" s="14"/>
      <c r="F273" s="14"/>
      <c r="G273" s="14"/>
      <c r="H273" s="30" t="s">
        <v>351</v>
      </c>
      <c r="I273" s="31" t="s">
        <v>361</v>
      </c>
    </row>
    <row r="274" spans="1:9" x14ac:dyDescent="0.25">
      <c r="A274" s="14" t="s">
        <v>234</v>
      </c>
      <c r="B274" s="13" t="s">
        <v>235</v>
      </c>
      <c r="C274" s="14"/>
      <c r="D274" s="14"/>
      <c r="E274" s="14"/>
      <c r="F274" s="14"/>
      <c r="G274" s="14"/>
      <c r="H274" s="30" t="s">
        <v>353</v>
      </c>
      <c r="I274" s="31" t="s">
        <v>361</v>
      </c>
    </row>
    <row r="275" spans="1:9" x14ac:dyDescent="0.25">
      <c r="A275" s="14" t="s">
        <v>236</v>
      </c>
      <c r="B275" s="13" t="s">
        <v>237</v>
      </c>
      <c r="C275" s="14"/>
      <c r="D275" s="14"/>
      <c r="E275" s="14"/>
      <c r="F275" s="14"/>
      <c r="G275" s="14"/>
      <c r="H275" s="30" t="s">
        <v>352</v>
      </c>
      <c r="I275" s="31" t="s">
        <v>361</v>
      </c>
    </row>
    <row r="276" spans="1:9" x14ac:dyDescent="0.25">
      <c r="A276" s="14" t="s">
        <v>238</v>
      </c>
      <c r="B276" s="13" t="s">
        <v>59</v>
      </c>
      <c r="C276" s="14"/>
      <c r="D276" s="14"/>
      <c r="E276" s="14"/>
      <c r="F276" s="14"/>
      <c r="G276" s="14"/>
      <c r="H276" s="30" t="s">
        <v>354</v>
      </c>
      <c r="I276" s="31"/>
    </row>
    <row r="277" spans="1:9" x14ac:dyDescent="0.25">
      <c r="E277" s="22" t="s">
        <v>60</v>
      </c>
      <c r="F277" s="22">
        <f>IF((COUNT(C268:C276)&lt;&gt;COUNT(F268:F276)),"", ROUND(SUM(F268:F276),2))</f>
        <v>1068</v>
      </c>
      <c r="G277" s="20" t="str">
        <f>IF((COUNT(C268:C276)&lt;&gt;COUNT(F268:F276)),"Neužpildytos visų objektų kainos", "")</f>
        <v/>
      </c>
    </row>
    <row r="278" spans="1:9" x14ac:dyDescent="0.25">
      <c r="C278" s="22" t="s">
        <v>61</v>
      </c>
      <c r="D278" s="30">
        <v>5</v>
      </c>
      <c r="E278" s="22" t="s">
        <v>62</v>
      </c>
      <c r="F278" s="22">
        <f>IF(OR(F277="",D278=""),"", ROUND(PRODUCT(D278,F277)/100,2))</f>
        <v>53.4</v>
      </c>
      <c r="G278" s="20" t="str">
        <f>IF(D278="", "Nurodykite taikomą PVM dydį", "")</f>
        <v/>
      </c>
    </row>
    <row r="279" spans="1:9" x14ac:dyDescent="0.25">
      <c r="E279" s="22" t="s">
        <v>63</v>
      </c>
      <c r="F279" s="22">
        <f>IF(ISBLANK(F278), "", ROUND(SUM(F277:F278),2))</f>
        <v>1121.4000000000001</v>
      </c>
    </row>
    <row r="283" spans="1:9" x14ac:dyDescent="0.25">
      <c r="A283" s="15" t="s">
        <v>239</v>
      </c>
      <c r="B283" s="15" t="s">
        <v>240</v>
      </c>
    </row>
    <row r="285" spans="1:9" x14ac:dyDescent="0.25">
      <c r="A285" s="15" t="s">
        <v>28</v>
      </c>
    </row>
    <row r="286" spans="1:9" ht="75" x14ac:dyDescent="0.25">
      <c r="A286" s="27" t="s">
        <v>29</v>
      </c>
      <c r="B286" s="27" t="s">
        <v>30</v>
      </c>
      <c r="C286" s="27" t="s">
        <v>31</v>
      </c>
      <c r="D286" s="27" t="s">
        <v>32</v>
      </c>
      <c r="E286" s="27" t="s">
        <v>33</v>
      </c>
      <c r="F286" s="27" t="s">
        <v>34</v>
      </c>
      <c r="G286" s="27" t="s">
        <v>35</v>
      </c>
      <c r="H286" s="27" t="s">
        <v>36</v>
      </c>
      <c r="I286" s="27" t="s">
        <v>37</v>
      </c>
    </row>
    <row r="287" spans="1:9" x14ac:dyDescent="0.25">
      <c r="A287" s="22" t="s">
        <v>241</v>
      </c>
      <c r="B287" s="12" t="s">
        <v>242</v>
      </c>
      <c r="C287" s="14"/>
      <c r="D287" s="14"/>
      <c r="E287" s="14"/>
      <c r="F287" s="14"/>
      <c r="G287" s="14"/>
      <c r="H287" s="14"/>
      <c r="I287" s="13"/>
    </row>
    <row r="288" spans="1:9" x14ac:dyDescent="0.25">
      <c r="A288" s="14" t="s">
        <v>243</v>
      </c>
      <c r="B288" s="13" t="s">
        <v>242</v>
      </c>
      <c r="C288" s="28">
        <v>50</v>
      </c>
      <c r="D288" s="28" t="s">
        <v>41</v>
      </c>
      <c r="E288" s="29"/>
      <c r="F288" s="14" t="str">
        <f>IF(ISBLANK(E288),"", PRODUCT(C288,E288))</f>
        <v/>
      </c>
      <c r="G288" s="30"/>
      <c r="H288" s="14"/>
      <c r="I288" s="13"/>
    </row>
    <row r="289" spans="1:9" x14ac:dyDescent="0.25">
      <c r="A289" s="14" t="s">
        <v>244</v>
      </c>
      <c r="B289" s="13" t="s">
        <v>43</v>
      </c>
      <c r="C289" s="14"/>
      <c r="D289" s="14"/>
      <c r="E289" s="14"/>
      <c r="F289" s="14"/>
      <c r="G289" s="14"/>
      <c r="H289" s="30"/>
      <c r="I289" s="31"/>
    </row>
    <row r="290" spans="1:9" x14ac:dyDescent="0.25">
      <c r="A290" s="14" t="s">
        <v>245</v>
      </c>
      <c r="B290" s="13" t="s">
        <v>45</v>
      </c>
      <c r="C290" s="14"/>
      <c r="D290" s="14"/>
      <c r="E290" s="14"/>
      <c r="F290" s="14"/>
      <c r="G290" s="14"/>
      <c r="H290" s="30"/>
      <c r="I290" s="31"/>
    </row>
    <row r="291" spans="1:9" x14ac:dyDescent="0.25">
      <c r="A291" s="14" t="s">
        <v>246</v>
      </c>
      <c r="B291" s="13" t="s">
        <v>47</v>
      </c>
      <c r="C291" s="14"/>
      <c r="D291" s="14"/>
      <c r="E291" s="14"/>
      <c r="F291" s="14"/>
      <c r="G291" s="14"/>
      <c r="H291" s="30"/>
      <c r="I291" s="31"/>
    </row>
    <row r="292" spans="1:9" x14ac:dyDescent="0.25">
      <c r="A292" s="14" t="s">
        <v>247</v>
      </c>
      <c r="B292" s="13" t="s">
        <v>248</v>
      </c>
      <c r="C292" s="14"/>
      <c r="D292" s="14"/>
      <c r="E292" s="14"/>
      <c r="F292" s="14"/>
      <c r="G292" s="14"/>
      <c r="H292" s="30"/>
      <c r="I292" s="31"/>
    </row>
    <row r="293" spans="1:9" x14ac:dyDescent="0.25">
      <c r="A293" s="14" t="s">
        <v>249</v>
      </c>
      <c r="B293" s="13" t="s">
        <v>250</v>
      </c>
      <c r="C293" s="14"/>
      <c r="D293" s="14"/>
      <c r="E293" s="14"/>
      <c r="F293" s="14"/>
      <c r="G293" s="14"/>
      <c r="H293" s="30"/>
      <c r="I293" s="31"/>
    </row>
    <row r="294" spans="1:9" x14ac:dyDescent="0.25">
      <c r="A294" s="14" t="s">
        <v>251</v>
      </c>
      <c r="B294" s="13" t="s">
        <v>109</v>
      </c>
      <c r="C294" s="14"/>
      <c r="D294" s="14"/>
      <c r="E294" s="14"/>
      <c r="F294" s="14"/>
      <c r="G294" s="14"/>
      <c r="H294" s="30"/>
      <c r="I294" s="31"/>
    </row>
    <row r="295" spans="1:9" x14ac:dyDescent="0.25">
      <c r="A295" s="14" t="s">
        <v>252</v>
      </c>
      <c r="B295" s="13" t="s">
        <v>111</v>
      </c>
      <c r="C295" s="14"/>
      <c r="D295" s="14"/>
      <c r="E295" s="14"/>
      <c r="F295" s="14"/>
      <c r="G295" s="14"/>
      <c r="H295" s="30"/>
      <c r="I295" s="31"/>
    </row>
    <row r="296" spans="1:9" ht="165" x14ac:dyDescent="0.25">
      <c r="A296" s="14" t="s">
        <v>253</v>
      </c>
      <c r="B296" s="13" t="s">
        <v>57</v>
      </c>
      <c r="C296" s="14"/>
      <c r="D296" s="14"/>
      <c r="E296" s="14"/>
      <c r="F296" s="14"/>
      <c r="G296" s="14"/>
      <c r="H296" s="30"/>
      <c r="I296" s="31"/>
    </row>
    <row r="297" spans="1:9" x14ac:dyDescent="0.25">
      <c r="A297" s="14" t="s">
        <v>254</v>
      </c>
      <c r="B297" s="13" t="s">
        <v>59</v>
      </c>
      <c r="C297" s="14"/>
      <c r="D297" s="14"/>
      <c r="E297" s="14"/>
      <c r="F297" s="14"/>
      <c r="G297" s="14"/>
      <c r="H297" s="30"/>
      <c r="I297" s="31"/>
    </row>
    <row r="298" spans="1:9" x14ac:dyDescent="0.25">
      <c r="E298" s="22" t="s">
        <v>60</v>
      </c>
      <c r="F298" s="22" t="str">
        <f>IF((COUNT(C288:C297)&lt;&gt;COUNT(F288:F297)),"", ROUND(SUM(F288:F297),2))</f>
        <v/>
      </c>
      <c r="G298" s="20" t="str">
        <f>IF((COUNT(C288:C297)&lt;&gt;COUNT(F288:F297)),"Neužpildytos visų objektų kainos", "")</f>
        <v>Neužpildytos visų objektų kainos</v>
      </c>
    </row>
    <row r="299" spans="1:9" x14ac:dyDescent="0.25">
      <c r="C299" s="22" t="s">
        <v>61</v>
      </c>
      <c r="D299" s="30"/>
      <c r="E299" s="22" t="s">
        <v>62</v>
      </c>
      <c r="F299" s="22" t="str">
        <f>IF(OR(F298="",D299=""),"", ROUND(PRODUCT(D299,F298)/100,2))</f>
        <v/>
      </c>
      <c r="G299" s="20" t="str">
        <f>IF(D299="", "Nurodykite taikomą PVM dydį", "")</f>
        <v>Nurodykite taikomą PVM dydį</v>
      </c>
    </row>
    <row r="300" spans="1:9" x14ac:dyDescent="0.25">
      <c r="E300" s="22" t="s">
        <v>63</v>
      </c>
      <c r="F300" s="22">
        <f>IF(ISBLANK(F299), "", ROUND(SUM(F298:F299),2))</f>
        <v>0</v>
      </c>
    </row>
    <row r="304" spans="1:9" x14ac:dyDescent="0.25">
      <c r="A304" s="15" t="s">
        <v>255</v>
      </c>
      <c r="B304" s="15" t="s">
        <v>256</v>
      </c>
    </row>
    <row r="306" spans="1:9" x14ac:dyDescent="0.25">
      <c r="A306" s="15" t="s">
        <v>28</v>
      </c>
    </row>
    <row r="307" spans="1:9" ht="75" x14ac:dyDescent="0.25">
      <c r="A307" s="27" t="s">
        <v>29</v>
      </c>
      <c r="B307" s="27" t="s">
        <v>30</v>
      </c>
      <c r="C307" s="27" t="s">
        <v>31</v>
      </c>
      <c r="D307" s="27" t="s">
        <v>32</v>
      </c>
      <c r="E307" s="27" t="s">
        <v>33</v>
      </c>
      <c r="F307" s="27" t="s">
        <v>34</v>
      </c>
      <c r="G307" s="27" t="s">
        <v>35</v>
      </c>
      <c r="H307" s="27" t="s">
        <v>36</v>
      </c>
      <c r="I307" s="27" t="s">
        <v>37</v>
      </c>
    </row>
    <row r="308" spans="1:9" x14ac:dyDescent="0.25">
      <c r="A308" s="22" t="s">
        <v>257</v>
      </c>
      <c r="B308" s="12" t="s">
        <v>258</v>
      </c>
      <c r="C308" s="14"/>
      <c r="D308" s="14"/>
      <c r="E308" s="14"/>
      <c r="F308" s="14"/>
      <c r="G308" s="14"/>
      <c r="H308" s="14"/>
      <c r="I308" s="13"/>
    </row>
    <row r="309" spans="1:9" x14ac:dyDescent="0.25">
      <c r="A309" s="14" t="s">
        <v>259</v>
      </c>
      <c r="B309" s="13" t="s">
        <v>258</v>
      </c>
      <c r="C309" s="28">
        <v>1500</v>
      </c>
      <c r="D309" s="28" t="s">
        <v>41</v>
      </c>
      <c r="E309" s="29"/>
      <c r="F309" s="14" t="str">
        <f>IF(ISBLANK(E309),"", PRODUCT(C309,E309))</f>
        <v/>
      </c>
      <c r="G309" s="30"/>
      <c r="H309" s="14"/>
      <c r="I309" s="13"/>
    </row>
    <row r="310" spans="1:9" x14ac:dyDescent="0.25">
      <c r="A310" s="14" t="s">
        <v>260</v>
      </c>
      <c r="B310" s="13" t="s">
        <v>43</v>
      </c>
      <c r="C310" s="14"/>
      <c r="D310" s="14"/>
      <c r="E310" s="14"/>
      <c r="F310" s="14"/>
      <c r="G310" s="14"/>
      <c r="H310" s="30"/>
      <c r="I310" s="31"/>
    </row>
    <row r="311" spans="1:9" x14ac:dyDescent="0.25">
      <c r="A311" s="14" t="s">
        <v>261</v>
      </c>
      <c r="B311" s="13" t="s">
        <v>45</v>
      </c>
      <c r="C311" s="14"/>
      <c r="D311" s="14"/>
      <c r="E311" s="14"/>
      <c r="F311" s="14"/>
      <c r="G311" s="14"/>
      <c r="H311" s="30"/>
      <c r="I311" s="31"/>
    </row>
    <row r="312" spans="1:9" x14ac:dyDescent="0.25">
      <c r="A312" s="14" t="s">
        <v>262</v>
      </c>
      <c r="B312" s="13" t="s">
        <v>72</v>
      </c>
      <c r="C312" s="14"/>
      <c r="D312" s="14"/>
      <c r="E312" s="14"/>
      <c r="F312" s="14"/>
      <c r="G312" s="14"/>
      <c r="H312" s="30"/>
      <c r="I312" s="31"/>
    </row>
    <row r="313" spans="1:9" x14ac:dyDescent="0.25">
      <c r="A313" s="14" t="s">
        <v>263</v>
      </c>
      <c r="B313" s="13" t="s">
        <v>264</v>
      </c>
      <c r="C313" s="14"/>
      <c r="D313" s="14"/>
      <c r="E313" s="14"/>
      <c r="F313" s="14"/>
      <c r="G313" s="14"/>
      <c r="H313" s="30"/>
      <c r="I313" s="31"/>
    </row>
    <row r="314" spans="1:9" x14ac:dyDescent="0.25">
      <c r="A314" s="14" t="s">
        <v>265</v>
      </c>
      <c r="B314" s="13" t="s">
        <v>250</v>
      </c>
      <c r="C314" s="14"/>
      <c r="D314" s="14"/>
      <c r="E314" s="14"/>
      <c r="F314" s="14"/>
      <c r="G314" s="14"/>
      <c r="H314" s="30"/>
      <c r="I314" s="31"/>
    </row>
    <row r="315" spans="1:9" x14ac:dyDescent="0.25">
      <c r="A315" s="14" t="s">
        <v>266</v>
      </c>
      <c r="B315" s="13" t="s">
        <v>109</v>
      </c>
      <c r="C315" s="14"/>
      <c r="D315" s="14"/>
      <c r="E315" s="14"/>
      <c r="F315" s="14"/>
      <c r="G315" s="14"/>
      <c r="H315" s="30"/>
      <c r="I315" s="31"/>
    </row>
    <row r="316" spans="1:9" x14ac:dyDescent="0.25">
      <c r="A316" s="14" t="s">
        <v>267</v>
      </c>
      <c r="B316" s="13" t="s">
        <v>111</v>
      </c>
      <c r="C316" s="14"/>
      <c r="D316" s="14"/>
      <c r="E316" s="14"/>
      <c r="F316" s="14"/>
      <c r="G316" s="14"/>
      <c r="H316" s="30"/>
      <c r="I316" s="31"/>
    </row>
    <row r="317" spans="1:9" ht="105" x14ac:dyDescent="0.25">
      <c r="A317" s="14" t="s">
        <v>268</v>
      </c>
      <c r="B317" s="13" t="s">
        <v>269</v>
      </c>
      <c r="C317" s="14"/>
      <c r="D317" s="14"/>
      <c r="E317" s="14"/>
      <c r="F317" s="14"/>
      <c r="G317" s="14"/>
      <c r="H317" s="30"/>
      <c r="I317" s="31"/>
    </row>
    <row r="318" spans="1:9" x14ac:dyDescent="0.25">
      <c r="A318" s="14" t="s">
        <v>270</v>
      </c>
      <c r="B318" s="13" t="s">
        <v>59</v>
      </c>
      <c r="C318" s="14"/>
      <c r="D318" s="14"/>
      <c r="E318" s="14"/>
      <c r="F318" s="14"/>
      <c r="G318" s="14"/>
      <c r="H318" s="30"/>
      <c r="I318" s="31"/>
    </row>
    <row r="319" spans="1:9" x14ac:dyDescent="0.25">
      <c r="E319" s="22" t="s">
        <v>60</v>
      </c>
      <c r="F319" s="22" t="str">
        <f>IF((COUNT(C309:C318)&lt;&gt;COUNT(F309:F318)),"", ROUND(SUM(F309:F318),2))</f>
        <v/>
      </c>
      <c r="G319" s="20" t="str">
        <f>IF((COUNT(C309:C318)&lt;&gt;COUNT(F309:F318)),"Neužpildytos visų objektų kainos", "")</f>
        <v>Neužpildytos visų objektų kainos</v>
      </c>
    </row>
    <row r="320" spans="1:9" x14ac:dyDescent="0.25">
      <c r="C320" s="22" t="s">
        <v>61</v>
      </c>
      <c r="D320" s="30"/>
      <c r="E320" s="22" t="s">
        <v>62</v>
      </c>
      <c r="F320" s="22" t="str">
        <f>IF(OR(F319="",D320=""),"", ROUND(PRODUCT(D320,F319)/100,2))</f>
        <v/>
      </c>
      <c r="G320" s="20" t="str">
        <f>IF(D320="", "Nurodykite taikomą PVM dydį", "")</f>
        <v>Nurodykite taikomą PVM dydį</v>
      </c>
    </row>
    <row r="321" spans="1:9" x14ac:dyDescent="0.25">
      <c r="E321" s="22" t="s">
        <v>63</v>
      </c>
      <c r="F321" s="22">
        <f>IF(ISBLANK(F320), "", ROUND(SUM(F319:F320),2))</f>
        <v>0</v>
      </c>
    </row>
    <row r="325" spans="1:9" x14ac:dyDescent="0.25">
      <c r="A325" s="15" t="s">
        <v>271</v>
      </c>
      <c r="B325" s="15" t="s">
        <v>272</v>
      </c>
    </row>
    <row r="327" spans="1:9" x14ac:dyDescent="0.25">
      <c r="A327" s="15" t="s">
        <v>28</v>
      </c>
    </row>
    <row r="328" spans="1:9" ht="75" x14ac:dyDescent="0.25">
      <c r="A328" s="27" t="s">
        <v>29</v>
      </c>
      <c r="B328" s="27" t="s">
        <v>30</v>
      </c>
      <c r="C328" s="27" t="s">
        <v>31</v>
      </c>
      <c r="D328" s="27" t="s">
        <v>32</v>
      </c>
      <c r="E328" s="27" t="s">
        <v>33</v>
      </c>
      <c r="F328" s="27" t="s">
        <v>34</v>
      </c>
      <c r="G328" s="27" t="s">
        <v>35</v>
      </c>
      <c r="H328" s="27" t="s">
        <v>36</v>
      </c>
      <c r="I328" s="27" t="s">
        <v>37</v>
      </c>
    </row>
    <row r="329" spans="1:9" x14ac:dyDescent="0.25">
      <c r="A329" s="22" t="s">
        <v>273</v>
      </c>
      <c r="B329" s="12" t="s">
        <v>274</v>
      </c>
      <c r="C329" s="14"/>
      <c r="D329" s="14"/>
      <c r="E329" s="14"/>
      <c r="F329" s="14"/>
      <c r="G329" s="14"/>
      <c r="H329" s="14"/>
      <c r="I329" s="13"/>
    </row>
    <row r="330" spans="1:9" ht="45" x14ac:dyDescent="0.25">
      <c r="A330" s="14" t="s">
        <v>275</v>
      </c>
      <c r="B330" s="13" t="s">
        <v>274</v>
      </c>
      <c r="C330" s="28">
        <v>1</v>
      </c>
      <c r="D330" s="28" t="s">
        <v>227</v>
      </c>
      <c r="E330" s="29">
        <v>945</v>
      </c>
      <c r="F330" s="14">
        <f>IF(ISBLANK(E330),"", PRODUCT(C330,E330))</f>
        <v>945</v>
      </c>
      <c r="G330" s="31" t="s">
        <v>359</v>
      </c>
      <c r="H330" s="14"/>
      <c r="I330" s="13"/>
    </row>
    <row r="331" spans="1:9" x14ac:dyDescent="0.25">
      <c r="A331" s="14" t="s">
        <v>276</v>
      </c>
      <c r="B331" s="13" t="s">
        <v>43</v>
      </c>
      <c r="C331" s="14"/>
      <c r="D331" s="14"/>
      <c r="E331" s="14"/>
      <c r="F331" s="14"/>
      <c r="G331" s="14"/>
      <c r="H331" s="30" t="s">
        <v>346</v>
      </c>
      <c r="I331" s="31" t="s">
        <v>361</v>
      </c>
    </row>
    <row r="332" spans="1:9" x14ac:dyDescent="0.25">
      <c r="A332" s="14" t="s">
        <v>277</v>
      </c>
      <c r="B332" s="13" t="s">
        <v>45</v>
      </c>
      <c r="C332" s="14"/>
      <c r="D332" s="14"/>
      <c r="E332" s="14"/>
      <c r="F332" s="14"/>
      <c r="G332" s="14"/>
      <c r="H332" s="30" t="s">
        <v>347</v>
      </c>
      <c r="I332" s="31" t="s">
        <v>361</v>
      </c>
    </row>
    <row r="333" spans="1:9" x14ac:dyDescent="0.25">
      <c r="A333" s="14" t="s">
        <v>278</v>
      </c>
      <c r="B333" s="13" t="s">
        <v>47</v>
      </c>
      <c r="C333" s="14"/>
      <c r="D333" s="14"/>
      <c r="E333" s="14"/>
      <c r="F333" s="14"/>
      <c r="G333" s="14"/>
      <c r="H333" s="30" t="s">
        <v>350</v>
      </c>
      <c r="I333" s="31" t="s">
        <v>361</v>
      </c>
    </row>
    <row r="334" spans="1:9" x14ac:dyDescent="0.25">
      <c r="A334" s="14" t="s">
        <v>279</v>
      </c>
      <c r="B334" s="13" t="s">
        <v>49</v>
      </c>
      <c r="C334" s="14"/>
      <c r="D334" s="14"/>
      <c r="E334" s="14"/>
      <c r="F334" s="14"/>
      <c r="G334" s="14"/>
      <c r="H334" s="30" t="s">
        <v>349</v>
      </c>
      <c r="I334" s="31" t="s">
        <v>362</v>
      </c>
    </row>
    <row r="335" spans="1:9" x14ac:dyDescent="0.25">
      <c r="A335" s="14" t="s">
        <v>280</v>
      </c>
      <c r="B335" s="13" t="s">
        <v>281</v>
      </c>
      <c r="C335" s="14"/>
      <c r="D335" s="14"/>
      <c r="E335" s="14"/>
      <c r="F335" s="14"/>
      <c r="G335" s="14"/>
      <c r="H335" s="30" t="s">
        <v>358</v>
      </c>
      <c r="I335" s="31" t="s">
        <v>361</v>
      </c>
    </row>
    <row r="336" spans="1:9" x14ac:dyDescent="0.25">
      <c r="A336" s="14" t="s">
        <v>282</v>
      </c>
      <c r="B336" s="13" t="s">
        <v>235</v>
      </c>
      <c r="C336" s="14"/>
      <c r="D336" s="14"/>
      <c r="E336" s="14"/>
      <c r="F336" s="14"/>
      <c r="G336" s="14"/>
      <c r="H336" s="30" t="s">
        <v>360</v>
      </c>
      <c r="I336" s="31" t="s">
        <v>361</v>
      </c>
    </row>
    <row r="337" spans="1:9" x14ac:dyDescent="0.25">
      <c r="A337" s="14" t="s">
        <v>283</v>
      </c>
      <c r="B337" s="13" t="s">
        <v>284</v>
      </c>
      <c r="C337" s="14"/>
      <c r="D337" s="14"/>
      <c r="E337" s="14"/>
      <c r="F337" s="14"/>
      <c r="G337" s="14"/>
      <c r="H337" s="30" t="s">
        <v>352</v>
      </c>
      <c r="I337" s="31" t="s">
        <v>361</v>
      </c>
    </row>
    <row r="338" spans="1:9" x14ac:dyDescent="0.25">
      <c r="A338" s="14" t="s">
        <v>285</v>
      </c>
      <c r="B338" s="13" t="s">
        <v>59</v>
      </c>
      <c r="C338" s="14"/>
      <c r="D338" s="14"/>
      <c r="E338" s="14"/>
      <c r="F338" s="14"/>
      <c r="G338" s="14"/>
      <c r="H338" s="30" t="s">
        <v>354</v>
      </c>
      <c r="I338" s="31"/>
    </row>
    <row r="339" spans="1:9" x14ac:dyDescent="0.25">
      <c r="E339" s="22" t="s">
        <v>60</v>
      </c>
      <c r="F339" s="22">
        <f>IF((COUNT(C330:C338)&lt;&gt;COUNT(F330:F338)),"", ROUND(SUM(F330:F338),2))</f>
        <v>945</v>
      </c>
      <c r="G339" s="20" t="str">
        <f>IF((COUNT(C330:C338)&lt;&gt;COUNT(F330:F338)),"Neužpildytos visų objektų kainos", "")</f>
        <v/>
      </c>
    </row>
    <row r="340" spans="1:9" x14ac:dyDescent="0.25">
      <c r="C340" s="22" t="s">
        <v>61</v>
      </c>
      <c r="D340" s="30">
        <v>5</v>
      </c>
      <c r="E340" s="22" t="s">
        <v>62</v>
      </c>
      <c r="F340" s="22">
        <f>IF(OR(F339="",D340=""),"", ROUND(PRODUCT(D340,F339)/100,2))</f>
        <v>47.25</v>
      </c>
      <c r="G340" s="20" t="str">
        <f>IF(D340="", "Nurodykite taikomą PVM dydį", "")</f>
        <v/>
      </c>
    </row>
    <row r="341" spans="1:9" x14ac:dyDescent="0.25">
      <c r="E341" s="22" t="s">
        <v>63</v>
      </c>
      <c r="F341" s="22">
        <f>IF(ISBLANK(F340), "", ROUND(SUM(F339:F340),2))</f>
        <v>992.25</v>
      </c>
    </row>
    <row r="345" spans="1:9" x14ac:dyDescent="0.25">
      <c r="A345" s="15" t="s">
        <v>286</v>
      </c>
      <c r="B345" s="15" t="s">
        <v>287</v>
      </c>
    </row>
    <row r="347" spans="1:9" x14ac:dyDescent="0.25">
      <c r="A347" s="15" t="s">
        <v>28</v>
      </c>
    </row>
    <row r="348" spans="1:9" ht="75" x14ac:dyDescent="0.25">
      <c r="A348" s="27" t="s">
        <v>29</v>
      </c>
      <c r="B348" s="27" t="s">
        <v>30</v>
      </c>
      <c r="C348" s="27" t="s">
        <v>31</v>
      </c>
      <c r="D348" s="27" t="s">
        <v>32</v>
      </c>
      <c r="E348" s="27" t="s">
        <v>33</v>
      </c>
      <c r="F348" s="27" t="s">
        <v>34</v>
      </c>
      <c r="G348" s="27" t="s">
        <v>35</v>
      </c>
      <c r="H348" s="27" t="s">
        <v>36</v>
      </c>
      <c r="I348" s="27" t="s">
        <v>37</v>
      </c>
    </row>
    <row r="349" spans="1:9" x14ac:dyDescent="0.25">
      <c r="A349" s="22" t="s">
        <v>288</v>
      </c>
      <c r="B349" s="12" t="s">
        <v>289</v>
      </c>
      <c r="C349" s="14"/>
      <c r="D349" s="14"/>
      <c r="E349" s="14"/>
      <c r="F349" s="14"/>
      <c r="G349" s="14"/>
      <c r="H349" s="14"/>
      <c r="I349" s="13"/>
    </row>
    <row r="350" spans="1:9" x14ac:dyDescent="0.25">
      <c r="A350" s="14" t="s">
        <v>290</v>
      </c>
      <c r="B350" s="13" t="s">
        <v>289</v>
      </c>
      <c r="C350" s="28">
        <v>0.4</v>
      </c>
      <c r="D350" s="28" t="s">
        <v>227</v>
      </c>
      <c r="E350" s="29"/>
      <c r="F350" s="14" t="str">
        <f>IF(ISBLANK(E350),"", PRODUCT(C350,E350))</f>
        <v/>
      </c>
      <c r="G350" s="30"/>
      <c r="H350" s="14"/>
      <c r="I350" s="13"/>
    </row>
    <row r="351" spans="1:9" x14ac:dyDescent="0.25">
      <c r="A351" s="14" t="s">
        <v>291</v>
      </c>
      <c r="B351" s="13" t="s">
        <v>43</v>
      </c>
      <c r="C351" s="14"/>
      <c r="D351" s="14"/>
      <c r="E351" s="14"/>
      <c r="F351" s="14"/>
      <c r="G351" s="14"/>
      <c r="H351" s="30"/>
      <c r="I351" s="31"/>
    </row>
    <row r="352" spans="1:9" x14ac:dyDescent="0.25">
      <c r="A352" s="14" t="s">
        <v>292</v>
      </c>
      <c r="B352" s="13" t="s">
        <v>45</v>
      </c>
      <c r="C352" s="14"/>
      <c r="D352" s="14"/>
      <c r="E352" s="14"/>
      <c r="F352" s="14"/>
      <c r="G352" s="14"/>
      <c r="H352" s="30"/>
      <c r="I352" s="31"/>
    </row>
    <row r="353" spans="1:9" x14ac:dyDescent="0.25">
      <c r="A353" s="14" t="s">
        <v>293</v>
      </c>
      <c r="B353" s="13" t="s">
        <v>72</v>
      </c>
      <c r="C353" s="14"/>
      <c r="D353" s="14"/>
      <c r="E353" s="14"/>
      <c r="F353" s="14"/>
      <c r="G353" s="14"/>
      <c r="H353" s="30"/>
      <c r="I353" s="31"/>
    </row>
    <row r="354" spans="1:9" x14ac:dyDescent="0.25">
      <c r="A354" s="14" t="s">
        <v>294</v>
      </c>
      <c r="B354" s="13" t="s">
        <v>49</v>
      </c>
      <c r="C354" s="14"/>
      <c r="D354" s="14"/>
      <c r="E354" s="14"/>
      <c r="F354" s="14"/>
      <c r="G354" s="14"/>
      <c r="H354" s="30"/>
      <c r="I354" s="31"/>
    </row>
    <row r="355" spans="1:9" x14ac:dyDescent="0.25">
      <c r="A355" s="14" t="s">
        <v>295</v>
      </c>
      <c r="B355" s="13" t="s">
        <v>296</v>
      </c>
      <c r="C355" s="14"/>
      <c r="D355" s="14"/>
      <c r="E355" s="14"/>
      <c r="F355" s="14"/>
      <c r="G355" s="14"/>
      <c r="H355" s="30"/>
      <c r="I355" s="31"/>
    </row>
    <row r="356" spans="1:9" x14ac:dyDescent="0.25">
      <c r="A356" s="14" t="s">
        <v>297</v>
      </c>
      <c r="B356" s="13" t="s">
        <v>298</v>
      </c>
      <c r="C356" s="14"/>
      <c r="D356" s="14"/>
      <c r="E356" s="14"/>
      <c r="F356" s="14"/>
      <c r="G356" s="14"/>
      <c r="H356" s="30"/>
      <c r="I356" s="31"/>
    </row>
    <row r="357" spans="1:9" x14ac:dyDescent="0.25">
      <c r="A357" s="14" t="s">
        <v>299</v>
      </c>
      <c r="B357" s="13" t="s">
        <v>300</v>
      </c>
      <c r="C357" s="14"/>
      <c r="D357" s="14"/>
      <c r="E357" s="14"/>
      <c r="F357" s="14"/>
      <c r="G357" s="14"/>
      <c r="H357" s="30"/>
      <c r="I357" s="31"/>
    </row>
    <row r="358" spans="1:9" x14ac:dyDescent="0.25">
      <c r="A358" s="14" t="s">
        <v>301</v>
      </c>
      <c r="B358" s="13" t="s">
        <v>59</v>
      </c>
      <c r="C358" s="14"/>
      <c r="D358" s="14"/>
      <c r="E358" s="14"/>
      <c r="F358" s="14"/>
      <c r="G358" s="14"/>
      <c r="H358" s="30"/>
      <c r="I358" s="31"/>
    </row>
    <row r="359" spans="1:9" x14ac:dyDescent="0.25">
      <c r="E359" s="22" t="s">
        <v>60</v>
      </c>
      <c r="F359" s="22" t="str">
        <f>IF((COUNT(C350:C358)&lt;&gt;COUNT(F350:F358)),"", ROUND(SUM(F350:F358),2))</f>
        <v/>
      </c>
      <c r="G359" s="20" t="str">
        <f>IF((COUNT(C350:C358)&lt;&gt;COUNT(F350:F358)),"Neužpildytos visų objektų kainos", "")</f>
        <v>Neužpildytos visų objektų kainos</v>
      </c>
    </row>
    <row r="360" spans="1:9" x14ac:dyDescent="0.25">
      <c r="C360" s="22" t="s">
        <v>61</v>
      </c>
      <c r="D360" s="30"/>
      <c r="E360" s="22" t="s">
        <v>62</v>
      </c>
      <c r="F360" s="22" t="str">
        <f>IF(OR(F359="",D360=""),"", ROUND(PRODUCT(D360,F359)/100,2))</f>
        <v/>
      </c>
      <c r="G360" s="20" t="str">
        <f>IF(D360="", "Nurodykite taikomą PVM dydį", "")</f>
        <v>Nurodykite taikomą PVM dydį</v>
      </c>
    </row>
    <row r="361" spans="1:9" x14ac:dyDescent="0.25">
      <c r="E361" s="22" t="s">
        <v>63</v>
      </c>
      <c r="F361" s="22">
        <f>IF(ISBLANK(F360), "", ROUND(SUM(F359:F360),2))</f>
        <v>0</v>
      </c>
    </row>
    <row r="365" spans="1:9" x14ac:dyDescent="0.25">
      <c r="A365" s="15" t="s">
        <v>302</v>
      </c>
      <c r="B365" s="15" t="s">
        <v>303</v>
      </c>
    </row>
    <row r="367" spans="1:9" x14ac:dyDescent="0.25">
      <c r="A367" s="15" t="s">
        <v>28</v>
      </c>
    </row>
    <row r="368" spans="1:9" ht="75" x14ac:dyDescent="0.25">
      <c r="A368" s="27" t="s">
        <v>29</v>
      </c>
      <c r="B368" s="27" t="s">
        <v>30</v>
      </c>
      <c r="C368" s="27" t="s">
        <v>31</v>
      </c>
      <c r="D368" s="27" t="s">
        <v>32</v>
      </c>
      <c r="E368" s="27" t="s">
        <v>33</v>
      </c>
      <c r="F368" s="27" t="s">
        <v>34</v>
      </c>
      <c r="G368" s="27" t="s">
        <v>35</v>
      </c>
      <c r="H368" s="27" t="s">
        <v>36</v>
      </c>
      <c r="I368" s="27" t="s">
        <v>37</v>
      </c>
    </row>
    <row r="369" spans="1:9" x14ac:dyDescent="0.25">
      <c r="A369" s="22" t="s">
        <v>304</v>
      </c>
      <c r="B369" s="12" t="s">
        <v>305</v>
      </c>
      <c r="C369" s="14"/>
      <c r="D369" s="14"/>
      <c r="E369" s="14"/>
      <c r="F369" s="14"/>
      <c r="G369" s="14"/>
      <c r="H369" s="14"/>
      <c r="I369" s="13"/>
    </row>
    <row r="370" spans="1:9" ht="60" x14ac:dyDescent="0.25">
      <c r="A370" s="14" t="s">
        <v>306</v>
      </c>
      <c r="B370" s="13" t="s">
        <v>305</v>
      </c>
      <c r="C370" s="28">
        <v>1</v>
      </c>
      <c r="D370" s="28" t="s">
        <v>227</v>
      </c>
      <c r="E370" s="29">
        <v>750</v>
      </c>
      <c r="F370" s="14">
        <f>IF(ISBLANK(E370),"", PRODUCT(C370,E370))</f>
        <v>750</v>
      </c>
      <c r="G370" s="31" t="s">
        <v>357</v>
      </c>
      <c r="H370" s="14"/>
      <c r="I370" s="13"/>
    </row>
    <row r="371" spans="1:9" x14ac:dyDescent="0.25">
      <c r="A371" s="14" t="s">
        <v>307</v>
      </c>
      <c r="B371" s="13" t="s">
        <v>43</v>
      </c>
      <c r="C371" s="14"/>
      <c r="D371" s="14"/>
      <c r="E371" s="14"/>
      <c r="F371" s="14"/>
      <c r="G371" s="14"/>
      <c r="H371" s="30" t="s">
        <v>346</v>
      </c>
      <c r="I371" s="31" t="s">
        <v>361</v>
      </c>
    </row>
    <row r="372" spans="1:9" x14ac:dyDescent="0.25">
      <c r="A372" s="14" t="s">
        <v>308</v>
      </c>
      <c r="B372" s="13" t="s">
        <v>45</v>
      </c>
      <c r="C372" s="14"/>
      <c r="D372" s="14"/>
      <c r="E372" s="14"/>
      <c r="F372" s="14"/>
      <c r="G372" s="14"/>
      <c r="H372" s="30" t="s">
        <v>347</v>
      </c>
      <c r="I372" s="31" t="s">
        <v>361</v>
      </c>
    </row>
    <row r="373" spans="1:9" x14ac:dyDescent="0.25">
      <c r="A373" s="14" t="s">
        <v>309</v>
      </c>
      <c r="B373" s="13" t="s">
        <v>72</v>
      </c>
      <c r="C373" s="14"/>
      <c r="D373" s="14"/>
      <c r="E373" s="14"/>
      <c r="F373" s="14"/>
      <c r="G373" s="14"/>
      <c r="H373" s="30" t="s">
        <v>348</v>
      </c>
      <c r="I373" s="31" t="s">
        <v>361</v>
      </c>
    </row>
    <row r="374" spans="1:9" x14ac:dyDescent="0.25">
      <c r="A374" s="14" t="s">
        <v>310</v>
      </c>
      <c r="B374" s="13" t="s">
        <v>49</v>
      </c>
      <c r="C374" s="14"/>
      <c r="D374" s="14"/>
      <c r="E374" s="14"/>
      <c r="F374" s="14"/>
      <c r="G374" s="14"/>
      <c r="H374" s="30" t="s">
        <v>349</v>
      </c>
      <c r="I374" s="31" t="s">
        <v>362</v>
      </c>
    </row>
    <row r="375" spans="1:9" x14ac:dyDescent="0.25">
      <c r="A375" s="14" t="s">
        <v>311</v>
      </c>
      <c r="B375" s="13" t="s">
        <v>312</v>
      </c>
      <c r="C375" s="14"/>
      <c r="D375" s="14"/>
      <c r="E375" s="14"/>
      <c r="F375" s="14"/>
      <c r="G375" s="14"/>
      <c r="H375" s="30" t="s">
        <v>356</v>
      </c>
      <c r="I375" s="31" t="s">
        <v>361</v>
      </c>
    </row>
    <row r="376" spans="1:9" x14ac:dyDescent="0.25">
      <c r="A376" s="14" t="s">
        <v>313</v>
      </c>
      <c r="B376" s="13" t="s">
        <v>235</v>
      </c>
      <c r="C376" s="14"/>
      <c r="D376" s="14"/>
      <c r="E376" s="14"/>
      <c r="F376" s="14"/>
      <c r="G376" s="14"/>
      <c r="H376" s="30" t="s">
        <v>353</v>
      </c>
      <c r="I376" s="31" t="s">
        <v>361</v>
      </c>
    </row>
    <row r="377" spans="1:9" x14ac:dyDescent="0.25">
      <c r="A377" s="14" t="s">
        <v>314</v>
      </c>
      <c r="B377" s="13" t="s">
        <v>284</v>
      </c>
      <c r="C377" s="14"/>
      <c r="D377" s="14"/>
      <c r="E377" s="14"/>
      <c r="F377" s="14"/>
      <c r="G377" s="14"/>
      <c r="H377" s="30" t="s">
        <v>352</v>
      </c>
      <c r="I377" s="31" t="s">
        <v>361</v>
      </c>
    </row>
    <row r="378" spans="1:9" x14ac:dyDescent="0.25">
      <c r="A378" s="14" t="s">
        <v>315</v>
      </c>
      <c r="B378" s="13" t="s">
        <v>59</v>
      </c>
      <c r="C378" s="14"/>
      <c r="D378" s="14"/>
      <c r="E378" s="14"/>
      <c r="F378" s="14"/>
      <c r="G378" s="14"/>
      <c r="H378" s="30" t="s">
        <v>354</v>
      </c>
      <c r="I378" s="31"/>
    </row>
    <row r="379" spans="1:9" ht="105" x14ac:dyDescent="0.25">
      <c r="A379" s="14" t="s">
        <v>316</v>
      </c>
      <c r="B379" s="13" t="s">
        <v>269</v>
      </c>
      <c r="C379" s="14"/>
      <c r="D379" s="14"/>
      <c r="E379" s="14"/>
      <c r="F379" s="14"/>
      <c r="G379" s="14"/>
      <c r="H379" s="30"/>
      <c r="I379" s="31"/>
    </row>
    <row r="380" spans="1:9" x14ac:dyDescent="0.25">
      <c r="E380" s="22" t="s">
        <v>60</v>
      </c>
      <c r="F380" s="22">
        <f>IF((COUNT(C370:C379)&lt;&gt;COUNT(F370:F379)),"", ROUND(SUM(F370:F379),2))</f>
        <v>750</v>
      </c>
      <c r="G380" s="20" t="str">
        <f>IF((COUNT(C370:C379)&lt;&gt;COUNT(F370:F379)),"Neužpildytos visų objektų kainos", "")</f>
        <v/>
      </c>
    </row>
    <row r="381" spans="1:9" x14ac:dyDescent="0.25">
      <c r="C381" s="22" t="s">
        <v>61</v>
      </c>
      <c r="D381" s="30">
        <v>5</v>
      </c>
      <c r="E381" s="22" t="s">
        <v>62</v>
      </c>
      <c r="F381" s="22">
        <f>IF(OR(F380="",D381=""),"", ROUND(PRODUCT(D381,F380)/100,2))</f>
        <v>37.5</v>
      </c>
      <c r="G381" s="20" t="str">
        <f>IF(D381="", "Nurodykite taikomą PVM dydį", "")</f>
        <v/>
      </c>
    </row>
    <row r="382" spans="1:9" x14ac:dyDescent="0.25">
      <c r="E382" s="22" t="s">
        <v>63</v>
      </c>
      <c r="F382" s="22">
        <f>IF(ISBLANK(F381), "", ROUND(SUM(F380:F381),2))</f>
        <v>787.5</v>
      </c>
    </row>
  </sheetData>
  <sheetProtection algorithmName="SHA-512" hashValue="SPML+snkM4+ih4DfFit88A0DpcRuFx/ojJ450OP3W99QEVV9KI7v1OwrEimy6C9D6KKW4fBQmucFRgju0kO51g==" saltValue="dVGJDgQmKDIWQzFCN+PNs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317</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2"/>
      <c r="B4" s="2"/>
      <c r="C4" s="2"/>
      <c r="D4" s="2"/>
      <c r="E4" s="2"/>
      <c r="F4" s="2"/>
      <c r="G4" s="2"/>
      <c r="H4" s="2"/>
      <c r="I4" s="2"/>
      <c r="J4" s="2"/>
    </row>
    <row r="5" spans="1:11" ht="48" customHeight="1" x14ac:dyDescent="0.25">
      <c r="A5" s="61" t="s">
        <v>318</v>
      </c>
      <c r="B5" s="55"/>
      <c r="C5" s="53" t="s">
        <v>319</v>
      </c>
      <c r="D5" s="54"/>
      <c r="E5" s="55"/>
      <c r="F5" s="53" t="s">
        <v>320</v>
      </c>
      <c r="G5" s="54"/>
      <c r="H5" s="55"/>
      <c r="I5" s="53" t="s">
        <v>321</v>
      </c>
      <c r="J5" s="55"/>
      <c r="K5" s="4" t="s">
        <v>322</v>
      </c>
    </row>
    <row r="6" spans="1:11" ht="48.95" customHeight="1" x14ac:dyDescent="0.25">
      <c r="A6" s="52"/>
      <c r="B6" s="43"/>
      <c r="C6" s="50"/>
      <c r="D6" s="51"/>
      <c r="E6" s="43"/>
      <c r="F6" s="50"/>
      <c r="G6" s="51"/>
      <c r="H6" s="43"/>
      <c r="I6" s="50"/>
      <c r="J6" s="43"/>
      <c r="K6" s="7"/>
    </row>
    <row r="7" spans="1:11" ht="48.95" customHeight="1" x14ac:dyDescent="0.25">
      <c r="A7" s="52"/>
      <c r="B7" s="43"/>
      <c r="C7" s="50"/>
      <c r="D7" s="51"/>
      <c r="E7" s="43"/>
      <c r="F7" s="50"/>
      <c r="G7" s="51"/>
      <c r="H7" s="43"/>
      <c r="I7" s="50"/>
      <c r="J7" s="43"/>
      <c r="K7" s="7"/>
    </row>
    <row r="8" spans="1:11" ht="48.95" customHeight="1" x14ac:dyDescent="0.25">
      <c r="A8" s="52"/>
      <c r="B8" s="43"/>
      <c r="C8" s="50"/>
      <c r="D8" s="51"/>
      <c r="E8" s="43"/>
      <c r="F8" s="50"/>
      <c r="G8" s="51"/>
      <c r="H8" s="43"/>
      <c r="I8" s="50"/>
      <c r="J8" s="43"/>
      <c r="K8" s="7"/>
    </row>
    <row r="9" spans="1:11" ht="48.95" customHeight="1" x14ac:dyDescent="0.25">
      <c r="A9" s="52"/>
      <c r="B9" s="43"/>
      <c r="C9" s="50"/>
      <c r="D9" s="51"/>
      <c r="E9" s="43"/>
      <c r="F9" s="50"/>
      <c r="G9" s="51"/>
      <c r="H9" s="43"/>
      <c r="I9" s="50"/>
      <c r="J9" s="43"/>
      <c r="K9" s="7"/>
    </row>
    <row r="10" spans="1:11" ht="48.95" customHeight="1" x14ac:dyDescent="0.25">
      <c r="A10" s="52"/>
      <c r="B10" s="43"/>
      <c r="C10" s="50"/>
      <c r="D10" s="51"/>
      <c r="E10" s="43"/>
      <c r="F10" s="50"/>
      <c r="G10" s="51"/>
      <c r="H10" s="43"/>
      <c r="I10" s="50"/>
      <c r="J10" s="43"/>
      <c r="K10" s="7"/>
    </row>
    <row r="11" spans="1:11" ht="48.95" customHeight="1" x14ac:dyDescent="0.25">
      <c r="A11" s="52"/>
      <c r="B11" s="43"/>
      <c r="C11" s="50"/>
      <c r="D11" s="51"/>
      <c r="E11" s="43"/>
      <c r="F11" s="50"/>
      <c r="G11" s="51"/>
      <c r="H11" s="43"/>
      <c r="I11" s="50"/>
      <c r="J11" s="43"/>
      <c r="K11" s="7"/>
    </row>
    <row r="12" spans="1:11" ht="48.95" customHeight="1" x14ac:dyDescent="0.25">
      <c r="A12" s="52"/>
      <c r="B12" s="43"/>
      <c r="C12" s="50"/>
      <c r="D12" s="51"/>
      <c r="E12" s="43"/>
      <c r="F12" s="50"/>
      <c r="G12" s="51"/>
      <c r="H12" s="43"/>
      <c r="I12" s="50"/>
      <c r="J12" s="43"/>
      <c r="K12" s="7"/>
    </row>
    <row r="13" spans="1:11" ht="48.95" customHeight="1" x14ac:dyDescent="0.25">
      <c r="A13" s="52"/>
      <c r="B13" s="43"/>
      <c r="C13" s="50"/>
      <c r="D13" s="51"/>
      <c r="E13" s="43"/>
      <c r="F13" s="50"/>
      <c r="G13" s="51"/>
      <c r="H13" s="43"/>
      <c r="I13" s="50"/>
      <c r="J13" s="43"/>
      <c r="K13" s="7"/>
    </row>
    <row r="14" spans="1:11" ht="48.95" customHeight="1" x14ac:dyDescent="0.25">
      <c r="A14" s="52"/>
      <c r="B14" s="43"/>
      <c r="C14" s="50"/>
      <c r="D14" s="51"/>
      <c r="E14" s="43"/>
      <c r="F14" s="50"/>
      <c r="G14" s="51"/>
      <c r="H14" s="43"/>
      <c r="I14" s="50"/>
      <c r="J14" s="43"/>
      <c r="K14" s="7"/>
    </row>
    <row r="15" spans="1:11" ht="48" customHeight="1" thickBot="1" x14ac:dyDescent="0.3">
      <c r="A15" s="66"/>
      <c r="B15" s="60"/>
      <c r="C15" s="58"/>
      <c r="D15" s="59"/>
      <c r="E15" s="60"/>
      <c r="F15" s="58"/>
      <c r="G15" s="59"/>
      <c r="H15" s="60"/>
      <c r="I15" s="58"/>
      <c r="J15" s="60"/>
      <c r="K15" s="8"/>
    </row>
    <row r="16" spans="1:11" ht="18.95" customHeight="1" x14ac:dyDescent="0.25">
      <c r="A16" s="5"/>
      <c r="B16" s="5"/>
      <c r="C16" s="5"/>
      <c r="D16" s="5"/>
      <c r="E16" s="5"/>
      <c r="F16" s="5"/>
      <c r="G16" s="5"/>
      <c r="H16" s="5"/>
      <c r="I16" s="5"/>
      <c r="J16" s="5"/>
      <c r="K16" s="6"/>
    </row>
    <row r="17" spans="1:11" ht="48.95" customHeight="1" x14ac:dyDescent="0.25">
      <c r="A17" s="78" t="s">
        <v>323</v>
      </c>
      <c r="B17" s="35"/>
      <c r="C17" s="35"/>
      <c r="D17" s="35"/>
      <c r="E17" s="35"/>
      <c r="F17" s="35"/>
      <c r="G17" s="35"/>
      <c r="H17" s="35"/>
      <c r="I17" s="35"/>
      <c r="J17" s="35"/>
      <c r="K17" s="35"/>
    </row>
    <row r="18" spans="1:11" ht="15.95" customHeight="1" thickBot="1" x14ac:dyDescent="0.3">
      <c r="A18" s="5"/>
      <c r="B18" s="5"/>
      <c r="C18" s="5"/>
      <c r="D18" s="5"/>
      <c r="E18" s="5"/>
      <c r="F18" s="5"/>
      <c r="G18" s="5"/>
      <c r="H18" s="5"/>
      <c r="I18" s="5"/>
      <c r="J18" s="5"/>
      <c r="K18" s="6"/>
    </row>
    <row r="19" spans="1:11" ht="48.95" customHeight="1" x14ac:dyDescent="0.25">
      <c r="A19" s="61" t="s">
        <v>30</v>
      </c>
      <c r="B19" s="55"/>
      <c r="C19" s="53" t="s">
        <v>319</v>
      </c>
      <c r="D19" s="54"/>
      <c r="E19" s="55"/>
      <c r="F19" s="53" t="s">
        <v>324</v>
      </c>
      <c r="G19" s="54"/>
      <c r="H19" s="55"/>
      <c r="I19" s="64" t="s">
        <v>321</v>
      </c>
      <c r="J19" s="65"/>
      <c r="K19" s="6"/>
    </row>
    <row r="20" spans="1:11" ht="48.95" customHeight="1" x14ac:dyDescent="0.25">
      <c r="A20" s="52"/>
      <c r="B20" s="43"/>
      <c r="C20" s="50"/>
      <c r="D20" s="51"/>
      <c r="E20" s="43"/>
      <c r="F20" s="50"/>
      <c r="G20" s="51"/>
      <c r="H20" s="43"/>
      <c r="I20" s="56"/>
      <c r="J20" s="57"/>
      <c r="K20" s="6"/>
    </row>
    <row r="21" spans="1:11" ht="48.95" customHeight="1" x14ac:dyDescent="0.25">
      <c r="A21" s="52"/>
      <c r="B21" s="43"/>
      <c r="C21" s="50"/>
      <c r="D21" s="51"/>
      <c r="E21" s="43"/>
      <c r="F21" s="50"/>
      <c r="G21" s="51"/>
      <c r="H21" s="43"/>
      <c r="I21" s="56"/>
      <c r="J21" s="57"/>
      <c r="K21" s="6"/>
    </row>
    <row r="22" spans="1:11" ht="48.95" customHeight="1" x14ac:dyDescent="0.25">
      <c r="A22" s="52"/>
      <c r="B22" s="43"/>
      <c r="C22" s="50"/>
      <c r="D22" s="51"/>
      <c r="E22" s="43"/>
      <c r="F22" s="50"/>
      <c r="G22" s="51"/>
      <c r="H22" s="43"/>
      <c r="I22" s="56"/>
      <c r="J22" s="57"/>
      <c r="K22" s="6"/>
    </row>
    <row r="23" spans="1:11" ht="48.95" customHeight="1" x14ac:dyDescent="0.25">
      <c r="A23" s="52"/>
      <c r="B23" s="43"/>
      <c r="C23" s="50"/>
      <c r="D23" s="51"/>
      <c r="E23" s="43"/>
      <c r="F23" s="50"/>
      <c r="G23" s="51"/>
      <c r="H23" s="43"/>
      <c r="I23" s="56"/>
      <c r="J23" s="57"/>
      <c r="K23" s="6"/>
    </row>
    <row r="24" spans="1:11" ht="48.95" customHeight="1" x14ac:dyDescent="0.25">
      <c r="A24" s="52"/>
      <c r="B24" s="43"/>
      <c r="C24" s="50"/>
      <c r="D24" s="51"/>
      <c r="E24" s="43"/>
      <c r="F24" s="50"/>
      <c r="G24" s="51"/>
      <c r="H24" s="43"/>
      <c r="I24" s="56"/>
      <c r="J24" s="57"/>
      <c r="K24" s="6"/>
    </row>
    <row r="25" spans="1:11" ht="48.95" customHeight="1" x14ac:dyDescent="0.25">
      <c r="A25" s="52"/>
      <c r="B25" s="43"/>
      <c r="C25" s="50"/>
      <c r="D25" s="51"/>
      <c r="E25" s="43"/>
      <c r="F25" s="50"/>
      <c r="G25" s="51"/>
      <c r="H25" s="43"/>
      <c r="I25" s="56"/>
      <c r="J25" s="57"/>
      <c r="K25" s="6"/>
    </row>
    <row r="26" spans="1:11" ht="48.95" customHeight="1" x14ac:dyDescent="0.25">
      <c r="A26" s="52"/>
      <c r="B26" s="43"/>
      <c r="C26" s="50"/>
      <c r="D26" s="51"/>
      <c r="E26" s="43"/>
      <c r="F26" s="50"/>
      <c r="G26" s="51"/>
      <c r="H26" s="43"/>
      <c r="I26" s="56"/>
      <c r="J26" s="57"/>
      <c r="K26" s="6"/>
    </row>
    <row r="27" spans="1:11" ht="48.95" customHeight="1" x14ac:dyDescent="0.25">
      <c r="A27" s="52"/>
      <c r="B27" s="43"/>
      <c r="C27" s="50"/>
      <c r="D27" s="51"/>
      <c r="E27" s="43"/>
      <c r="F27" s="50"/>
      <c r="G27" s="51"/>
      <c r="H27" s="43"/>
      <c r="I27" s="56"/>
      <c r="J27" s="57"/>
      <c r="K27" s="6"/>
    </row>
    <row r="28" spans="1:11" ht="48.95" customHeight="1" x14ac:dyDescent="0.25">
      <c r="A28" s="52"/>
      <c r="B28" s="43"/>
      <c r="C28" s="50"/>
      <c r="D28" s="51"/>
      <c r="E28" s="43"/>
      <c r="F28" s="50"/>
      <c r="G28" s="51"/>
      <c r="H28" s="43"/>
      <c r="I28" s="56"/>
      <c r="J28" s="57"/>
      <c r="K28" s="6"/>
    </row>
    <row r="29" spans="1:11" ht="48.95" customHeight="1" x14ac:dyDescent="0.25">
      <c r="A29" s="52"/>
      <c r="B29" s="43"/>
      <c r="C29" s="50"/>
      <c r="D29" s="51"/>
      <c r="E29" s="43"/>
      <c r="F29" s="50"/>
      <c r="G29" s="51"/>
      <c r="H29" s="43"/>
      <c r="I29" s="56"/>
      <c r="J29" s="57"/>
      <c r="K29" s="6"/>
    </row>
    <row r="31" spans="1:11" ht="33" customHeight="1" x14ac:dyDescent="0.25">
      <c r="A31" s="71"/>
      <c r="B31" s="35"/>
      <c r="C31" s="35"/>
      <c r="D31" s="35"/>
      <c r="E31" s="35"/>
      <c r="F31" s="35"/>
      <c r="G31" s="35"/>
      <c r="H31" s="35"/>
      <c r="I31" s="35"/>
      <c r="J31" s="35"/>
    </row>
    <row r="33" spans="1:10" ht="15.95" customHeight="1" x14ac:dyDescent="0.25">
      <c r="A33" s="72" t="s">
        <v>325</v>
      </c>
      <c r="B33" s="35"/>
      <c r="C33" s="35"/>
      <c r="D33" s="35"/>
      <c r="E33" s="35"/>
      <c r="F33" s="35"/>
      <c r="G33" s="35"/>
      <c r="H33" s="35"/>
      <c r="I33" s="35"/>
      <c r="J33" s="35"/>
    </row>
    <row r="34" spans="1:10" ht="15.95" customHeight="1" thickBot="1" x14ac:dyDescent="0.3"/>
    <row r="35" spans="1:10" ht="15.95" customHeight="1" x14ac:dyDescent="0.25">
      <c r="A35" s="3" t="s">
        <v>29</v>
      </c>
      <c r="B35" s="68" t="s">
        <v>326</v>
      </c>
      <c r="C35" s="54"/>
      <c r="D35" s="54"/>
      <c r="E35" s="54"/>
      <c r="F35" s="54"/>
      <c r="G35" s="55"/>
      <c r="H35" s="69" t="s">
        <v>327</v>
      </c>
      <c r="I35" s="54"/>
      <c r="J35" s="65"/>
    </row>
    <row r="36" spans="1:10" ht="48" customHeight="1" x14ac:dyDescent="0.25">
      <c r="A36" s="9" t="s">
        <v>328</v>
      </c>
      <c r="B36" s="77" t="s">
        <v>329</v>
      </c>
      <c r="C36" s="51"/>
      <c r="D36" s="51"/>
      <c r="E36" s="51"/>
      <c r="F36" s="51"/>
      <c r="G36" s="43"/>
      <c r="H36" s="67"/>
      <c r="I36" s="51"/>
      <c r="J36" s="57"/>
    </row>
    <row r="37" spans="1:10" ht="48" customHeight="1" x14ac:dyDescent="0.25">
      <c r="A37" s="9" t="s">
        <v>330</v>
      </c>
      <c r="B37" s="77" t="s">
        <v>331</v>
      </c>
      <c r="C37" s="51"/>
      <c r="D37" s="51"/>
      <c r="E37" s="51"/>
      <c r="F37" s="51"/>
      <c r="G37" s="43"/>
      <c r="H37" s="67"/>
      <c r="I37" s="51"/>
      <c r="J37" s="57"/>
    </row>
    <row r="38" spans="1:10" ht="48" customHeight="1" x14ac:dyDescent="0.25">
      <c r="A38" s="9" t="s">
        <v>332</v>
      </c>
      <c r="B38" s="77" t="s">
        <v>333</v>
      </c>
      <c r="C38" s="51"/>
      <c r="D38" s="51"/>
      <c r="E38" s="51"/>
      <c r="F38" s="51"/>
      <c r="G38" s="43"/>
      <c r="H38" s="67"/>
      <c r="I38" s="51"/>
      <c r="J38" s="57"/>
    </row>
    <row r="39" spans="1:10" ht="48" customHeight="1" x14ac:dyDescent="0.25">
      <c r="A39" s="10"/>
      <c r="B39" s="63"/>
      <c r="C39" s="51"/>
      <c r="D39" s="51"/>
      <c r="E39" s="51"/>
      <c r="F39" s="51"/>
      <c r="G39" s="43"/>
      <c r="H39" s="67"/>
      <c r="I39" s="51"/>
      <c r="J39" s="57"/>
    </row>
    <row r="40" spans="1:10" ht="48" customHeight="1" x14ac:dyDescent="0.25">
      <c r="A40" s="10"/>
      <c r="B40" s="63"/>
      <c r="C40" s="51"/>
      <c r="D40" s="51"/>
      <c r="E40" s="51"/>
      <c r="F40" s="51"/>
      <c r="G40" s="43"/>
      <c r="H40" s="67"/>
      <c r="I40" s="51"/>
      <c r="J40" s="57"/>
    </row>
    <row r="41" spans="1:10" ht="48" customHeight="1" x14ac:dyDescent="0.25">
      <c r="A41" s="10"/>
      <c r="B41" s="63"/>
      <c r="C41" s="51"/>
      <c r="D41" s="51"/>
      <c r="E41" s="51"/>
      <c r="F41" s="51"/>
      <c r="G41" s="43"/>
      <c r="H41" s="67"/>
      <c r="I41" s="51"/>
      <c r="J41" s="57"/>
    </row>
    <row r="42" spans="1:10" ht="48" customHeight="1" x14ac:dyDescent="0.25">
      <c r="A42" s="10"/>
      <c r="B42" s="63"/>
      <c r="C42" s="51"/>
      <c r="D42" s="51"/>
      <c r="E42" s="51"/>
      <c r="F42" s="51"/>
      <c r="G42" s="43"/>
      <c r="H42" s="67"/>
      <c r="I42" s="51"/>
      <c r="J42" s="57"/>
    </row>
    <row r="43" spans="1:10" ht="48" customHeight="1" x14ac:dyDescent="0.25">
      <c r="A43" s="10"/>
      <c r="B43" s="63"/>
      <c r="C43" s="51"/>
      <c r="D43" s="51"/>
      <c r="E43" s="51"/>
      <c r="F43" s="51"/>
      <c r="G43" s="43"/>
      <c r="H43" s="67"/>
      <c r="I43" s="51"/>
      <c r="J43" s="57"/>
    </row>
    <row r="44" spans="1:10" ht="48" customHeight="1" x14ac:dyDescent="0.25">
      <c r="A44" s="10"/>
      <c r="B44" s="63"/>
      <c r="C44" s="51"/>
      <c r="D44" s="51"/>
      <c r="E44" s="51"/>
      <c r="F44" s="51"/>
      <c r="G44" s="43"/>
      <c r="H44" s="67"/>
      <c r="I44" s="51"/>
      <c r="J44" s="57"/>
    </row>
    <row r="45" spans="1:10" ht="48" customHeight="1" x14ac:dyDescent="0.25">
      <c r="A45" s="10"/>
      <c r="B45" s="63"/>
      <c r="C45" s="51"/>
      <c r="D45" s="51"/>
      <c r="E45" s="51"/>
      <c r="F45" s="51"/>
      <c r="G45" s="43"/>
      <c r="H45" s="67"/>
      <c r="I45" s="51"/>
      <c r="J45" s="57"/>
    </row>
    <row r="46" spans="1:10" ht="48.95" customHeight="1" thickBot="1" x14ac:dyDescent="0.3">
      <c r="A46" s="11"/>
      <c r="B46" s="73"/>
      <c r="C46" s="59"/>
      <c r="D46" s="59"/>
      <c r="E46" s="59"/>
      <c r="F46" s="59"/>
      <c r="G46" s="60"/>
      <c r="H46" s="74"/>
      <c r="I46" s="75"/>
      <c r="J46" s="76"/>
    </row>
    <row r="48" spans="1:10" ht="102" customHeight="1" x14ac:dyDescent="0.25">
      <c r="A48" s="71" t="s">
        <v>334</v>
      </c>
      <c r="B48" s="35"/>
      <c r="C48" s="35"/>
      <c r="D48" s="35"/>
      <c r="E48" s="35"/>
      <c r="F48" s="35"/>
      <c r="G48" s="35"/>
      <c r="H48" s="35"/>
      <c r="I48" s="35"/>
      <c r="J48" s="35"/>
    </row>
    <row r="51" spans="1:10" x14ac:dyDescent="0.25">
      <c r="A51" s="70" t="s">
        <v>335</v>
      </c>
      <c r="B51" s="35"/>
      <c r="C51" s="35"/>
      <c r="D51" s="35"/>
      <c r="E51" s="62"/>
      <c r="F51" s="35"/>
      <c r="G51" s="35"/>
      <c r="H51" s="35"/>
      <c r="I51" s="35"/>
      <c r="J51" s="35"/>
    </row>
    <row r="53" spans="1:10" x14ac:dyDescent="0.25">
      <c r="A53" s="70" t="s">
        <v>336</v>
      </c>
      <c r="B53" s="35"/>
      <c r="C53" s="35"/>
      <c r="D53" s="35"/>
      <c r="E53" s="62"/>
      <c r="F53" s="35"/>
      <c r="G53" s="35"/>
      <c r="H53" s="35"/>
      <c r="I53" s="35"/>
      <c r="J53" s="35"/>
    </row>
    <row r="100" spans="1:1" ht="15.75" x14ac:dyDescent="0.25">
      <c r="A100" t="s">
        <v>337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2025-01-16T09:36:23Z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