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C:\Users\valsim\Desktop\VsI_LSMU_Kauno_ligonine_lab_tyr_2024\"/>
    </mc:Choice>
  </mc:AlternateContent>
  <xr:revisionPtr revIDLastSave="0" documentId="13_ncr:1_{A27470EF-C836-4CDA-AEFE-2AC688FA3BF7}" xr6:coauthVersionLast="36" xr6:coauthVersionMax="36" xr10:uidLastSave="{00000000-0000-0000-0000-000000000000}"/>
  <bookViews>
    <workbookView xWindow="4650" yWindow="615" windowWidth="20970" windowHeight="1491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704" i="1" l="1"/>
  <c r="F702" i="1"/>
  <c r="G703" i="1" s="1"/>
  <c r="G692" i="1"/>
  <c r="F690" i="1"/>
  <c r="F691" i="1" s="1"/>
  <c r="F692" i="1" s="1"/>
  <c r="F693" i="1" s="1"/>
  <c r="G680" i="1"/>
  <c r="F678" i="1"/>
  <c r="F679" i="1" s="1"/>
  <c r="F680" i="1" s="1"/>
  <c r="F681" i="1" s="1"/>
  <c r="G668" i="1"/>
  <c r="F666" i="1"/>
  <c r="F667" i="1" s="1"/>
  <c r="F668" i="1" s="1"/>
  <c r="F669" i="1" s="1"/>
  <c r="G656" i="1"/>
  <c r="F654" i="1"/>
  <c r="G655" i="1" s="1"/>
  <c r="G644" i="1"/>
  <c r="F642" i="1"/>
  <c r="F643" i="1" s="1"/>
  <c r="F644" i="1" s="1"/>
  <c r="F645" i="1" s="1"/>
  <c r="G632" i="1"/>
  <c r="F630" i="1"/>
  <c r="F631" i="1" s="1"/>
  <c r="F632" i="1" s="1"/>
  <c r="F633" i="1" s="1"/>
  <c r="G620" i="1"/>
  <c r="F618" i="1"/>
  <c r="F619" i="1" s="1"/>
  <c r="F620" i="1" s="1"/>
  <c r="F621" i="1" s="1"/>
  <c r="G608" i="1"/>
  <c r="F606" i="1"/>
  <c r="G607" i="1" s="1"/>
  <c r="G596" i="1"/>
  <c r="F594" i="1"/>
  <c r="F595" i="1" s="1"/>
  <c r="F596" i="1" s="1"/>
  <c r="F597" i="1" s="1"/>
  <c r="G584" i="1"/>
  <c r="F582" i="1"/>
  <c r="F583" i="1" s="1"/>
  <c r="F584" i="1" s="1"/>
  <c r="F585" i="1" s="1"/>
  <c r="G572" i="1"/>
  <c r="G571" i="1"/>
  <c r="F570" i="1"/>
  <c r="F571" i="1" s="1"/>
  <c r="F572" i="1" s="1"/>
  <c r="F573" i="1" s="1"/>
  <c r="G560" i="1"/>
  <c r="F558" i="1"/>
  <c r="G559" i="1" s="1"/>
  <c r="G548" i="1"/>
  <c r="G547" i="1"/>
  <c r="F546" i="1"/>
  <c r="F547" i="1" s="1"/>
  <c r="F548" i="1" s="1"/>
  <c r="F549" i="1" s="1"/>
  <c r="G536" i="1"/>
  <c r="F534" i="1"/>
  <c r="F535" i="1" s="1"/>
  <c r="F536" i="1" s="1"/>
  <c r="F537" i="1" s="1"/>
  <c r="G524" i="1"/>
  <c r="F522" i="1"/>
  <c r="F523" i="1" s="1"/>
  <c r="F524" i="1" s="1"/>
  <c r="F525" i="1" s="1"/>
  <c r="G512" i="1"/>
  <c r="F510" i="1"/>
  <c r="G511" i="1" s="1"/>
  <c r="G500" i="1"/>
  <c r="F498" i="1"/>
  <c r="F499" i="1" s="1"/>
  <c r="F500" i="1" s="1"/>
  <c r="F501" i="1" s="1"/>
  <c r="G488" i="1"/>
  <c r="F486" i="1"/>
  <c r="F487" i="1" s="1"/>
  <c r="F488" i="1" s="1"/>
  <c r="F489" i="1" s="1"/>
  <c r="G476" i="1"/>
  <c r="F474" i="1"/>
  <c r="F475" i="1" s="1"/>
  <c r="F476" i="1" s="1"/>
  <c r="F477" i="1" s="1"/>
  <c r="G464" i="1"/>
  <c r="F462" i="1"/>
  <c r="G463" i="1" s="1"/>
  <c r="G452" i="1"/>
  <c r="F450" i="1"/>
  <c r="F451" i="1" s="1"/>
  <c r="F452" i="1" s="1"/>
  <c r="F453" i="1" s="1"/>
  <c r="G440" i="1"/>
  <c r="F438" i="1"/>
  <c r="F437" i="1"/>
  <c r="F436" i="1"/>
  <c r="F435" i="1"/>
  <c r="F434" i="1"/>
  <c r="F433" i="1"/>
  <c r="F432" i="1"/>
  <c r="F431" i="1"/>
  <c r="F430" i="1"/>
  <c r="F429" i="1"/>
  <c r="G419" i="1"/>
  <c r="F417" i="1"/>
  <c r="G418" i="1" s="1"/>
  <c r="G407" i="1"/>
  <c r="F405" i="1"/>
  <c r="F404" i="1"/>
  <c r="F403" i="1"/>
  <c r="F402" i="1"/>
  <c r="F401" i="1"/>
  <c r="F400" i="1"/>
  <c r="F399" i="1"/>
  <c r="F398" i="1"/>
  <c r="F397" i="1"/>
  <c r="G387" i="1"/>
  <c r="F385" i="1"/>
  <c r="F384" i="1"/>
  <c r="F383" i="1"/>
  <c r="F382" i="1"/>
  <c r="F381" i="1"/>
  <c r="F380" i="1"/>
  <c r="F379" i="1"/>
  <c r="F378" i="1"/>
  <c r="F377" i="1"/>
  <c r="F376" i="1"/>
  <c r="F375" i="1"/>
  <c r="F374" i="1"/>
  <c r="F373" i="1"/>
  <c r="F372" i="1"/>
  <c r="F371" i="1"/>
  <c r="F370" i="1"/>
  <c r="F369" i="1"/>
  <c r="F368" i="1"/>
  <c r="F367" i="1"/>
  <c r="G357" i="1"/>
  <c r="F355" i="1"/>
  <c r="F354" i="1"/>
  <c r="F353" i="1"/>
  <c r="F352" i="1"/>
  <c r="F351" i="1"/>
  <c r="F350" i="1"/>
  <c r="F349" i="1"/>
  <c r="F348" i="1"/>
  <c r="F347" i="1"/>
  <c r="G337"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G297" i="1"/>
  <c r="F295" i="1"/>
  <c r="G296" i="1" s="1"/>
  <c r="G285" i="1"/>
  <c r="F283" i="1"/>
  <c r="F284" i="1" s="1"/>
  <c r="F285" i="1" s="1"/>
  <c r="F286" i="1" s="1"/>
  <c r="G273" i="1"/>
  <c r="F271" i="1"/>
  <c r="G272" i="1" s="1"/>
  <c r="G261" i="1"/>
  <c r="F259" i="1"/>
  <c r="G260" i="1" s="1"/>
  <c r="G249" i="1"/>
  <c r="F247" i="1"/>
  <c r="F246" i="1"/>
  <c r="F245" i="1"/>
  <c r="F244" i="1"/>
  <c r="F243" i="1"/>
  <c r="F242" i="1"/>
  <c r="F241" i="1"/>
  <c r="F240" i="1"/>
  <c r="F239" i="1"/>
  <c r="F238" i="1"/>
  <c r="F237" i="1"/>
  <c r="F236" i="1"/>
  <c r="F235" i="1"/>
  <c r="F234" i="1"/>
  <c r="G224" i="1"/>
  <c r="F222" i="1"/>
  <c r="F223" i="1" s="1"/>
  <c r="F224" i="1" s="1"/>
  <c r="F225" i="1" s="1"/>
  <c r="G212" i="1"/>
  <c r="F210" i="1"/>
  <c r="G211" i="1" s="1"/>
  <c r="G200" i="1"/>
  <c r="F198" i="1"/>
  <c r="F197" i="1"/>
  <c r="F196" i="1"/>
  <c r="F195" i="1"/>
  <c r="F194" i="1"/>
  <c r="F193" i="1"/>
  <c r="F192" i="1"/>
  <c r="F191" i="1"/>
  <c r="F190" i="1"/>
  <c r="F189" i="1"/>
  <c r="F188" i="1"/>
  <c r="F187" i="1"/>
  <c r="F186" i="1"/>
  <c r="F185" i="1"/>
  <c r="F184" i="1"/>
  <c r="F183" i="1"/>
  <c r="G173" i="1"/>
  <c r="F171" i="1"/>
  <c r="F170" i="1"/>
  <c r="F169" i="1"/>
  <c r="F168" i="1"/>
  <c r="F167" i="1"/>
  <c r="F166" i="1"/>
  <c r="F165" i="1"/>
  <c r="F164" i="1"/>
  <c r="F163" i="1"/>
  <c r="F162" i="1"/>
  <c r="G172" i="1" s="1"/>
  <c r="G152" i="1"/>
  <c r="G151" i="1"/>
  <c r="F150" i="1"/>
  <c r="F149" i="1"/>
  <c r="G139" i="1"/>
  <c r="F137" i="1"/>
  <c r="G138" i="1" s="1"/>
  <c r="G127" i="1"/>
  <c r="F125" i="1"/>
  <c r="F124" i="1"/>
  <c r="F123" i="1"/>
  <c r="F122" i="1"/>
  <c r="F121" i="1"/>
  <c r="F120" i="1"/>
  <c r="F119" i="1"/>
  <c r="F118" i="1"/>
  <c r="F117" i="1"/>
  <c r="F116" i="1"/>
  <c r="G106" i="1"/>
  <c r="F104" i="1"/>
  <c r="F103" i="1"/>
  <c r="F102" i="1"/>
  <c r="F101" i="1"/>
  <c r="F100" i="1"/>
  <c r="F99" i="1"/>
  <c r="F98" i="1"/>
  <c r="G88" i="1"/>
  <c r="F86" i="1"/>
  <c r="F85" i="1"/>
  <c r="F84" i="1"/>
  <c r="F83" i="1"/>
  <c r="F82" i="1"/>
  <c r="F81" i="1"/>
  <c r="F80" i="1"/>
  <c r="F79" i="1"/>
  <c r="F78" i="1"/>
  <c r="F77" i="1"/>
  <c r="F76" i="1"/>
  <c r="F75" i="1"/>
  <c r="F87" i="1" s="1"/>
  <c r="F88" i="1" s="1"/>
  <c r="F89" i="1" s="1"/>
  <c r="G65" i="1"/>
  <c r="F63" i="1"/>
  <c r="G64" i="1" s="1"/>
  <c r="G53" i="1"/>
  <c r="F51" i="1"/>
  <c r="F50" i="1"/>
  <c r="F49" i="1"/>
  <c r="F48" i="1"/>
  <c r="G52" i="1" s="1"/>
  <c r="G38" i="1"/>
  <c r="F36" i="1"/>
  <c r="F37" i="1" s="1"/>
  <c r="F38" i="1" s="1"/>
  <c r="F39" i="1" s="1"/>
  <c r="G21" i="1"/>
  <c r="F439" i="1" l="1"/>
  <c r="F440" i="1" s="1"/>
  <c r="F441" i="1" s="1"/>
  <c r="G595" i="1"/>
  <c r="F406" i="1"/>
  <c r="F407" i="1" s="1"/>
  <c r="F408" i="1" s="1"/>
  <c r="F386" i="1"/>
  <c r="F387" i="1" s="1"/>
  <c r="F388" i="1" s="1"/>
  <c r="F105" i="1"/>
  <c r="F106" i="1" s="1"/>
  <c r="F107" i="1" s="1"/>
  <c r="F138" i="1"/>
  <c r="F139" i="1" s="1"/>
  <c r="F140" i="1" s="1"/>
  <c r="F260" i="1"/>
  <c r="F261" i="1" s="1"/>
  <c r="F262" i="1" s="1"/>
  <c r="G523" i="1"/>
  <c r="G248" i="1"/>
  <c r="F296" i="1"/>
  <c r="F297" i="1" s="1"/>
  <c r="F298" i="1" s="1"/>
  <c r="G356" i="1"/>
  <c r="G406" i="1"/>
  <c r="G451" i="1"/>
  <c r="G643" i="1"/>
  <c r="G199" i="1"/>
  <c r="F356" i="1"/>
  <c r="F357" i="1" s="1"/>
  <c r="F358" i="1" s="1"/>
  <c r="F52" i="1"/>
  <c r="F53" i="1" s="1"/>
  <c r="F54" i="1" s="1"/>
  <c r="F151" i="1"/>
  <c r="F152" i="1" s="1"/>
  <c r="F153" i="1" s="1"/>
  <c r="G499" i="1"/>
  <c r="G691" i="1"/>
  <c r="G87" i="1"/>
  <c r="G105" i="1"/>
  <c r="G126" i="1"/>
  <c r="F248" i="1"/>
  <c r="F249" i="1" s="1"/>
  <c r="F250" i="1" s="1"/>
  <c r="G336" i="1"/>
  <c r="G386" i="1"/>
  <c r="G619" i="1"/>
  <c r="G37" i="1"/>
  <c r="G223" i="1"/>
  <c r="G284" i="1"/>
  <c r="G475" i="1"/>
  <c r="G667" i="1"/>
  <c r="F126" i="1"/>
  <c r="F127" i="1" s="1"/>
  <c r="F128" i="1" s="1"/>
  <c r="F64" i="1"/>
  <c r="F65" i="1" s="1"/>
  <c r="F66" i="1" s="1"/>
  <c r="F272" i="1"/>
  <c r="F273" i="1" s="1"/>
  <c r="F274" i="1" s="1"/>
  <c r="F418" i="1"/>
  <c r="F419" i="1" s="1"/>
  <c r="F420" i="1" s="1"/>
  <c r="G439" i="1"/>
  <c r="G487" i="1"/>
  <c r="G535" i="1"/>
  <c r="G583" i="1"/>
  <c r="G631" i="1"/>
  <c r="G679" i="1"/>
  <c r="F172" i="1"/>
  <c r="F173" i="1" s="1"/>
  <c r="F174" i="1" s="1"/>
  <c r="F211" i="1"/>
  <c r="F212" i="1" s="1"/>
  <c r="F213" i="1" s="1"/>
  <c r="F463" i="1"/>
  <c r="F464" i="1" s="1"/>
  <c r="F465" i="1" s="1"/>
  <c r="F511" i="1"/>
  <c r="F512" i="1" s="1"/>
  <c r="F513" i="1" s="1"/>
  <c r="F559" i="1"/>
  <c r="F560" i="1" s="1"/>
  <c r="F561" i="1" s="1"/>
  <c r="F607" i="1"/>
  <c r="F608" i="1" s="1"/>
  <c r="F609" i="1" s="1"/>
  <c r="F655" i="1"/>
  <c r="F656" i="1" s="1"/>
  <c r="F657" i="1" s="1"/>
  <c r="F703" i="1"/>
  <c r="F704" i="1" s="1"/>
  <c r="F705" i="1" s="1"/>
  <c r="F199" i="1"/>
  <c r="F200" i="1" s="1"/>
  <c r="F201" i="1" s="1"/>
  <c r="F336" i="1"/>
  <c r="F337" i="1" s="1"/>
  <c r="F338" i="1" s="1"/>
</calcChain>
</file>

<file path=xl/sharedStrings.xml><?xml version="1.0" encoding="utf-8"?>
<sst xmlns="http://schemas.openxmlformats.org/spreadsheetml/2006/main" count="1287" uniqueCount="594">
  <si>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</si>
  <si>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</si>
  <si>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</si>
  <si>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</si>
  <si>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</si>
  <si>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</si>
  <si>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</si>
  <si>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</si>
  <si>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</si>
  <si>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</si>
  <si>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</si>
  <si>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</si>
  <si>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</si>
  <si>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</si>
  <si>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</si>
  <si>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</si>
  <si>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</si>
  <si>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</si>
  <si>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</si>
  <si>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</si>
  <si>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</si>
  <si>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</si>
  <si>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</si>
  <si>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</si>
  <si>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</si>
  <si>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HEPATITŲ SEROLOGIJOS TYRIMAI</t>
  </si>
  <si>
    <t>Tiekėjo pasiūlymas:</t>
  </si>
  <si>
    <t>Nr.</t>
  </si>
  <si>
    <t>Pavadinimas</t>
  </si>
  <si>
    <t>Kiekis</t>
  </si>
  <si>
    <t>Mato vienetas</t>
  </si>
  <si>
    <t>Įkainis be PVM, Eur</t>
  </si>
  <si>
    <t>Suma be PVM, Eur</t>
  </si>
  <si>
    <t>1.</t>
  </si>
  <si>
    <t>Hepatitų serologijos tyrimai</t>
  </si>
  <si>
    <t>1.1.</t>
  </si>
  <si>
    <t>Hepatito E (HEV) Ak tyrimas</t>
  </si>
  <si>
    <t>vnt.</t>
  </si>
  <si>
    <t>Suma be PVM</t>
  </si>
  <si>
    <t>Taikomas PVM dydis (%)</t>
  </si>
  <si>
    <t>PVM suma</t>
  </si>
  <si>
    <t>Suma su PVM</t>
  </si>
  <si>
    <t>2. DALIS</t>
  </si>
  <si>
    <t>ERKIŲ PLATINAMŲ LIGŲ SEROLOGIJOS TYRIMAI</t>
  </si>
  <si>
    <t>2.</t>
  </si>
  <si>
    <t>Erkių platinamų ligų serologijos tyrimai</t>
  </si>
  <si>
    <t>2.1.</t>
  </si>
  <si>
    <t>Boreliozės (Laimo ligos) IgG antikūnų tyrimas imunofermentiniu metodu</t>
  </si>
  <si>
    <t>2.2.</t>
  </si>
  <si>
    <t>Boreliozės (Laimo ligos) IgM antikūnų tyrimas imunofermentiniu metodu</t>
  </si>
  <si>
    <t>2.3.</t>
  </si>
  <si>
    <t>Boreliozės (Laimo ligos) IgG antikūnų tyrimas imunoblotingo metodu</t>
  </si>
  <si>
    <t>2.4.</t>
  </si>
  <si>
    <t>Boreliozės (Laimo ligos) IgM antikūnų tyrimas imunoblotingo metodu</t>
  </si>
  <si>
    <t>3. DALIS</t>
  </si>
  <si>
    <t>SIFILIO SEROLOGIJOS TYRIMAI</t>
  </si>
  <si>
    <t>3.</t>
  </si>
  <si>
    <t>Sifilio serologijos tyrimai</t>
  </si>
  <si>
    <t>3.1.</t>
  </si>
  <si>
    <t>VDRL-CSF tyrimas neurosifiliui nustatyti</t>
  </si>
  <si>
    <t>4. DALIS</t>
  </si>
  <si>
    <t>BAKTERINIŲ INFEKCIJŲ SEROLOGIJOS TYRIMAI</t>
  </si>
  <si>
    <t>4.</t>
  </si>
  <si>
    <t>Bakterinių infekcijų serologijos tyrimai</t>
  </si>
  <si>
    <t>4.1.</t>
  </si>
  <si>
    <t>Bartoneliozės (kačių įdrėskimo liga) IgG antikūnų tyrimas kraujo serume imunofermentiniu metodu</t>
  </si>
  <si>
    <t>4.2.</t>
  </si>
  <si>
    <t>Bartoneliozės (kačių įdrėskimo liga) IgM antikūnų tyrimas kraujo serume imunofermentiniu metodu</t>
  </si>
  <si>
    <t>4.3.</t>
  </si>
  <si>
    <t>IgG antikūnų prieš kokliušo sukėlėjo (Bordotella pertusis) toksiną tyrimas žmogaus kraujo serume arba plazmoje IFA metodu</t>
  </si>
  <si>
    <t>4.4.</t>
  </si>
  <si>
    <t>IgA antikūnų prieš kokliušo sukėlėjo (Bordotella pertusis) toksiną tyrimas žmogaus kraujo serume arba plazmoje IFA metodu     </t>
  </si>
  <si>
    <t>4.5.</t>
  </si>
  <si>
    <t>Tuliaremijos IgG/IgM/IgA antikūnų tyrimas IFA metodu </t>
  </si>
  <si>
    <t>4.6.</t>
  </si>
  <si>
    <t>Tuliaremijos IgG antikūnų tyrimas Westernbloto metodu</t>
  </si>
  <si>
    <t>4.7.</t>
  </si>
  <si>
    <t>Difterijos toksoido IgG antikūnų tyrimas žmogaus kraujo serume arba plazmoje IFA metodu</t>
  </si>
  <si>
    <t>4.8.</t>
  </si>
  <si>
    <t>Legionella pneumophila IgG antikūnų tyrimas IFA metodu</t>
  </si>
  <si>
    <t>4.9.</t>
  </si>
  <si>
    <t>Legionella pneumophila IgM antikūnų tyrimas IFA metodu</t>
  </si>
  <si>
    <t>4.10.</t>
  </si>
  <si>
    <t>Stabligės toksoido IgG antikūnų tyrimas žmogaus kraujo serume arba plazmoje IFA metodu</t>
  </si>
  <si>
    <t>4.11.</t>
  </si>
  <si>
    <t>Bruceliozės IgG antikūnų tyrimas imunofermentiniu metodu</t>
  </si>
  <si>
    <t>4.12.</t>
  </si>
  <si>
    <t>Bruceliozės IgM antikūnų tyrimas imunoblotingo metodu</t>
  </si>
  <si>
    <t>5. DALIS</t>
  </si>
  <si>
    <t>PARAZITINIŲ INFEKCIJŲ SEROLOGIJOS TYRIMAI</t>
  </si>
  <si>
    <t>5.</t>
  </si>
  <si>
    <t>Parazitinių infekcijų serologijos tyrimai</t>
  </si>
  <si>
    <t>5.1.</t>
  </si>
  <si>
    <t>Amebiazės IgG antikūnų tyrimas IFA metodu</t>
  </si>
  <si>
    <t>5.2.</t>
  </si>
  <si>
    <t>Cisticerkozės IgG antikūnų tyrimas IFA metodu</t>
  </si>
  <si>
    <t>5.3.</t>
  </si>
  <si>
    <t>Toxoplasma gondii IgG avidiškumo tyrimas imunofermentiniu metodu</t>
  </si>
  <si>
    <t>5.4.</t>
  </si>
  <si>
    <t>Trichinella spiralis IgG tyrimas imunofermentiniu metodu</t>
  </si>
  <si>
    <t>5.5.</t>
  </si>
  <si>
    <t>Alveoliarinės echinokokozės Em 18 IgG liekamųjų antikūnų tyrimas IFA metodu </t>
  </si>
  <si>
    <t>5.6.</t>
  </si>
  <si>
    <t>Echinococcus granulosus IgG antikūnų tyrimas IFA metodu </t>
  </si>
  <si>
    <t>5.7.</t>
  </si>
  <si>
    <t>Echinococcus multilocularis IgG antikūnų tyrimas IFA metodu  </t>
  </si>
  <si>
    <t>6. DALIS</t>
  </si>
  <si>
    <t>VIRUSINIŲ INFEKCIJŲ SEROLOGIJOS TYRIMAI</t>
  </si>
  <si>
    <t>6.</t>
  </si>
  <si>
    <t>Virusinių infekcijų serologijos tyrimai</t>
  </si>
  <si>
    <t>6.1.</t>
  </si>
  <si>
    <t>Hanta virusų spp. IgG IB tyrimas</t>
  </si>
  <si>
    <t>6.2.</t>
  </si>
  <si>
    <t>Tropinių karštinių (Denge, Zika, Čikungunija) virusų IgG tyrimas IB</t>
  </si>
  <si>
    <t>6.3.</t>
  </si>
  <si>
    <t>Denge viruso IgG antikūnų tyrimas CLIA</t>
  </si>
  <si>
    <t>6.4.</t>
  </si>
  <si>
    <t>Denge viruso IgM antikūnų tyrimas CLIA </t>
  </si>
  <si>
    <t>6.5.</t>
  </si>
  <si>
    <t>Raudonukės viruso IgG tyrimas imunofermentiniu metodu</t>
  </si>
  <si>
    <t>6.6.</t>
  </si>
  <si>
    <t>Raudonukės viruso IgM tyrimas imunofermentiniu metodu</t>
  </si>
  <si>
    <t>6.7.</t>
  </si>
  <si>
    <t>Tymų IgG klasės antikūnų tyrimas imunofermentiniu metodu</t>
  </si>
  <si>
    <t>6.8.</t>
  </si>
  <si>
    <t>Tymų IgM klasės antikūnų tyrimas imunofermentiniu metodu</t>
  </si>
  <si>
    <t>6.9.</t>
  </si>
  <si>
    <t>Parotito IgG klasės antikūnų tyrimas imunofermentiniu metodu</t>
  </si>
  <si>
    <t>6.10.</t>
  </si>
  <si>
    <t>Parotito IgM klasės antikūnų tyrimas imunofermentiniu metodu   </t>
  </si>
  <si>
    <t>7. DALIS</t>
  </si>
  <si>
    <t>ŽIV SEROLOGIJOS TYRIMAI</t>
  </si>
  <si>
    <t>7.</t>
  </si>
  <si>
    <t>ŽIV serologijos tyrimai</t>
  </si>
  <si>
    <t>7.1.</t>
  </si>
  <si>
    <t>Žmogaus imunodeficito pirmo tipo viruso antikūnų tyrimas imunoblotingo metodu (ŽIV 1 Ak IB)</t>
  </si>
  <si>
    <t>8. DALIS</t>
  </si>
  <si>
    <t>RETŲ IR PAVOJINGŲ INFEKCIJŲ TYRIMAI</t>
  </si>
  <si>
    <t>8.</t>
  </si>
  <si>
    <t>8.1.</t>
  </si>
  <si>
    <t>Leptospirozės serologinė diagnostika</t>
  </si>
  <si>
    <t>8.2.</t>
  </si>
  <si>
    <t>Bruceliozės serologinė diagnostika agliutinacijos metodu</t>
  </si>
  <si>
    <t>9. DALIS</t>
  </si>
  <si>
    <t>IŠMATŲ, KITI  PARAZITOLOGINIAI TYRIMAI</t>
  </si>
  <si>
    <t>9.</t>
  </si>
  <si>
    <t>Išmatų, kiti  parazitologiniai tyrimai</t>
  </si>
  <si>
    <t>9.1.</t>
  </si>
  <si>
    <t>Entamoeba histolytica antigeno išmatose tyrimas imunochromatografiniu metodu</t>
  </si>
  <si>
    <t>9.2.</t>
  </si>
  <si>
    <t>Cryptosporidium parvum, Giardia lamblia ir Entamoeba histolytica antigeno tyrimas išmatose imunochromatografiniu metodu</t>
  </si>
  <si>
    <t>9.3.</t>
  </si>
  <si>
    <t>Liamblijų (Giardia lamblia) antigeno tyrimas išmatose imunochromatografiniu metodu </t>
  </si>
  <si>
    <t>9.4.</t>
  </si>
  <si>
    <t>Kirminų kiaušinėlių ir lervų tyrimas Kato metodu</t>
  </si>
  <si>
    <t>9.5.</t>
  </si>
  <si>
    <t>Pirmuonių cistų, helmintų kiaušinėlių tyrimas skrepliuose dažymo metodu. </t>
  </si>
  <si>
    <t>9.6.</t>
  </si>
  <si>
    <t>Medicininę reikšmę turinčio nariuotakojo rūšies tyrimas (vabzdys)</t>
  </si>
  <si>
    <t>9.7.</t>
  </si>
  <si>
    <t>Helminto rūšies tyrimas</t>
  </si>
  <si>
    <t>9.8.</t>
  </si>
  <si>
    <t>Akių amebiazės sukėlėjo tyrimas ragenos nuograndose</t>
  </si>
  <si>
    <t>9.9.</t>
  </si>
  <si>
    <t>Leišmanijų tyrimas opos bioptate</t>
  </si>
  <si>
    <t>9.10.</t>
  </si>
  <si>
    <t>Punktato parazitologinis tyrimas</t>
  </si>
  <si>
    <t>10. DALIS</t>
  </si>
  <si>
    <t>10.</t>
  </si>
  <si>
    <t>10.1.</t>
  </si>
  <si>
    <t>Chlamydia trachomatis</t>
  </si>
  <si>
    <t>10.2.</t>
  </si>
  <si>
    <t>Chlamydia trachomatis LGV</t>
  </si>
  <si>
    <t>10.3.</t>
  </si>
  <si>
    <t>Ureaplasma urealyticum/ Ureaplasma parvum</t>
  </si>
  <si>
    <t>10.4.</t>
  </si>
  <si>
    <t>Ureaplasma urealyticum arba Ureaplasma parvum (kartojant po gydymo)</t>
  </si>
  <si>
    <t>10.5.</t>
  </si>
  <si>
    <t>Mycoplasma hominis</t>
  </si>
  <si>
    <t>10.6.</t>
  </si>
  <si>
    <t>Mycoplasma genitalium</t>
  </si>
  <si>
    <t>10.7.</t>
  </si>
  <si>
    <t>Gardnerella vaginalis</t>
  </si>
  <si>
    <t>10.8.</t>
  </si>
  <si>
    <t>Trichomonas vaginalis</t>
  </si>
  <si>
    <t>10.9.</t>
  </si>
  <si>
    <t xml:space="preserve">Neisseria gonorrhoeae  </t>
  </si>
  <si>
    <t>10.10.</t>
  </si>
  <si>
    <t xml:space="preserve">Haemophilus ducreyi (iš žaizdos)  </t>
  </si>
  <si>
    <t>10.11.</t>
  </si>
  <si>
    <t xml:space="preserve">Atopobium vaginae  </t>
  </si>
  <si>
    <t>10.12.</t>
  </si>
  <si>
    <t xml:space="preserve">Treponema pallidum (iš žaizdos)  </t>
  </si>
  <si>
    <t>10.13.</t>
  </si>
  <si>
    <t xml:space="preserve">Candida albicans  </t>
  </si>
  <si>
    <t>10.14.</t>
  </si>
  <si>
    <t xml:space="preserve">Candida spp.  </t>
  </si>
  <si>
    <t>10.15.</t>
  </si>
  <si>
    <t xml:space="preserve">Candida spp./ Candida albicans  </t>
  </si>
  <si>
    <t>10.16.</t>
  </si>
  <si>
    <t xml:space="preserve">Herpes Simplex virusas (HSV) I/II (iš žaizdos)  </t>
  </si>
  <si>
    <t>11. DALIS</t>
  </si>
  <si>
    <t>INTRATEKALINIŲ ANTIKŪNŲ NUSTATYMO TESTAS ERKINIO ENCEFALITO DIAGNOSTIKAI SKIEPYTIEMS (PILNAI, NEPILNAI, NEGAVUS AR PRALEIDUS SUSTIPRINANČIAS DOZES) ASMENIMS </t>
  </si>
  <si>
    <t>11.</t>
  </si>
  <si>
    <t>Intratekalinių antikūnų nustatymo testas Erkinio encefalito diagnostikai skiepytiems (pilnai, nepilnai, negavus ar praleidus sustiprinančias dozes) asmenims </t>
  </si>
  <si>
    <t>11.1.</t>
  </si>
  <si>
    <t>12. DALIS</t>
  </si>
  <si>
    <t>12.</t>
  </si>
  <si>
    <t>12.1.</t>
  </si>
  <si>
    <t xml:space="preserve">7 LPI paletė (ėminys: epitelio nuograndos iš gimdos kaklelio, šlaplės; šlapimas (tik vyrams)) Chlamydia trachomatis, Ureaplasma urealyticum, Ureaplasma parvum, Mycoplasma hominis, Mycoplasma genitalium, Neisseria gonorrhoeae, Trichomonas vaginais  </t>
  </si>
  <si>
    <t>13. DALIS</t>
  </si>
  <si>
    <t>13.</t>
  </si>
  <si>
    <t>13.1.</t>
  </si>
  <si>
    <t xml:space="preserve">Vieno specifinio IgE nustatymas pasirinktinai iš naminių gyvūnų baltymų, prieskonių, vabzdžių įkandimo alergeno rinkinio  </t>
  </si>
  <si>
    <t>13.2.</t>
  </si>
  <si>
    <t xml:space="preserve">Molekuliniai alergenai  </t>
  </si>
  <si>
    <t>13.3.</t>
  </si>
  <si>
    <t xml:space="preserve">Molekulinių alergenų komponentų paletės  </t>
  </si>
  <si>
    <t>13.4.</t>
  </si>
  <si>
    <t xml:space="preserve">Mišrių alergenų rinkinys (27 alergenai)  </t>
  </si>
  <si>
    <t>13.5.</t>
  </si>
  <si>
    <t xml:space="preserve">Mišrių alergenų rinkinys (42 alergenai)  </t>
  </si>
  <si>
    <t>13.6.</t>
  </si>
  <si>
    <t xml:space="preserve">Mišrių alergenų rinkinys (61 alergenas)  </t>
  </si>
  <si>
    <t>13.7.</t>
  </si>
  <si>
    <t xml:space="preserve">Įkvepiamų alergenų rinkinys (20 alergenų)  </t>
  </si>
  <si>
    <t>13.8.</t>
  </si>
  <si>
    <t xml:space="preserve">Įkvepiamų alergenų rinkinys (58 alergenų)  </t>
  </si>
  <si>
    <t>13.9.</t>
  </si>
  <si>
    <t xml:space="preserve">Įkvepiamų alergenų rinkinys (61 alergenas)  </t>
  </si>
  <si>
    <t>13.10.</t>
  </si>
  <si>
    <t xml:space="preserve">Maisto alergenų rinkinys (20 alergenai)+ bendras IgE  </t>
  </si>
  <si>
    <t>13.11.</t>
  </si>
  <si>
    <t xml:space="preserve">Maisto alergenų rinkinys (41 alergenas)  </t>
  </si>
  <si>
    <t>13.12.</t>
  </si>
  <si>
    <t xml:space="preserve">Maisto alergenų rinkinys (51 alergenų)  </t>
  </si>
  <si>
    <t>13.13.</t>
  </si>
  <si>
    <t xml:space="preserve">59 specifinių IgG tyrimas (specifinių IgG sąrašas priede)  </t>
  </si>
  <si>
    <t>13.14.</t>
  </si>
  <si>
    <t xml:space="preserve">176 specifinių IgG tyrimas (specifinių IgG sąrašas priede)  </t>
  </si>
  <si>
    <t>14. DALIS</t>
  </si>
  <si>
    <t xml:space="preserve">DAO (DIAMINOKSIDAZĖS AKTYVUMO NUSTATYMAS)  </t>
  </si>
  <si>
    <t>14.</t>
  </si>
  <si>
    <t xml:space="preserve">DAO (diaminoksidazės aktyvumo nustatymas)  </t>
  </si>
  <si>
    <t>14.1.</t>
  </si>
  <si>
    <t>15. DALIS</t>
  </si>
  <si>
    <t xml:space="preserve">GASTROPANEL (PEPSINOGENAS I, PEPSINOGENAS II, GASTRINAS 17, HELICOBACTER PYLORI IGG)  </t>
  </si>
  <si>
    <t>15.</t>
  </si>
  <si>
    <t xml:space="preserve">GASTROPANEL (pepsinogenas I, pepsinogenas II, gastrinas 17, Helicobacter pylori IgG)  </t>
  </si>
  <si>
    <t>15.1.</t>
  </si>
  <si>
    <t>16. DALIS</t>
  </si>
  <si>
    <t>ALEX² MAKROGARDELĖS ALERGIJŲ TYRIMAS </t>
  </si>
  <si>
    <t>16.</t>
  </si>
  <si>
    <t>Alex² makrogardelės alergijų tyrimas </t>
  </si>
  <si>
    <t>16.1.</t>
  </si>
  <si>
    <t>17. DALIS</t>
  </si>
  <si>
    <t>TRIPTAZĖ</t>
  </si>
  <si>
    <t>17.</t>
  </si>
  <si>
    <t>Triptazė</t>
  </si>
  <si>
    <t>17.1.</t>
  </si>
  <si>
    <t>triptazė</t>
  </si>
  <si>
    <t>18. DALIS</t>
  </si>
  <si>
    <t>18.</t>
  </si>
  <si>
    <t>18.1.</t>
  </si>
  <si>
    <t>Kasos elastazės aktyvumo išmatose nustatymas</t>
  </si>
  <si>
    <t>18.2.</t>
  </si>
  <si>
    <t>Glikolizinto hemoglobino (HbA1C) nustatymas</t>
  </si>
  <si>
    <t>18.3.</t>
  </si>
  <si>
    <t>Haptoglobino koncentracijos nustatymas</t>
  </si>
  <si>
    <t>18.4.</t>
  </si>
  <si>
    <t>Ceruloplazmino koncentracijos nustatymas</t>
  </si>
  <si>
    <t>18.5.</t>
  </si>
  <si>
    <t>Fosforo koncentracijos nustatymas (šlapime)</t>
  </si>
  <si>
    <t>18.6.</t>
  </si>
  <si>
    <t>Bikarbonatų koncentracijos nustatymas</t>
  </si>
  <si>
    <t>18.7.</t>
  </si>
  <si>
    <t>Komplemento faktoriaus C4 koncentracijos nustatymas</t>
  </si>
  <si>
    <t>18.8.</t>
  </si>
  <si>
    <t>Komplemento faktoriaus C3 koncentracijos nustatymas</t>
  </si>
  <si>
    <t>18.9.</t>
  </si>
  <si>
    <t>Oreksino/hipokretino A tyrimas</t>
  </si>
  <si>
    <t>18.10.</t>
  </si>
  <si>
    <t>Transferino saturacija</t>
  </si>
  <si>
    <t>18.11.</t>
  </si>
  <si>
    <t>Lipazės aktyvumo nustatymas</t>
  </si>
  <si>
    <t>18.12.</t>
  </si>
  <si>
    <t>Transferino koncentracijos nustatymas</t>
  </si>
  <si>
    <t>18.13.</t>
  </si>
  <si>
    <t>Alfa 1 antitripsino koncentracijos nustatymas</t>
  </si>
  <si>
    <t>18.14.</t>
  </si>
  <si>
    <t>C1 esterazės inhibitoriaus koncentracijos nustatymas</t>
  </si>
  <si>
    <t>18.15.</t>
  </si>
  <si>
    <t>Serumo baltymų elektroforezė agarozės gelyje</t>
  </si>
  <si>
    <t>18.16.</t>
  </si>
  <si>
    <t>Imunoglobulino G koncentracijos nustatymas</t>
  </si>
  <si>
    <t>18.17.</t>
  </si>
  <si>
    <t>Imunoglobulino A koncentracijos nustatymas</t>
  </si>
  <si>
    <t>18.18.</t>
  </si>
  <si>
    <t>Imunoglobulino M koncentracijos nustatymas</t>
  </si>
  <si>
    <t>18.19.</t>
  </si>
  <si>
    <t>Imunoglobulino E koncentracijos nustatymas</t>
  </si>
  <si>
    <t>18.20.</t>
  </si>
  <si>
    <t>Homocisteino koncentracijos nustatymas</t>
  </si>
  <si>
    <t>18.21.</t>
  </si>
  <si>
    <t>Mioglobino koncentracijos nustatymas</t>
  </si>
  <si>
    <t>18.22.</t>
  </si>
  <si>
    <t>Cistatino C koncentracijos nustatymas</t>
  </si>
  <si>
    <t>18.23.</t>
  </si>
  <si>
    <t>Prealbumino koncentracijos nustatymas</t>
  </si>
  <si>
    <t>18.24.</t>
  </si>
  <si>
    <t>Laisvųjų metanefrinų nustatymas imunofermentiniu metodu</t>
  </si>
  <si>
    <t>18.25.</t>
  </si>
  <si>
    <t>Tulžies rūgščių koncentracijos nustatymas</t>
  </si>
  <si>
    <t>18.26.</t>
  </si>
  <si>
    <t>Antistreptolizino O kiekybinis nustatymas</t>
  </si>
  <si>
    <t>18.27.</t>
  </si>
  <si>
    <t>Reumatoidinio faktoriaus kiekybinis nustatymas</t>
  </si>
  <si>
    <t>18.28.</t>
  </si>
  <si>
    <t>Vaisiaus chromosominių ligų rizikos biocheminių žymenų nustatymas 1-ąjį nėštumo trimestrą (PAPP-A, fBHCG)</t>
  </si>
  <si>
    <t>18.29.</t>
  </si>
  <si>
    <t>Kalprotektino koncentracijos nustatymas išmatose</t>
  </si>
  <si>
    <t>19. DALIS</t>
  </si>
  <si>
    <t>VAISTŲ KONCENTRACIJOS TYRIMAI</t>
  </si>
  <si>
    <t>19.</t>
  </si>
  <si>
    <t>Vaistų koncentracijos tyrimai</t>
  </si>
  <si>
    <t>19.1.</t>
  </si>
  <si>
    <t>Valproinės rūgšties koncentracijos nustatymas</t>
  </si>
  <si>
    <t>19.2.</t>
  </si>
  <si>
    <t>Folio rūgšties koncentracijos nustatymas</t>
  </si>
  <si>
    <t>19.3.</t>
  </si>
  <si>
    <t>Karbamezepino koncentracijos nustatymas</t>
  </si>
  <si>
    <t>19.4.</t>
  </si>
  <si>
    <t>Vankomicino koncentracijos nustatymas</t>
  </si>
  <si>
    <t>19.5.</t>
  </si>
  <si>
    <t>Metotreksato koncentracijos nustatymas</t>
  </si>
  <si>
    <t>19.6.</t>
  </si>
  <si>
    <t>Ciklosporino koncentracijos nustatymas</t>
  </si>
  <si>
    <t>19.7.</t>
  </si>
  <si>
    <t>Gentamicino koncentracijos nustatymas</t>
  </si>
  <si>
    <t>19.8.</t>
  </si>
  <si>
    <t>Digoksino koncentracijos nustatymas</t>
  </si>
  <si>
    <t>19.9.</t>
  </si>
  <si>
    <t>Vitamino B12 koncentracijos nustatymas</t>
  </si>
  <si>
    <t>20. DALIS</t>
  </si>
  <si>
    <t>HORMONŲ TYRIMAI</t>
  </si>
  <si>
    <t>20.</t>
  </si>
  <si>
    <t>Hormonų tyrimai</t>
  </si>
  <si>
    <t>20.1.</t>
  </si>
  <si>
    <t>Parathormono (PTH) nustatymas imunofermentiniu metodu</t>
  </si>
  <si>
    <t>20.2.</t>
  </si>
  <si>
    <t>Prolaktino nustatymas imunofermentiniu metodu</t>
  </si>
  <si>
    <t>20.3.</t>
  </si>
  <si>
    <t>Testosterono nustatymas imunofermentiniu metodu</t>
  </si>
  <si>
    <t>20.4.</t>
  </si>
  <si>
    <t>Laisvo estriolio (E3) nustatymas imunofermentiniu metodu</t>
  </si>
  <si>
    <t>20.5.</t>
  </si>
  <si>
    <t>Liutropino (liuteinizuojančio hormono) (LH) nustatymas</t>
  </si>
  <si>
    <t>20.6.</t>
  </si>
  <si>
    <t>Folitropino (folikulus stimuliuojančio hormono) (FSH) nustatymas imunofermentiniu metodu</t>
  </si>
  <si>
    <t>20.7.</t>
  </si>
  <si>
    <t>Estradiolio (E2) nustatymas imunofermentiniu metodu</t>
  </si>
  <si>
    <t>20.8.</t>
  </si>
  <si>
    <t>Kortizolio nustatymas imunofermentiniu metodu</t>
  </si>
  <si>
    <t>20.9.</t>
  </si>
  <si>
    <t>C-peptido nustatymas imunofermentiniu metodu</t>
  </si>
  <si>
    <t>20.10.</t>
  </si>
  <si>
    <t>Progesterono nustatymas imunofermentiniu metodu</t>
  </si>
  <si>
    <t>20.11.</t>
  </si>
  <si>
    <t>Žmogaus chorioninio gonadotropino (HCG) nustatymas imunofermentiniu metodu</t>
  </si>
  <si>
    <t>20.12.</t>
  </si>
  <si>
    <t>Adrenokortikotropino (ACTH) nustatymas imunofermentiniu metodu</t>
  </si>
  <si>
    <t>20.13.</t>
  </si>
  <si>
    <t>Žmogaus augimo hormono (somatotropinio hormono) (HGH/STH) nustatymas imunofermentiniu metodu</t>
  </si>
  <si>
    <t>20.14.</t>
  </si>
  <si>
    <t>Lytinius hormonus sujungiančio globulino (SHBG) nustatymas</t>
  </si>
  <si>
    <t>20.15.</t>
  </si>
  <si>
    <t>Insulino nustatymas imunofermentiniu metodu</t>
  </si>
  <si>
    <t>20.16.</t>
  </si>
  <si>
    <t>Dehidroepiandrosterono sulfato (DHEA-SO4) nustatymas imunofermentiniu metodu</t>
  </si>
  <si>
    <t>20.17.</t>
  </si>
  <si>
    <t>Tiroglobulino (Tg) nustatymas imunofermentiniu metodu</t>
  </si>
  <si>
    <t>20.18.</t>
  </si>
  <si>
    <t>Tiroglobulino antikūnų nustatymas (anti-Tg) imunofermentiniu metodu</t>
  </si>
  <si>
    <t>20.19.</t>
  </si>
  <si>
    <t>Anti-Miulerinio hormono tyrimas</t>
  </si>
  <si>
    <t>21. DALIS</t>
  </si>
  <si>
    <t>VĖŽIO ŽYMENŲ TYRIMAI</t>
  </si>
  <si>
    <t>21.</t>
  </si>
  <si>
    <t>Vėžio žymenų tyrimai</t>
  </si>
  <si>
    <t>21.1.</t>
  </si>
  <si>
    <t>Vėžio žymens Ca 27.29 (Ca 15-3) nustatymas</t>
  </si>
  <si>
    <t>21.2.</t>
  </si>
  <si>
    <t>Beta 2 mikroglobulino nustatymas imunofermentiniu metodu</t>
  </si>
  <si>
    <t>21.3.</t>
  </si>
  <si>
    <t>Vėžio žymens Ca 125 nustatymas</t>
  </si>
  <si>
    <t>21.4.</t>
  </si>
  <si>
    <t>Prostatos specifinio antigeno (PSA) nustatymas</t>
  </si>
  <si>
    <t>21.5.</t>
  </si>
  <si>
    <t>Vėžio žymens Ca 19-9 nustatymas</t>
  </si>
  <si>
    <t>21.6.</t>
  </si>
  <si>
    <t>Laisvo prostatos specifinio antigeno (fPSA) nustatymas</t>
  </si>
  <si>
    <t>21.7.</t>
  </si>
  <si>
    <t>Karcinoembrioninio antigeno (CEA) nustatymas</t>
  </si>
  <si>
    <t>21.8.</t>
  </si>
  <si>
    <t>Alfa fetoproteino (AFP) nustatymas</t>
  </si>
  <si>
    <t>21.9.</t>
  </si>
  <si>
    <t>Vėžio žymens S100 nustatymas</t>
  </si>
  <si>
    <t>22. DALIS</t>
  </si>
  <si>
    <t>GAMA INTERFERONO NUSTATYMAS NETIESIOGINEI MTUBERCULOSIS DIAGNOSTIKAI</t>
  </si>
  <si>
    <t>22.</t>
  </si>
  <si>
    <t>Gama interferono nustatymas netiesioginei Mtuberculosis diagnostikai</t>
  </si>
  <si>
    <t>22.1.</t>
  </si>
  <si>
    <t>23. DALIS</t>
  </si>
  <si>
    <t>IMUNOLOGINIAI TYRIMAI</t>
  </si>
  <si>
    <t>23.</t>
  </si>
  <si>
    <t>Imunologiniai tyrimai</t>
  </si>
  <si>
    <t>23.1.</t>
  </si>
  <si>
    <t>Antikūnų prieš iš branduolio išskirtus 23 antigenus (ANA profilis 23 IgG) nustatymas imunobloto metodu</t>
  </si>
  <si>
    <t>23.2.</t>
  </si>
  <si>
    <t>Antikūnų prieš mitochondrijų antigenus (AMA) nustatymas netiesioginės imunofluorescencijos metodu</t>
  </si>
  <si>
    <t>23.3.</t>
  </si>
  <si>
    <t>Antikūnų prieš lygiųjų raumenų antigenus (ASMA) nustatymas netiesioginės imunofluorescencijos metodu</t>
  </si>
  <si>
    <t>23.4.</t>
  </si>
  <si>
    <t>Antikūnų prieš neutrofilų citoplazmos antigenus (ANCA) nustatymas netiesioginės imunofluorescencijos metodu</t>
  </si>
  <si>
    <t>23.5.</t>
  </si>
  <si>
    <t>Antikūnų prieš branduolio antigenus (ANA) nustatymas netiesioginės imunofluorescencijos metodu</t>
  </si>
  <si>
    <t>23.6.</t>
  </si>
  <si>
    <t>Antikūnų prieš glomerulų bazinę membraną (anti-GBM) kiekybinis nustatymas imunofermentiniu metodu</t>
  </si>
  <si>
    <t>23.7.</t>
  </si>
  <si>
    <t>Antikūnų prieš inkstų/kepenų mikrosomų (Anti-LKM) antigenus nustatymas netiesioginės imunofluorescencijos metodu</t>
  </si>
  <si>
    <t>23.8.</t>
  </si>
  <si>
    <t>IgA klasės antikūnų prieš audinių transgliutaminazę (anti-tTG) kiekybinis nustatymas imunofermentiniu metodu</t>
  </si>
  <si>
    <t>23.9.</t>
  </si>
  <si>
    <t>Antikūnų prieš dsDNR su nukleosomų kompleksu (Anti-dsDNR-NcX) kiekybinis nustatymas imunofermentiniu metodu</t>
  </si>
  <si>
    <t>23.10.</t>
  </si>
  <si>
    <t>IgA klasės antikūnų prieš deamidintą gliadino baltymą (GAF-3X) kiekybinis nustatymas imunofermentiniu metodu</t>
  </si>
  <si>
    <t>24. DALIS</t>
  </si>
  <si>
    <t>CHLAMYDIA TRACHOMATIS ANTIGENO NUSTATYMAS IMUNOFLUORESCENCIJOS METODU</t>
  </si>
  <si>
    <t>24.</t>
  </si>
  <si>
    <t>Chlamydia trachomatis antigeno nustatymas imunofluorescencijos metodu</t>
  </si>
  <si>
    <t>24.1.</t>
  </si>
  <si>
    <t>25. DALIS</t>
  </si>
  <si>
    <t>CHLAMYDIA PNEUMONIAE IGA ANTIKŪNŲ NUSTATYMAS IMUNOFERMENTINIU METODU</t>
  </si>
  <si>
    <t>25.</t>
  </si>
  <si>
    <t>Chlamydia pneumoniae IgA antikūnų nustatymas imunofermentiniu metodu</t>
  </si>
  <si>
    <t>25.1.</t>
  </si>
  <si>
    <t>26. DALIS</t>
  </si>
  <si>
    <t>26.</t>
  </si>
  <si>
    <t>26.1.</t>
  </si>
  <si>
    <t>Citomegalo viruso (CMV) DNR nustatymas</t>
  </si>
  <si>
    <t>27. DALIS</t>
  </si>
  <si>
    <t>27.</t>
  </si>
  <si>
    <t>27.1.</t>
  </si>
  <si>
    <t>Herpes simplex 1/2 (HSV1/2) DNR nustatymas stuburo smegenų skystyje</t>
  </si>
  <si>
    <t>28. DALIS</t>
  </si>
  <si>
    <t>HEPATITO B VIRUSO (HBV) HBS ANTIKŪNŲ NUSTATYMAS IMUNOFERMENTINIU METODU</t>
  </si>
  <si>
    <t>28.</t>
  </si>
  <si>
    <t>Hepatito B viruso (HBV) HBs antikūnų nustatymas imunofermentiniu metodu</t>
  </si>
  <si>
    <t>28.1.</t>
  </si>
  <si>
    <t>29. DALIS</t>
  </si>
  <si>
    <t>29.</t>
  </si>
  <si>
    <t>29.1.</t>
  </si>
  <si>
    <t>Hepatito B viruso (HBV) DNR kiekybinis nustatymas</t>
  </si>
  <si>
    <t>30. DALIS</t>
  </si>
  <si>
    <t>30.</t>
  </si>
  <si>
    <t>30.1.</t>
  </si>
  <si>
    <t>Hepatito C viruso (HCV) RNR nustatymas kiekybiniu metodu</t>
  </si>
  <si>
    <t>31. DALIS</t>
  </si>
  <si>
    <t>HEPATITO C VIRUSO (HCV) GENOTIPO NUSTATYMAS</t>
  </si>
  <si>
    <t>31.</t>
  </si>
  <si>
    <t>Hepatito C viruso (HCV) genotipo nustatymas</t>
  </si>
  <si>
    <t>31.1.</t>
  </si>
  <si>
    <t>32. DALIS</t>
  </si>
  <si>
    <t>EPŠTEIN-BARO VIRUSO DNR (EBV DNR) KIEKYBINIS NUSTATYMAS</t>
  </si>
  <si>
    <t>32.</t>
  </si>
  <si>
    <t>Epštein-Baro viruso DNR (EBV DNR) kiekybinis nustatymas</t>
  </si>
  <si>
    <t>32.1.</t>
  </si>
  <si>
    <t>33. DALIS</t>
  </si>
  <si>
    <t>RESPIRACINIŲ VIRUSŲ (RV) DNR KOKYBINIS NUSTATYMAS</t>
  </si>
  <si>
    <t>33.</t>
  </si>
  <si>
    <t>Respiracinių virusų (RV) DNR kokybinis nustatymas</t>
  </si>
  <si>
    <t>33.1.</t>
  </si>
  <si>
    <t>34. DALIS</t>
  </si>
  <si>
    <t>VARICELLA ZOSTER VIRUSO DNR (VZV DNR) KOKYBINIS NUSTATYMAS</t>
  </si>
  <si>
    <t>34.</t>
  </si>
  <si>
    <t>Varicella zoster viruso DNR (VZV DNR) kokybinis nustatymas</t>
  </si>
  <si>
    <t>34.1.</t>
  </si>
  <si>
    <t>35. DALIS</t>
  </si>
  <si>
    <t>PARVO VIRUSO DNR KOKYBINIS NUSTATYMAS</t>
  </si>
  <si>
    <t>35.</t>
  </si>
  <si>
    <t>Parvo viruso DNR kokybinis nustatymas</t>
  </si>
  <si>
    <t>35.1.</t>
  </si>
  <si>
    <t>36. DALIS</t>
  </si>
  <si>
    <t>ASPERGILLUS ANTIGENO (GALAKTOMANANO) NUSTATYMAS IMUNOFERMENTINIU METODU</t>
  </si>
  <si>
    <t>36.</t>
  </si>
  <si>
    <t>Aspergillus antigeno (Galaktomanano) nustatymas imunofermentiniu metodu</t>
  </si>
  <si>
    <t>36.1.</t>
  </si>
  <si>
    <t>37. DALIS</t>
  </si>
  <si>
    <t>CANDIDA ANTIGENO (MANANO) NUSTATYMAS IMUNOFERMENTINIU METODU</t>
  </si>
  <si>
    <t>37.</t>
  </si>
  <si>
    <t>Candida antigeno (Manano) nustatymas imunofermentiniu metodu</t>
  </si>
  <si>
    <t>37.1.</t>
  </si>
  <si>
    <t>38. DALIS</t>
  </si>
  <si>
    <t>PLAZMOS ŽMOGAUS IMUNODEFICITO VIRUSO RNR NUSTATYMAS</t>
  </si>
  <si>
    <t>38.</t>
  </si>
  <si>
    <t>Plazmos žmogaus imunodeficito viruso RNR nustatymas</t>
  </si>
  <si>
    <t>38.1.</t>
  </si>
  <si>
    <t>39. DALIS</t>
  </si>
  <si>
    <t>INFEKCINIO AGENTO VIENO GENO MĖGINYJE NUSTATYMAS PGR METODU</t>
  </si>
  <si>
    <t>39.</t>
  </si>
  <si>
    <t>Infekcinio agento vieno geno mėginyje nustatymas PGR metodu</t>
  </si>
  <si>
    <t>39.1.</t>
  </si>
  <si>
    <t>40. DALIS</t>
  </si>
  <si>
    <t>BORRELIA BURGDORFERI SENSULATO DNR NUSTATYMAS</t>
  </si>
  <si>
    <t>40.</t>
  </si>
  <si>
    <t>Borrelia burgdorferi sensulato DNR nustatymas</t>
  </si>
  <si>
    <t>40.1.</t>
  </si>
  <si>
    <t>41. DALIS</t>
  </si>
  <si>
    <t>HSV1/2, HHV-6, HHV-7, HHV-8, VMV, EBV, VZV NUSTATYMAS SMEGENŲ SKYSTYJE</t>
  </si>
  <si>
    <t>41.</t>
  </si>
  <si>
    <t>HSV1/2, HHV-6, HHV-7, HHV-8, VMV, EBV, VZV nustatymas smegenų skystyje</t>
  </si>
  <si>
    <t>41.1.</t>
  </si>
  <si>
    <t>42. DALIS</t>
  </si>
  <si>
    <t>ZIKA VIRUSO NUSTATYMAS PGR METODU</t>
  </si>
  <si>
    <t>42.</t>
  </si>
  <si>
    <t>Zika viruso nustatymas PGR metodu</t>
  </si>
  <si>
    <t>42.1.</t>
  </si>
  <si>
    <t>43. DALIS</t>
  </si>
  <si>
    <t>FLAVIVIRUSŲ IGM NUSTATYMAS IFR METODU</t>
  </si>
  <si>
    <t>43.</t>
  </si>
  <si>
    <t>Flavivirusų IgM nustatymas IFR metodu</t>
  </si>
  <si>
    <t>43.1.</t>
  </si>
  <si>
    <t>44. DALIS</t>
  </si>
  <si>
    <t>DENGE VIRUSO TRILAIKĖS RNR NUSTATYMAS KRAUJYJE PGR METODU</t>
  </si>
  <si>
    <t>44.</t>
  </si>
  <si>
    <t>Denge viruso trilaikės RNR nustatymas kraujyje PGR metodu</t>
  </si>
  <si>
    <t>44.1.</t>
  </si>
  <si>
    <t>45. DALIS</t>
  </si>
  <si>
    <t>ČIKUNGUNIJA VIRUSO TRILAIKĖS RNR NUSTATYMAS KRAUJYJE PGR METODU</t>
  </si>
  <si>
    <t>45.</t>
  </si>
  <si>
    <t>Čikungunija viruso trilaikės RNR nustatymas kraujyje PGR metodu</t>
  </si>
  <si>
    <t>45.1.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</si>
  <si>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</si>
  <si>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</si>
  <si>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</si>
  <si>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</si>
  <si>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</si>
  <si>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</si>
  <si>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</si>
  <si>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</si>
  <si>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</si>
  <si>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</si>
  <si>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</si>
  <si>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</si>
  <si>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</si>
  <si>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</si>
  <si>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</si>
  <si>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</si>
  <si>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</si>
  <si>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</si>
  <si>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</si>
  <si>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</si>
  <si>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8660 2024-10-07 07:39</t>
  </si>
  <si>
    <t>Lytiškai ir galimai lytiškai plintantys infekcijų sukėlėjai: moterims - gimdos kaklelio, šlaplės nuograndos; vyrams – šlaplės nuograndos ir „pirmos porcijos“ rytinis šlapimas PGR metodu. Būtina pateikti ėminio ėmimo priemones. Paslaugos teikėjas pasiima ėminius iš užsakovo.</t>
  </si>
  <si>
    <t>LYTIŠKAI IR GALIMAI LYTIŠKAI PLINTANTYS INFEKCIJŲ SUKĖLĖJAI: MOTERIMS - GIMDOS KAKLELIO, ŠLAPLĖS NUOGRANDOS; VYRAMS – ŠLAPLĖS NUOGRANDOS IR „PIRMOS PORCIJOS“ RYTINIS ŠLAPIMAS PGR METODU. BŪTINA PATEIKTI ĖMINIO ĖMIMO PRIEMONES. PASLAUGOS TEIKĖJAS PASIIMA ĖMINIUS IŠ UŽSAKOVO.</t>
  </si>
  <si>
    <t xml:space="preserve">ALERGINIAI TYRIMAI. BŪTINA PATEIKTI ĖMINIO ĖMIMO PRIEMONES. PASLAUGOS TEIKĖJAS PASIIMA ĖMINIUS IŠ UŽSAKOVO.  </t>
  </si>
  <si>
    <t xml:space="preserve">7 LPI PALETĖ. BŪTINA PATEIKTI ĖMINIO ĖMIMO PRIEMONES. PASLAUGOS TEIKĖJAS PASIIMA ĖMINIUS IŠ UŽSAKOVO.  </t>
  </si>
  <si>
    <t xml:space="preserve">7 LPI paletė. Būtina pateikti ėminio ėmimo priemones. Paslaugos teikėjas pasiima ėminius iš užsakovo.  </t>
  </si>
  <si>
    <t xml:space="preserve">ALERGINIAI TYRIMAI. Būtina pateikti ėminio ėmimo priemones. Paslaugos teikėjas pasiima ėminius iš užsakovo.  </t>
  </si>
  <si>
    <t>CITOMEGALO VIRUSO (CMV) DNR NUSTATYMAS (TYRIMAS ATLIEKAMAS KUO SKUBIAU, BET NE ILGIAU KAIP PER 24 VAL. ĮSKAITANT POILSIO IR ŠVENTINES DIENAS)</t>
  </si>
  <si>
    <t>Citomegalo viruso (CMV) DNR nustatymas (tyrimas atliekamas kuo skubiau, bet ne ilgiau kaip per 24 val. įskaitant poilsio ir šventines dienas)</t>
  </si>
  <si>
    <t>HERPES SIMPLEX 1/2 (HSV1/2) DNR NUSTATYMAS STUBURO SMEGENŲ SKYSTYJE(TYRIMAS ATLIEKAMAS KUO SKUBIAU, BET NE ILGIAU KAIP PER 24 VAL. ĮSKAITANT POILSIO IR ŠVENTINES DIENAS)</t>
  </si>
  <si>
    <t>Herpes simplex 1/2 (HSV1/2) DNR nustatymas stuburo smegenų skystyje(tyrimas atliekamas kuo skubiau, bet ne ilgiau kaip per 24 val. įskaitant poilsio ir šventines dienas)</t>
  </si>
  <si>
    <t>HEPATITO B VIRUSO (HBV) DNR KIEKYBINIS NUSTATYMAS (TYRIMAS ATLIEKAMAS KUO SKUBIAU, BET NE ILGIAU KAIP PER 24 VAL. ĮSKAITANT POILSIO IR ŠVENTINES DIENAS)</t>
  </si>
  <si>
    <t>Hepatito B viruso (HBV) DNR kiekybinis nustatymas (tyrimas atliekamas kuo skubiau, bet ne ilgiau kaip per 24 val. įskaitant poilsio ir šventines dienas)</t>
  </si>
  <si>
    <t>HEPATITO C VIRUSO (HCV) RNR NUSTATYMAS KIEKYBINIU METODU (TYRIMAS ATLIEKAMAS KUO SKUBIAU, BET NE ILGIAU KAIP PER 24 VAL. ĮSKAITANT POILSIO IR ŠVENTINES DIENAS)</t>
  </si>
  <si>
    <t>Hepatito C viruso (HCV) RNR nustatymas kiekybiniu metodu (tyrimas atliekamas kuo skubiau, bet ne ilgiau kaip per 24 val. įskaitant poilsio ir šventines dienas)</t>
  </si>
  <si>
    <t>LABORATORINIŲ TYRIMŲ PASLAUGOS</t>
  </si>
  <si>
    <r>
      <t>KLINIKINĖS CHEMIJOS TYRIMAI</t>
    </r>
    <r>
      <rPr>
        <b/>
        <sz val="11"/>
        <color rgb="FFFF0000"/>
        <rFont val="Calibri"/>
        <family val="2"/>
        <charset val="186"/>
        <scheme val="minor"/>
      </rPr>
      <t xml:space="preserve"> </t>
    </r>
  </si>
  <si>
    <t>Retų ir pavojingų infekcijų tyrimai</t>
  </si>
  <si>
    <t xml:space="preserve">KLINIKINĖS CHEMIJOS TYRIMAI </t>
  </si>
  <si>
    <t>Kaunas</t>
  </si>
  <si>
    <t>Eivenių g. 2, 50161 Kaunas</t>
  </si>
  <si>
    <t>LT351634917</t>
  </si>
  <si>
    <t>LT70 7044 0600 0336 9297, AB SEB bankas, banko kodas: 70440</t>
  </si>
  <si>
    <t>Valerija Simanauskienė</t>
  </si>
  <si>
    <t>tel Nr.: +370 37 326445,  el. p.: valerija.simanauskiene@kaunoklinikos.lt</t>
  </si>
  <si>
    <t>prof. habil. dr. Renaldas Jurkevičius, Generalinis direktorius</t>
  </si>
  <si>
    <r>
      <rPr>
        <b/>
        <sz val="11"/>
        <color theme="1"/>
        <rFont val="Calibri"/>
        <family val="2"/>
        <charset val="186"/>
        <scheme val="minor"/>
      </rPr>
      <t xml:space="preserve">Laboratoriniai tyrimai: </t>
    </r>
    <r>
      <rPr>
        <sz val="11"/>
        <color theme="1"/>
        <rFont val="Calibri"/>
        <family val="2"/>
        <scheme val="minor"/>
      </rPr>
      <t xml:space="preserve">Laboratorinės medicinos klinikos vadovę prof. Astra Vitkauskienė, tel.: +370 37 32 67 75, el. p.: astra.vitkauskiene@kaunoklinikos.lt; </t>
    </r>
    <r>
      <rPr>
        <b/>
        <sz val="11"/>
        <color theme="1"/>
        <rFont val="Calibri"/>
        <family val="2"/>
        <charset val="186"/>
        <scheme val="minor"/>
      </rPr>
      <t>Imunologiniai tyrimai</t>
    </r>
    <r>
      <rPr>
        <sz val="11"/>
        <color theme="1"/>
        <rFont val="Calibri"/>
        <family val="2"/>
        <scheme val="minor"/>
      </rPr>
      <t xml:space="preserve">: Imunologijos ir alergologijos klinikos vadovė prof. Brigita Gradauskienė, tel.: +370 37 703414, el. p.: brigita.gradauskiene@kaunoklinikos.lt  </t>
    </r>
  </si>
  <si>
    <t>Lietuvos sveiktatos mokslų universiteto ligoninė Kauno klinikos</t>
  </si>
  <si>
    <t>PVM netaikomas (PVM įstatymo 20 straipsnis)</t>
  </si>
  <si>
    <t>Vadovaujantis 2020 m. spalio 30 d. Visuotiniame dalininkų susirinkime patvirtintais Lietuvos sveikatos mokslų universitetinės ligoninės Kauno klinikų (toliau – Kauno klinikos) įstatais -  Kauno klinikų organai yra visuotinis dalininkų susirinkimas ir vienasmenis valdymo organas – generalinis direktorius. Stebėtojų taryba yra tik patariamasis organas, kaip ir gydymo taryba, slaugos taryba, medicinos etikos komisija ir pacientų taryba, todėl Pasiūlymo formoje pateikiama nuoroda į VPĮ 46 str. 2d. 2p. jos nariams negali būti taikoma. Stebėtojų tarybos nariai neturi teisės „.&lt;...atstovauti tiekėjui ar jį kontroliuoti, jo vardu priimti sprendimą, sudaryti sandorį...&gt; ar „.&lt;...teisę surašyti ir pasirašyti tiekėjo apskaitos dokumentus...&gt;“. Stebėtojų tarybos narių sąrašas pateikiamas LSMULKK tinklapyje: www.kaunoklinikos.lt (nuoroda kopijavimui: https://www.kaunoklinikos.lt/struktura-ir-kontaktai/kontaktai/stebetoju-taryba/)</t>
  </si>
  <si>
    <t>NE</t>
  </si>
  <si>
    <t>Integruotos sveikatos priežiūros tarnybos vyriausioji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</si>
</sst>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charset val="186"/>
      <scheme val="minor"/>
    </font>
    <font>
      <b/>
      <sz val="11"/>
      <color theme="1"/>
      <name val="Calibri"/>
      <family val="2"/>
      <charset val="186"/>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medium">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style="thin">
        <color indexed="64"/>
      </top>
      <bottom style="thin">
        <color indexed="64"/>
      </bottom>
      <diagonal/>
    </border>
    <border>
      <left style="medium">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indexed="8"/>
      </top>
      <bottom style="thin">
        <color indexed="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2" xfId="0" applyFont="1" applyFill="1" applyBorder="1"/>
    <xf numFmtId="0" fontId="2" fillId="2" borderId="3" xfId="0" applyFont="1" applyFill="1" applyBorder="1" applyAlignment="1">
      <alignment horizontal="center" vertical="center" wrapText="1"/>
    </xf>
    <xf numFmtId="0" fontId="2" fillId="2" borderId="5"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3" borderId="7"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4" borderId="6" xfId="0" applyFont="1" applyFill="1" applyBorder="1" applyAlignment="1">
      <alignment horizontal="center" vertical="center" wrapText="1"/>
    </xf>
    <xf numFmtId="0" fontId="2" fillId="5" borderId="6"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3" borderId="0" xfId="0" applyFont="1" applyFill="1" applyProtection="1">
      <protection locked="0"/>
    </xf>
    <xf numFmtId="0" fontId="3" fillId="4" borderId="22" xfId="0" applyFont="1" applyFill="1" applyBorder="1" applyAlignment="1">
      <alignment wrapText="1" shrinkToFit="1"/>
    </xf>
    <xf numFmtId="0" fontId="2" fillId="2" borderId="0" xfId="0" applyFont="1" applyFill="1" applyAlignment="1">
      <alignment wrapText="1" shrinkToFit="1"/>
    </xf>
    <xf numFmtId="0" fontId="2" fillId="4" borderId="22" xfId="0" applyFont="1" applyFill="1" applyBorder="1" applyAlignment="1">
      <alignment wrapText="1" shrinkToFit="1"/>
    </xf>
    <xf numFmtId="0" fontId="2" fillId="6" borderId="22" xfId="0" applyFont="1" applyFill="1" applyBorder="1" applyAlignment="1" applyProtection="1">
      <alignment wrapText="1" shrinkToFit="1"/>
      <protection locked="0"/>
    </xf>
    <xf numFmtId="0" fontId="2" fillId="4" borderId="0" xfId="0" applyFont="1" applyFill="1" applyAlignment="1">
      <alignment wrapText="1" shrinkToFit="1"/>
    </xf>
    <xf numFmtId="0" fontId="2" fillId="5" borderId="22" xfId="0" applyFont="1" applyFill="1" applyBorder="1" applyAlignment="1" applyProtection="1">
      <alignment wrapText="1" shrinkToFit="1"/>
      <protection locked="0"/>
    </xf>
    <xf numFmtId="0" fontId="3" fillId="4" borderId="0" xfId="0" applyFont="1" applyFill="1" applyAlignment="1">
      <alignment wrapText="1" shrinkToFit="1"/>
    </xf>
    <xf numFmtId="0" fontId="2" fillId="7" borderId="0" xfId="0" applyFont="1" applyFill="1" applyProtection="1">
      <protection locked="0"/>
    </xf>
    <xf numFmtId="0" fontId="2" fillId="2" borderId="0" xfId="0" applyFont="1" applyFill="1"/>
    <xf numFmtId="0" fontId="2" fillId="5" borderId="15"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4" xfId="0" applyBorder="1" applyProtection="1">
      <protection locked="0"/>
    </xf>
    <xf numFmtId="0" fontId="2" fillId="5" borderId="27" xfId="0" applyFont="1" applyFill="1" applyBorder="1" applyAlignment="1" applyProtection="1">
      <alignment horizontal="center" vertical="center" wrapText="1"/>
      <protection locked="0"/>
    </xf>
    <xf numFmtId="49" fontId="4" fillId="2" borderId="25" xfId="0" applyNumberFormat="1" applyFont="1" applyFill="1" applyBorder="1" applyAlignment="1">
      <alignment horizontal="left" vertical="center" wrapText="1"/>
    </xf>
    <xf numFmtId="0" fontId="0" fillId="0" borderId="26" xfId="0" applyBorder="1"/>
    <xf numFmtId="0" fontId="3" fillId="2" borderId="0" xfId="0" applyFont="1" applyFill="1"/>
    <xf numFmtId="0" fontId="2" fillId="2" borderId="15" xfId="0" applyFont="1" applyFill="1" applyBorder="1" applyAlignment="1">
      <alignment vertical="center" wrapText="1"/>
    </xf>
    <xf numFmtId="0" fontId="0" fillId="0" borderId="14" xfId="0" applyBorder="1"/>
    <xf numFmtId="0" fontId="2" fillId="2" borderId="23" xfId="0" applyFont="1" applyFill="1" applyBorder="1" applyAlignment="1">
      <alignment vertical="center" wrapText="1"/>
    </xf>
    <xf numFmtId="0" fontId="0" fillId="0" borderId="24" xfId="0" applyBorder="1"/>
    <xf numFmtId="0" fontId="2" fillId="4" borderId="36" xfId="0" applyFont="1" applyFill="1" applyBorder="1" applyAlignment="1">
      <alignment vertical="center" wrapText="1"/>
    </xf>
    <xf numFmtId="0" fontId="0" fillId="0" borderId="37" xfId="0" applyBorder="1"/>
    <xf numFmtId="0" fontId="2" fillId="2" borderId="0" xfId="0" applyFont="1" applyFill="1" applyAlignment="1">
      <alignment vertical="center" wrapText="1"/>
    </xf>
    <xf numFmtId="49" fontId="4" fillId="2" borderId="35" xfId="0" applyNumberFormat="1" applyFont="1" applyFill="1" applyBorder="1" applyAlignment="1">
      <alignment horizontal="left" vertical="center"/>
    </xf>
    <xf numFmtId="0" fontId="2" fillId="2" borderId="33" xfId="0" applyFont="1" applyFill="1" applyBorder="1" applyAlignment="1">
      <alignment vertical="center" wrapText="1"/>
    </xf>
    <xf numFmtId="0" fontId="0" fillId="0" borderId="34" xfId="0" applyBorder="1"/>
    <xf numFmtId="49" fontId="4" fillId="2" borderId="28" xfId="0" applyNumberFormat="1" applyFont="1" applyFill="1" applyBorder="1" applyAlignment="1">
      <alignment horizontal="left" vertical="center"/>
    </xf>
    <xf numFmtId="0" fontId="0" fillId="0" borderId="29"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0" fillId="0" borderId="17" xfId="0" applyBorder="1"/>
    <xf numFmtId="0" fontId="2" fillId="3" borderId="6"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3" borderId="0" xfId="0" applyFont="1" applyFill="1" applyProtection="1">
      <protection locked="0"/>
    </xf>
    <xf numFmtId="0" fontId="2" fillId="5" borderId="1" xfId="0" applyFont="1" applyFill="1" applyBorder="1" applyAlignment="1" applyProtection="1">
      <alignment horizontal="left" vertical="center" wrapText="1"/>
      <protection locked="0"/>
    </xf>
    <xf numFmtId="0" fontId="2" fillId="2" borderId="5" xfId="0" applyFont="1" applyFill="1" applyBorder="1" applyAlignment="1">
      <alignment horizontal="center" vertical="center" wrapText="1"/>
    </xf>
    <xf numFmtId="0" fontId="0" fillId="0" borderId="13" xfId="0" applyBorder="1"/>
    <xf numFmtId="0" fontId="2" fillId="3" borderId="8"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2" borderId="11" xfId="0" applyFont="1" applyFill="1" applyBorder="1" applyAlignment="1">
      <alignment horizontal="center" vertical="center" wrapText="1"/>
    </xf>
    <xf numFmtId="0" fontId="0" fillId="0" borderId="12" xfId="0" applyBorder="1"/>
    <xf numFmtId="0" fontId="0" fillId="0" borderId="11" xfId="0" applyBorder="1"/>
    <xf numFmtId="0" fontId="2" fillId="2" borderId="13" xfId="0" applyFont="1" applyFill="1" applyBorder="1" applyAlignment="1">
      <alignment horizontal="center" vertical="center" wrapText="1"/>
    </xf>
    <xf numFmtId="0" fontId="5" fillId="2" borderId="0" xfId="0" applyFont="1" applyFill="1" applyAlignment="1">
      <alignment horizontal="left" vertical="top" wrapText="1"/>
    </xf>
    <xf numFmtId="0" fontId="2" fillId="5" borderId="9"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2" xfId="0" applyBorder="1"/>
    <xf numFmtId="0" fontId="0" fillId="0" borderId="21" xfId="0" applyBorder="1"/>
    <xf numFmtId="0" fontId="2" fillId="2" borderId="0" xfId="0" applyFont="1" applyFill="1" applyAlignment="1">
      <alignment horizontal="right"/>
    </xf>
    <xf numFmtId="0" fontId="2" fillId="2" borderId="3"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3" fillId="2" borderId="0" xfId="0" applyFont="1" applyFill="1" applyAlignment="1">
      <alignment horizontal="left" wrapText="1"/>
    </xf>
    <xf numFmtId="0" fontId="2" fillId="2" borderId="4" xfId="0" applyFont="1" applyFill="1" applyBorder="1" applyAlignment="1">
      <alignment horizontal="center" vertical="center" wrapText="1"/>
    </xf>
    <xf numFmtId="0" fontId="3" fillId="2" borderId="0" xfId="0" applyFont="1" applyFill="1" applyAlignment="1">
      <alignment horizontal="left"/>
    </xf>
    <xf numFmtId="0" fontId="3" fillId="2" borderId="0" xfId="0" applyFont="1" applyFill="1" applyAlignment="1">
      <alignment horizontal="left" vertical="center" wrapText="1"/>
    </xf>
    <xf numFmtId="14" fontId="2" fillId="5" borderId="1" xfId="0" applyNumberFormat="1" applyFont="1" applyFill="1" applyBorder="1" applyProtection="1">
      <protection locked="0"/>
    </xf>
    <xf numFmtId="0" fontId="1" fillId="5" borderId="15" xfId="0" applyFont="1" applyFill="1" applyBorder="1" applyAlignment="1" applyProtection="1">
      <alignment horizontal="center" vertical="center" wrapText="1"/>
      <protection locked="0"/>
    </xf>
    <xf numFmtId="0" fontId="2" fillId="5" borderId="30" xfId="0" applyFont="1" applyFill="1" applyBorder="1" applyAlignment="1" applyProtection="1">
      <alignment horizontal="left" vertical="center" wrapText="1"/>
      <protection locked="0"/>
    </xf>
    <xf numFmtId="0" fontId="0" fillId="0" borderId="31" xfId="0" applyBorder="1" applyAlignment="1" applyProtection="1">
      <alignment horizontal="left"/>
      <protection locked="0"/>
    </xf>
    <xf numFmtId="0" fontId="0" fillId="0" borderId="32" xfId="0"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709"/>
  <sheetViews>
    <sheetView tabSelected="1" workbookViewId="0">
      <selection activeCell="E239" sqref="E239"/>
    </sheetView>
  </sheetViews>
  <sheetFormatPr defaultColWidth="10.875" defaultRowHeight="15" x14ac:dyDescent="0.25"/>
  <cols>
    <col min="1" max="1" width="9.125" style="1" customWidth="1"/>
    <col min="2" max="2" width="58.125" style="1" customWidth="1"/>
    <col min="3" max="3" width="15.625" style="1" customWidth="1"/>
    <col min="4" max="4" width="15" style="1" customWidth="1"/>
    <col min="5"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577</v>
      </c>
      <c r="B4" s="2"/>
    </row>
    <row r="5" spans="1:6" x14ac:dyDescent="0.25">
      <c r="A5" s="2"/>
      <c r="B5" s="2"/>
    </row>
    <row r="6" spans="1:6" x14ac:dyDescent="0.25">
      <c r="A6" s="1" t="s">
        <v>1</v>
      </c>
      <c r="B6" s="12" t="s">
        <v>2</v>
      </c>
    </row>
    <row r="7" spans="1:6" x14ac:dyDescent="0.25">
      <c r="B7" s="2"/>
    </row>
    <row r="8" spans="1:6" x14ac:dyDescent="0.25">
      <c r="A8" s="4" t="s">
        <v>3</v>
      </c>
      <c r="B8" s="79">
        <v>45603</v>
      </c>
    </row>
    <row r="9" spans="1:6" x14ac:dyDescent="0.25">
      <c r="A9" s="4" t="s">
        <v>4</v>
      </c>
      <c r="B9" s="13"/>
    </row>
    <row r="10" spans="1:6" x14ac:dyDescent="0.25">
      <c r="A10" s="4" t="s">
        <v>5</v>
      </c>
      <c r="B10" s="13" t="s">
        <v>581</v>
      </c>
    </row>
    <row r="12" spans="1:6" ht="15.75" x14ac:dyDescent="0.25">
      <c r="A12" s="37" t="s">
        <v>6</v>
      </c>
      <c r="B12" s="38"/>
      <c r="C12" s="30" t="s">
        <v>589</v>
      </c>
      <c r="D12" s="31"/>
      <c r="E12" s="31"/>
      <c r="F12" s="32"/>
    </row>
    <row r="13" spans="1:6" ht="15.95" customHeight="1" x14ac:dyDescent="0.25">
      <c r="A13" s="47" t="s">
        <v>7</v>
      </c>
      <c r="B13" s="48"/>
      <c r="C13" s="33">
        <v>135163499</v>
      </c>
      <c r="D13" s="31"/>
      <c r="E13" s="31"/>
      <c r="F13" s="32"/>
    </row>
    <row r="14" spans="1:6" ht="15.95" customHeight="1" x14ac:dyDescent="0.25">
      <c r="A14" s="44" t="s">
        <v>8</v>
      </c>
      <c r="B14" s="40"/>
      <c r="C14" s="30" t="s">
        <v>582</v>
      </c>
      <c r="D14" s="31"/>
      <c r="E14" s="31"/>
      <c r="F14" s="32"/>
    </row>
    <row r="15" spans="1:6" ht="15.95" customHeight="1" x14ac:dyDescent="0.25">
      <c r="A15" s="39" t="s">
        <v>9</v>
      </c>
      <c r="B15" s="40"/>
      <c r="C15" s="30" t="s">
        <v>583</v>
      </c>
      <c r="D15" s="31"/>
      <c r="E15" s="31"/>
      <c r="F15" s="32"/>
    </row>
    <row r="16" spans="1:6" ht="63" customHeight="1" x14ac:dyDescent="0.25">
      <c r="A16" s="34" t="s">
        <v>10</v>
      </c>
      <c r="B16" s="35"/>
      <c r="C16" s="30" t="s">
        <v>584</v>
      </c>
      <c r="D16" s="31"/>
      <c r="E16" s="31"/>
      <c r="F16" s="32"/>
    </row>
    <row r="17" spans="1:7" ht="15.95" customHeight="1" x14ac:dyDescent="0.25">
      <c r="A17" s="37" t="s">
        <v>11</v>
      </c>
      <c r="B17" s="38"/>
      <c r="C17" s="30" t="s">
        <v>585</v>
      </c>
      <c r="D17" s="31"/>
      <c r="E17" s="31"/>
      <c r="F17" s="32"/>
    </row>
    <row r="18" spans="1:7" ht="15.95" customHeight="1" x14ac:dyDescent="0.25">
      <c r="A18" s="37" t="s">
        <v>12</v>
      </c>
      <c r="B18" s="38"/>
      <c r="C18" s="30" t="s">
        <v>586</v>
      </c>
      <c r="D18" s="31"/>
      <c r="E18" s="31"/>
      <c r="F18" s="32"/>
    </row>
    <row r="19" spans="1:7" ht="48" customHeight="1" x14ac:dyDescent="0.25">
      <c r="A19" s="37" t="s">
        <v>13</v>
      </c>
      <c r="B19" s="38"/>
      <c r="C19" s="30" t="s">
        <v>587</v>
      </c>
      <c r="D19" s="31"/>
      <c r="E19" s="31"/>
      <c r="F19" s="32"/>
    </row>
    <row r="20" spans="1:7" ht="54.95" customHeight="1" x14ac:dyDescent="0.25">
      <c r="A20" s="45" t="s">
        <v>14</v>
      </c>
      <c r="B20" s="46"/>
      <c r="C20" s="80" t="s">
        <v>588</v>
      </c>
      <c r="D20" s="31"/>
      <c r="E20" s="31"/>
      <c r="F20" s="32"/>
    </row>
    <row r="21" spans="1:7" ht="78" customHeight="1" x14ac:dyDescent="0.25">
      <c r="A21" s="41" t="s">
        <v>15</v>
      </c>
      <c r="B21" s="42"/>
      <c r="C21" s="81" t="s">
        <v>591</v>
      </c>
      <c r="D21" s="82"/>
      <c r="E21" s="82"/>
      <c r="F21" s="83"/>
      <c r="G21" s="14" t="str">
        <f>IF((SUMPRODUCT(--(C21=""))&gt;0), "Privaloma užpildyti, kai taikomi pašalinimo pagrindai", "")</f>
        <v/>
      </c>
    </row>
    <row r="22" spans="1:7" ht="18" customHeight="1" x14ac:dyDescent="0.25">
      <c r="A22" s="5"/>
      <c r="B22" s="5"/>
      <c r="C22" s="6"/>
      <c r="D22" s="6"/>
      <c r="E22" s="6"/>
      <c r="F22" s="6"/>
    </row>
    <row r="23" spans="1:7" x14ac:dyDescent="0.25">
      <c r="A23" s="36" t="s">
        <v>16</v>
      </c>
      <c r="B23" s="29"/>
      <c r="C23" s="29"/>
      <c r="D23" s="29"/>
      <c r="E23" s="29"/>
      <c r="F23" s="29"/>
    </row>
    <row r="24" spans="1:7" x14ac:dyDescent="0.25">
      <c r="A24" s="29" t="s">
        <v>17</v>
      </c>
      <c r="B24" s="29"/>
      <c r="C24" s="29"/>
      <c r="D24" s="29"/>
      <c r="E24" s="29"/>
      <c r="F24" s="29"/>
    </row>
    <row r="25" spans="1:7" x14ac:dyDescent="0.25">
      <c r="A25" s="29" t="s">
        <v>18</v>
      </c>
      <c r="B25" s="29"/>
      <c r="C25" s="29"/>
      <c r="D25" s="29"/>
      <c r="E25" s="29"/>
      <c r="F25" s="29"/>
    </row>
    <row r="26" spans="1:7" x14ac:dyDescent="0.25">
      <c r="A26" s="29" t="s">
        <v>19</v>
      </c>
      <c r="B26" s="29"/>
      <c r="C26" s="29"/>
      <c r="D26" s="29"/>
      <c r="E26" s="29"/>
      <c r="F26" s="29"/>
    </row>
    <row r="27" spans="1:7" x14ac:dyDescent="0.25">
      <c r="A27" s="29" t="s">
        <v>20</v>
      </c>
      <c r="B27" s="29"/>
      <c r="C27" s="29"/>
      <c r="D27" s="29"/>
      <c r="E27" s="29"/>
      <c r="F27" s="29"/>
    </row>
    <row r="28" spans="1:7" ht="32.1" customHeight="1" x14ac:dyDescent="0.25">
      <c r="A28" s="43" t="s">
        <v>21</v>
      </c>
      <c r="B28" s="29"/>
      <c r="C28" s="29"/>
      <c r="D28" s="29"/>
      <c r="E28" s="29"/>
      <c r="F28" s="29"/>
    </row>
    <row r="29" spans="1:7" x14ac:dyDescent="0.25">
      <c r="A29" s="29" t="s">
        <v>22</v>
      </c>
      <c r="B29" s="29"/>
      <c r="C29" s="29"/>
      <c r="D29" s="29"/>
      <c r="E29" s="29"/>
      <c r="F29" s="29"/>
    </row>
    <row r="30" spans="1:7" x14ac:dyDescent="0.25">
      <c r="A30" s="14" t="s">
        <v>23</v>
      </c>
      <c r="D30" s="28"/>
      <c r="E30" s="20" t="s">
        <v>590</v>
      </c>
    </row>
    <row r="31" spans="1:7" x14ac:dyDescent="0.25">
      <c r="A31" s="12" t="s">
        <v>24</v>
      </c>
      <c r="B31" s="12" t="s">
        <v>25</v>
      </c>
    </row>
    <row r="33" spans="1:7" x14ac:dyDescent="0.25">
      <c r="A33" s="12" t="s">
        <v>26</v>
      </c>
    </row>
    <row r="34" spans="1:7" s="22" customFormat="1" x14ac:dyDescent="0.25">
      <c r="A34" s="21" t="s">
        <v>27</v>
      </c>
      <c r="B34" s="21" t="s">
        <v>28</v>
      </c>
      <c r="C34" s="21" t="s">
        <v>29</v>
      </c>
      <c r="D34" s="21" t="s">
        <v>30</v>
      </c>
      <c r="E34" s="21" t="s">
        <v>31</v>
      </c>
      <c r="F34" s="21" t="s">
        <v>32</v>
      </c>
    </row>
    <row r="35" spans="1:7" s="22" customFormat="1" x14ac:dyDescent="0.25">
      <c r="A35" s="21" t="s">
        <v>33</v>
      </c>
      <c r="B35" s="21" t="s">
        <v>34</v>
      </c>
      <c r="C35" s="23"/>
      <c r="D35" s="23"/>
      <c r="E35" s="23"/>
      <c r="F35" s="23"/>
    </row>
    <row r="36" spans="1:7" s="22" customFormat="1" x14ac:dyDescent="0.25">
      <c r="A36" s="23" t="s">
        <v>35</v>
      </c>
      <c r="B36" s="23" t="s">
        <v>36</v>
      </c>
      <c r="C36" s="23">
        <v>1</v>
      </c>
      <c r="D36" s="23" t="s">
        <v>37</v>
      </c>
      <c r="E36" s="24"/>
      <c r="F36" s="23" t="str">
        <f>IF(ISBLANK(E36),"", PRODUCT(C36,E36))</f>
        <v/>
      </c>
    </row>
    <row r="37" spans="1:7" s="22" customFormat="1" ht="30" x14ac:dyDescent="0.25">
      <c r="E37" s="21" t="s">
        <v>38</v>
      </c>
      <c r="F37" s="21" t="str">
        <f>IF(F36="","",ROUND(SUM(F36:F36),2))</f>
        <v/>
      </c>
      <c r="G37" s="25" t="str">
        <f>IF(F36="","Neužpildytos visos objektų kainos","")</f>
        <v>Neužpildytos visos objektų kainos</v>
      </c>
    </row>
    <row r="38" spans="1:7" s="22" customFormat="1" ht="30" x14ac:dyDescent="0.25">
      <c r="C38" s="21" t="s">
        <v>39</v>
      </c>
      <c r="D38" s="26"/>
      <c r="E38" s="21" t="s">
        <v>40</v>
      </c>
      <c r="F38" s="21" t="str">
        <f>IF(OR(F37="",D38=""),"", ROUND(PRODUCT(D38,F37)/100,2))</f>
        <v/>
      </c>
      <c r="G38" s="25" t="str">
        <f>IF(D38="", "Nurodykite taikomą PVM dydį", "")</f>
        <v>Nurodykite taikomą PVM dydį</v>
      </c>
    </row>
    <row r="39" spans="1:7" s="22" customFormat="1" x14ac:dyDescent="0.25">
      <c r="E39" s="21" t="s">
        <v>41</v>
      </c>
      <c r="F39" s="21">
        <f>IF(ISBLANK(F38), "", ROUND(SUM(F37:F38),2))</f>
        <v>0</v>
      </c>
    </row>
    <row r="40" spans="1:7" s="22" customFormat="1" x14ac:dyDescent="0.25"/>
    <row r="41" spans="1:7" s="22" customFormat="1" x14ac:dyDescent="0.25"/>
    <row r="42" spans="1:7" s="22" customFormat="1" x14ac:dyDescent="0.25"/>
    <row r="43" spans="1:7" s="22" customFormat="1" x14ac:dyDescent="0.25">
      <c r="A43" s="27" t="s">
        <v>42</v>
      </c>
      <c r="B43" s="27" t="s">
        <v>43</v>
      </c>
    </row>
    <row r="44" spans="1:7" s="22" customFormat="1" x14ac:dyDescent="0.25"/>
    <row r="45" spans="1:7" s="22" customFormat="1" ht="45" x14ac:dyDescent="0.25">
      <c r="A45" s="27" t="s">
        <v>26</v>
      </c>
    </row>
    <row r="46" spans="1:7" s="22" customFormat="1" x14ac:dyDescent="0.25">
      <c r="A46" s="21" t="s">
        <v>27</v>
      </c>
      <c r="B46" s="21" t="s">
        <v>28</v>
      </c>
      <c r="C46" s="21" t="s">
        <v>29</v>
      </c>
      <c r="D46" s="21" t="s">
        <v>30</v>
      </c>
      <c r="E46" s="21" t="s">
        <v>31</v>
      </c>
      <c r="F46" s="21" t="s">
        <v>32</v>
      </c>
    </row>
    <row r="47" spans="1:7" s="22" customFormat="1" x14ac:dyDescent="0.25">
      <c r="A47" s="21" t="s">
        <v>44</v>
      </c>
      <c r="B47" s="21" t="s">
        <v>45</v>
      </c>
      <c r="C47" s="23"/>
      <c r="D47" s="23"/>
      <c r="E47" s="23"/>
      <c r="F47" s="23"/>
    </row>
    <row r="48" spans="1:7" s="22" customFormat="1" x14ac:dyDescent="0.25">
      <c r="A48" s="23" t="s">
        <v>46</v>
      </c>
      <c r="B48" s="23" t="s">
        <v>47</v>
      </c>
      <c r="C48" s="23">
        <v>10</v>
      </c>
      <c r="D48" s="23" t="s">
        <v>37</v>
      </c>
      <c r="E48" s="24"/>
      <c r="F48" s="23" t="str">
        <f>IF(ISBLANK(E48),"", PRODUCT(C48,E48))</f>
        <v/>
      </c>
    </row>
    <row r="49" spans="1:7" s="22" customFormat="1" ht="30" x14ac:dyDescent="0.25">
      <c r="A49" s="23" t="s">
        <v>48</v>
      </c>
      <c r="B49" s="23" t="s">
        <v>49</v>
      </c>
      <c r="C49" s="23">
        <v>10</v>
      </c>
      <c r="D49" s="23" t="s">
        <v>37</v>
      </c>
      <c r="E49" s="24"/>
      <c r="F49" s="23" t="str">
        <f>IF(ISBLANK(E49),"", PRODUCT(C49,E49))</f>
        <v/>
      </c>
    </row>
    <row r="50" spans="1:7" s="22" customFormat="1" x14ac:dyDescent="0.25">
      <c r="A50" s="23" t="s">
        <v>50</v>
      </c>
      <c r="B50" s="23" t="s">
        <v>51</v>
      </c>
      <c r="C50" s="23">
        <v>10</v>
      </c>
      <c r="D50" s="23" t="s">
        <v>37</v>
      </c>
      <c r="E50" s="24"/>
      <c r="F50" s="23" t="str">
        <f>IF(ISBLANK(E50),"", PRODUCT(C50,E50))</f>
        <v/>
      </c>
    </row>
    <row r="51" spans="1:7" s="22" customFormat="1" x14ac:dyDescent="0.25">
      <c r="A51" s="23" t="s">
        <v>52</v>
      </c>
      <c r="B51" s="23" t="s">
        <v>53</v>
      </c>
      <c r="C51" s="23">
        <v>10</v>
      </c>
      <c r="D51" s="23" t="s">
        <v>37</v>
      </c>
      <c r="E51" s="24"/>
      <c r="F51" s="23" t="str">
        <f>IF(ISBLANK(E51),"", PRODUCT(C51,E51))</f>
        <v/>
      </c>
    </row>
    <row r="52" spans="1:7" s="22" customFormat="1" ht="30" x14ac:dyDescent="0.25">
      <c r="E52" s="21" t="s">
        <v>38</v>
      </c>
      <c r="F52" s="21" t="str">
        <f>IF((COUNT(C48:C51)&lt;&gt;COUNT(F48:F51)),"", ROUND(SUM(F48:F51),2))</f>
        <v/>
      </c>
      <c r="G52" s="25" t="str">
        <f>IF((COUNT(C48:C51)&lt;&gt;COUNT(F48:F51)),"Neužpildytos visų objektų kainos", "")</f>
        <v>Neužpildytos visų objektų kainos</v>
      </c>
    </row>
    <row r="53" spans="1:7" s="22" customFormat="1" ht="30" x14ac:dyDescent="0.25">
      <c r="C53" s="21" t="s">
        <v>39</v>
      </c>
      <c r="D53" s="26"/>
      <c r="E53" s="21" t="s">
        <v>40</v>
      </c>
      <c r="F53" s="21" t="str">
        <f>IF(OR(F52="",D53=""),"", ROUND(PRODUCT(D53,F52)/100,2))</f>
        <v/>
      </c>
      <c r="G53" s="25" t="str">
        <f>IF(D53="", "Nurodykite taikomą PVM dydį", "")</f>
        <v>Nurodykite taikomą PVM dydį</v>
      </c>
    </row>
    <row r="54" spans="1:7" s="22" customFormat="1" x14ac:dyDescent="0.25">
      <c r="E54" s="21" t="s">
        <v>41</v>
      </c>
      <c r="F54" s="21">
        <f>IF(ISBLANK(F53), "", ROUND(SUM(F52:F53),2))</f>
        <v>0</v>
      </c>
    </row>
    <row r="55" spans="1:7" s="22" customFormat="1" x14ac:dyDescent="0.25"/>
    <row r="56" spans="1:7" s="22" customFormat="1" x14ac:dyDescent="0.25"/>
    <row r="57" spans="1:7" s="22" customFormat="1" x14ac:dyDescent="0.25"/>
    <row r="58" spans="1:7" s="22" customFormat="1" x14ac:dyDescent="0.25">
      <c r="A58" s="27" t="s">
        <v>54</v>
      </c>
      <c r="B58" s="27" t="s">
        <v>55</v>
      </c>
    </row>
    <row r="59" spans="1:7" s="22" customFormat="1" x14ac:dyDescent="0.25"/>
    <row r="60" spans="1:7" s="22" customFormat="1" ht="45" x14ac:dyDescent="0.25">
      <c r="A60" s="27" t="s">
        <v>26</v>
      </c>
    </row>
    <row r="61" spans="1:7" s="22" customFormat="1" x14ac:dyDescent="0.25">
      <c r="A61" s="21" t="s">
        <v>27</v>
      </c>
      <c r="B61" s="21" t="s">
        <v>28</v>
      </c>
      <c r="C61" s="21" t="s">
        <v>29</v>
      </c>
      <c r="D61" s="21" t="s">
        <v>30</v>
      </c>
      <c r="E61" s="21" t="s">
        <v>31</v>
      </c>
      <c r="F61" s="21" t="s">
        <v>32</v>
      </c>
    </row>
    <row r="62" spans="1:7" s="22" customFormat="1" x14ac:dyDescent="0.25">
      <c r="A62" s="21" t="s">
        <v>56</v>
      </c>
      <c r="B62" s="21" t="s">
        <v>57</v>
      </c>
      <c r="C62" s="23"/>
      <c r="D62" s="23"/>
      <c r="E62" s="23"/>
      <c r="F62" s="23"/>
    </row>
    <row r="63" spans="1:7" s="22" customFormat="1" x14ac:dyDescent="0.25">
      <c r="A63" s="23" t="s">
        <v>58</v>
      </c>
      <c r="B63" s="23" t="s">
        <v>59</v>
      </c>
      <c r="C63" s="23">
        <v>5</v>
      </c>
      <c r="D63" s="23" t="s">
        <v>37</v>
      </c>
      <c r="E63" s="24"/>
      <c r="F63" s="23" t="str">
        <f>IF(ISBLANK(E63),"", PRODUCT(C63,E63))</f>
        <v/>
      </c>
    </row>
    <row r="64" spans="1:7" s="22" customFormat="1" ht="30" x14ac:dyDescent="0.25">
      <c r="E64" s="21" t="s">
        <v>38</v>
      </c>
      <c r="F64" s="21" t="str">
        <f>IF(F63="","",ROUND(SUM(F63:F63),2))</f>
        <v/>
      </c>
      <c r="G64" s="25" t="str">
        <f>IF(F63="","Neužpildytos visos objektų kainos","")</f>
        <v>Neužpildytos visos objektų kainos</v>
      </c>
    </row>
    <row r="65" spans="1:7" s="22" customFormat="1" ht="30" x14ac:dyDescent="0.25">
      <c r="C65" s="21" t="s">
        <v>39</v>
      </c>
      <c r="D65" s="26"/>
      <c r="E65" s="21" t="s">
        <v>40</v>
      </c>
      <c r="F65" s="21" t="str">
        <f>IF(OR(F64="",D65=""),"", ROUND(PRODUCT(D65,F64)/100,2))</f>
        <v/>
      </c>
      <c r="G65" s="25" t="str">
        <f>IF(D65="", "Nurodykite taikomą PVM dydį", "")</f>
        <v>Nurodykite taikomą PVM dydį</v>
      </c>
    </row>
    <row r="66" spans="1:7" s="22" customFormat="1" x14ac:dyDescent="0.25">
      <c r="E66" s="21" t="s">
        <v>41</v>
      </c>
      <c r="F66" s="21">
        <f>IF(ISBLANK(F65), "", ROUND(SUM(F64:F65),2))</f>
        <v>0</v>
      </c>
    </row>
    <row r="67" spans="1:7" s="22" customFormat="1" x14ac:dyDescent="0.25"/>
    <row r="68" spans="1:7" s="22" customFormat="1" x14ac:dyDescent="0.25"/>
    <row r="69" spans="1:7" s="22" customFormat="1" x14ac:dyDescent="0.25"/>
    <row r="70" spans="1:7" s="22" customFormat="1" x14ac:dyDescent="0.25">
      <c r="A70" s="27" t="s">
        <v>60</v>
      </c>
      <c r="B70" s="27" t="s">
        <v>61</v>
      </c>
    </row>
    <row r="71" spans="1:7" s="22" customFormat="1" x14ac:dyDescent="0.25"/>
    <row r="72" spans="1:7" s="22" customFormat="1" ht="45" x14ac:dyDescent="0.25">
      <c r="A72" s="27" t="s">
        <v>26</v>
      </c>
    </row>
    <row r="73" spans="1:7" s="22" customFormat="1" x14ac:dyDescent="0.25">
      <c r="A73" s="21" t="s">
        <v>27</v>
      </c>
      <c r="B73" s="21" t="s">
        <v>28</v>
      </c>
      <c r="C73" s="21" t="s">
        <v>29</v>
      </c>
      <c r="D73" s="21" t="s">
        <v>30</v>
      </c>
      <c r="E73" s="21" t="s">
        <v>31</v>
      </c>
      <c r="F73" s="21" t="s">
        <v>32</v>
      </c>
    </row>
    <row r="74" spans="1:7" s="22" customFormat="1" x14ac:dyDescent="0.25">
      <c r="A74" s="21" t="s">
        <v>62</v>
      </c>
      <c r="B74" s="21" t="s">
        <v>63</v>
      </c>
      <c r="C74" s="23"/>
      <c r="D74" s="23"/>
      <c r="E74" s="23"/>
      <c r="F74" s="23"/>
    </row>
    <row r="75" spans="1:7" s="22" customFormat="1" ht="30" x14ac:dyDescent="0.25">
      <c r="A75" s="23" t="s">
        <v>64</v>
      </c>
      <c r="B75" s="23" t="s">
        <v>65</v>
      </c>
      <c r="C75" s="23">
        <v>5</v>
      </c>
      <c r="D75" s="23" t="s">
        <v>37</v>
      </c>
      <c r="E75" s="24"/>
      <c r="F75" s="23" t="str">
        <f t="shared" ref="F75:F86" si="0">IF(ISBLANK(E75),"", PRODUCT(C75,E75))</f>
        <v/>
      </c>
    </row>
    <row r="76" spans="1:7" s="22" customFormat="1" ht="30" x14ac:dyDescent="0.25">
      <c r="A76" s="23" t="s">
        <v>66</v>
      </c>
      <c r="B76" s="23" t="s">
        <v>67</v>
      </c>
      <c r="C76" s="23">
        <v>5</v>
      </c>
      <c r="D76" s="23" t="s">
        <v>37</v>
      </c>
      <c r="E76" s="24"/>
      <c r="F76" s="23" t="str">
        <f t="shared" si="0"/>
        <v/>
      </c>
    </row>
    <row r="77" spans="1:7" s="22" customFormat="1" ht="30" x14ac:dyDescent="0.25">
      <c r="A77" s="23" t="s">
        <v>68</v>
      </c>
      <c r="B77" s="23" t="s">
        <v>69</v>
      </c>
      <c r="C77" s="23">
        <v>5</v>
      </c>
      <c r="D77" s="23" t="s">
        <v>37</v>
      </c>
      <c r="E77" s="24"/>
      <c r="F77" s="23" t="str">
        <f t="shared" si="0"/>
        <v/>
      </c>
    </row>
    <row r="78" spans="1:7" s="22" customFormat="1" ht="30" x14ac:dyDescent="0.25">
      <c r="A78" s="23" t="s">
        <v>70</v>
      </c>
      <c r="B78" s="23" t="s">
        <v>71</v>
      </c>
      <c r="C78" s="23">
        <v>5</v>
      </c>
      <c r="D78" s="23" t="s">
        <v>37</v>
      </c>
      <c r="E78" s="24"/>
      <c r="F78" s="23" t="str">
        <f t="shared" si="0"/>
        <v/>
      </c>
    </row>
    <row r="79" spans="1:7" s="22" customFormat="1" x14ac:dyDescent="0.25">
      <c r="A79" s="23" t="s">
        <v>72</v>
      </c>
      <c r="B79" s="23" t="s">
        <v>73</v>
      </c>
      <c r="C79" s="23">
        <v>3</v>
      </c>
      <c r="D79" s="23" t="s">
        <v>37</v>
      </c>
      <c r="E79" s="24"/>
      <c r="F79" s="23" t="str">
        <f t="shared" si="0"/>
        <v/>
      </c>
    </row>
    <row r="80" spans="1:7" s="22" customFormat="1" x14ac:dyDescent="0.25">
      <c r="A80" s="23" t="s">
        <v>74</v>
      </c>
      <c r="B80" s="23" t="s">
        <v>75</v>
      </c>
      <c r="C80" s="23">
        <v>2</v>
      </c>
      <c r="D80" s="23" t="s">
        <v>37</v>
      </c>
      <c r="E80" s="24"/>
      <c r="F80" s="23" t="str">
        <f t="shared" si="0"/>
        <v/>
      </c>
    </row>
    <row r="81" spans="1:7" s="22" customFormat="1" ht="30" x14ac:dyDescent="0.25">
      <c r="A81" s="23" t="s">
        <v>76</v>
      </c>
      <c r="B81" s="23" t="s">
        <v>77</v>
      </c>
      <c r="C81" s="23">
        <v>2</v>
      </c>
      <c r="D81" s="23" t="s">
        <v>37</v>
      </c>
      <c r="E81" s="24"/>
      <c r="F81" s="23" t="str">
        <f t="shared" si="0"/>
        <v/>
      </c>
    </row>
    <row r="82" spans="1:7" s="22" customFormat="1" x14ac:dyDescent="0.25">
      <c r="A82" s="23" t="s">
        <v>78</v>
      </c>
      <c r="B82" s="23" t="s">
        <v>79</v>
      </c>
      <c r="C82" s="23">
        <v>2</v>
      </c>
      <c r="D82" s="23" t="s">
        <v>37</v>
      </c>
      <c r="E82" s="24"/>
      <c r="F82" s="23" t="str">
        <f t="shared" si="0"/>
        <v/>
      </c>
    </row>
    <row r="83" spans="1:7" s="22" customFormat="1" x14ac:dyDescent="0.25">
      <c r="A83" s="23" t="s">
        <v>80</v>
      </c>
      <c r="B83" s="23" t="s">
        <v>81</v>
      </c>
      <c r="C83" s="23">
        <v>2</v>
      </c>
      <c r="D83" s="23" t="s">
        <v>37</v>
      </c>
      <c r="E83" s="24"/>
      <c r="F83" s="23" t="str">
        <f t="shared" si="0"/>
        <v/>
      </c>
    </row>
    <row r="84" spans="1:7" s="22" customFormat="1" ht="30" x14ac:dyDescent="0.25">
      <c r="A84" s="23" t="s">
        <v>82</v>
      </c>
      <c r="B84" s="23" t="s">
        <v>83</v>
      </c>
      <c r="C84" s="23">
        <v>2</v>
      </c>
      <c r="D84" s="23" t="s">
        <v>37</v>
      </c>
      <c r="E84" s="24"/>
      <c r="F84" s="23" t="str">
        <f t="shared" si="0"/>
        <v/>
      </c>
    </row>
    <row r="85" spans="1:7" s="22" customFormat="1" x14ac:dyDescent="0.25">
      <c r="A85" s="23" t="s">
        <v>84</v>
      </c>
      <c r="B85" s="23" t="s">
        <v>85</v>
      </c>
      <c r="C85" s="23">
        <v>2</v>
      </c>
      <c r="D85" s="23" t="s">
        <v>37</v>
      </c>
      <c r="E85" s="24"/>
      <c r="F85" s="23" t="str">
        <f t="shared" si="0"/>
        <v/>
      </c>
    </row>
    <row r="86" spans="1:7" s="22" customFormat="1" x14ac:dyDescent="0.25">
      <c r="A86" s="23" t="s">
        <v>86</v>
      </c>
      <c r="B86" s="23" t="s">
        <v>87</v>
      </c>
      <c r="C86" s="23">
        <v>2</v>
      </c>
      <c r="D86" s="23" t="s">
        <v>37</v>
      </c>
      <c r="E86" s="24"/>
      <c r="F86" s="23" t="str">
        <f t="shared" si="0"/>
        <v/>
      </c>
    </row>
    <row r="87" spans="1:7" s="22" customFormat="1" ht="30" x14ac:dyDescent="0.25">
      <c r="E87" s="21" t="s">
        <v>38</v>
      </c>
      <c r="F87" s="21" t="str">
        <f>IF((COUNT(C75:C86)&lt;&gt;COUNT(F75:F86)),"", ROUND(SUM(F75:F86),2))</f>
        <v/>
      </c>
      <c r="G87" s="25" t="str">
        <f>IF((COUNT(C75:C86)&lt;&gt;COUNT(F75:F86)),"Neužpildytos visų objektų kainos", "")</f>
        <v>Neužpildytos visų objektų kainos</v>
      </c>
    </row>
    <row r="88" spans="1:7" s="22" customFormat="1" ht="30" x14ac:dyDescent="0.25">
      <c r="C88" s="21" t="s">
        <v>39</v>
      </c>
      <c r="D88" s="26"/>
      <c r="E88" s="21" t="s">
        <v>40</v>
      </c>
      <c r="F88" s="21" t="str">
        <f>IF(OR(F87="",D88=""),"", ROUND(PRODUCT(D88,F87)/100,2))</f>
        <v/>
      </c>
      <c r="G88" s="25" t="str">
        <f>IF(D88="", "Nurodykite taikomą PVM dydį", "")</f>
        <v>Nurodykite taikomą PVM dydį</v>
      </c>
    </row>
    <row r="89" spans="1:7" s="22" customFormat="1" x14ac:dyDescent="0.25">
      <c r="E89" s="21" t="s">
        <v>41</v>
      </c>
      <c r="F89" s="21">
        <f>IF(ISBLANK(F88), "", ROUND(SUM(F87:F88),2))</f>
        <v>0</v>
      </c>
    </row>
    <row r="90" spans="1:7" s="22" customFormat="1" x14ac:dyDescent="0.25"/>
    <row r="91" spans="1:7" s="22" customFormat="1" x14ac:dyDescent="0.25"/>
    <row r="92" spans="1:7" s="22" customFormat="1" x14ac:dyDescent="0.25"/>
    <row r="93" spans="1:7" s="22" customFormat="1" x14ac:dyDescent="0.25">
      <c r="A93" s="27" t="s">
        <v>88</v>
      </c>
      <c r="B93" s="27" t="s">
        <v>89</v>
      </c>
    </row>
    <row r="94" spans="1:7" s="22" customFormat="1" x14ac:dyDescent="0.25"/>
    <row r="95" spans="1:7" s="22" customFormat="1" ht="45" x14ac:dyDescent="0.25">
      <c r="A95" s="27" t="s">
        <v>26</v>
      </c>
    </row>
    <row r="96" spans="1:7" s="22" customFormat="1" x14ac:dyDescent="0.25">
      <c r="A96" s="21" t="s">
        <v>27</v>
      </c>
      <c r="B96" s="21" t="s">
        <v>28</v>
      </c>
      <c r="C96" s="21" t="s">
        <v>29</v>
      </c>
      <c r="D96" s="21" t="s">
        <v>30</v>
      </c>
      <c r="E96" s="21" t="s">
        <v>31</v>
      </c>
      <c r="F96" s="21" t="s">
        <v>32</v>
      </c>
    </row>
    <row r="97" spans="1:7" s="22" customFormat="1" x14ac:dyDescent="0.25">
      <c r="A97" s="21" t="s">
        <v>90</v>
      </c>
      <c r="B97" s="21" t="s">
        <v>91</v>
      </c>
      <c r="C97" s="23"/>
      <c r="D97" s="23"/>
      <c r="E97" s="23"/>
      <c r="F97" s="23"/>
    </row>
    <row r="98" spans="1:7" s="22" customFormat="1" x14ac:dyDescent="0.25">
      <c r="A98" s="23" t="s">
        <v>92</v>
      </c>
      <c r="B98" s="23" t="s">
        <v>93</v>
      </c>
      <c r="C98" s="23">
        <v>2</v>
      </c>
      <c r="D98" s="23" t="s">
        <v>37</v>
      </c>
      <c r="E98" s="24"/>
      <c r="F98" s="23" t="str">
        <f t="shared" ref="F98:F104" si="1">IF(ISBLANK(E98),"", PRODUCT(C98,E98))</f>
        <v/>
      </c>
    </row>
    <row r="99" spans="1:7" s="22" customFormat="1" x14ac:dyDescent="0.25">
      <c r="A99" s="23" t="s">
        <v>94</v>
      </c>
      <c r="B99" s="23" t="s">
        <v>95</v>
      </c>
      <c r="C99" s="23">
        <v>2</v>
      </c>
      <c r="D99" s="23" t="s">
        <v>37</v>
      </c>
      <c r="E99" s="24"/>
      <c r="F99" s="23" t="str">
        <f t="shared" si="1"/>
        <v/>
      </c>
    </row>
    <row r="100" spans="1:7" s="22" customFormat="1" x14ac:dyDescent="0.25">
      <c r="A100" s="23" t="s">
        <v>96</v>
      </c>
      <c r="B100" s="23" t="s">
        <v>97</v>
      </c>
      <c r="C100" s="23">
        <v>2</v>
      </c>
      <c r="D100" s="23" t="s">
        <v>37</v>
      </c>
      <c r="E100" s="24"/>
      <c r="F100" s="23" t="str">
        <f t="shared" si="1"/>
        <v/>
      </c>
    </row>
    <row r="101" spans="1:7" s="22" customFormat="1" x14ac:dyDescent="0.25">
      <c r="A101" s="23" t="s">
        <v>98</v>
      </c>
      <c r="B101" s="23" t="s">
        <v>99</v>
      </c>
      <c r="C101" s="23">
        <v>2</v>
      </c>
      <c r="D101" s="23" t="s">
        <v>37</v>
      </c>
      <c r="E101" s="24"/>
      <c r="F101" s="23" t="str">
        <f t="shared" si="1"/>
        <v/>
      </c>
    </row>
    <row r="102" spans="1:7" s="22" customFormat="1" ht="30" x14ac:dyDescent="0.25">
      <c r="A102" s="23" t="s">
        <v>100</v>
      </c>
      <c r="B102" s="23" t="s">
        <v>101</v>
      </c>
      <c r="C102" s="23">
        <v>1</v>
      </c>
      <c r="D102" s="23" t="s">
        <v>37</v>
      </c>
      <c r="E102" s="24"/>
      <c r="F102" s="23" t="str">
        <f t="shared" si="1"/>
        <v/>
      </c>
    </row>
    <row r="103" spans="1:7" s="22" customFormat="1" x14ac:dyDescent="0.25">
      <c r="A103" s="23" t="s">
        <v>102</v>
      </c>
      <c r="B103" s="23" t="s">
        <v>103</v>
      </c>
      <c r="C103" s="23">
        <v>2</v>
      </c>
      <c r="D103" s="23" t="s">
        <v>37</v>
      </c>
      <c r="E103" s="24"/>
      <c r="F103" s="23" t="str">
        <f t="shared" si="1"/>
        <v/>
      </c>
    </row>
    <row r="104" spans="1:7" s="22" customFormat="1" x14ac:dyDescent="0.25">
      <c r="A104" s="23" t="s">
        <v>104</v>
      </c>
      <c r="B104" s="23" t="s">
        <v>105</v>
      </c>
      <c r="C104" s="23">
        <v>2</v>
      </c>
      <c r="D104" s="23" t="s">
        <v>37</v>
      </c>
      <c r="E104" s="24"/>
      <c r="F104" s="23" t="str">
        <f t="shared" si="1"/>
        <v/>
      </c>
    </row>
    <row r="105" spans="1:7" s="22" customFormat="1" ht="30" x14ac:dyDescent="0.25">
      <c r="E105" s="21" t="s">
        <v>38</v>
      </c>
      <c r="F105" s="21" t="str">
        <f>IF((COUNT(C98:C104)&lt;&gt;COUNT(F98:F104)),"", ROUND(SUM(F98:F104),2))</f>
        <v/>
      </c>
      <c r="G105" s="25" t="str">
        <f>IF((COUNT(C98:C104)&lt;&gt;COUNT(F98:F104)),"Neužpildytos visų objektų kainos", "")</f>
        <v>Neužpildytos visų objektų kainos</v>
      </c>
    </row>
    <row r="106" spans="1:7" s="22" customFormat="1" ht="30" x14ac:dyDescent="0.25">
      <c r="C106" s="21" t="s">
        <v>39</v>
      </c>
      <c r="D106" s="26"/>
      <c r="E106" s="21" t="s">
        <v>40</v>
      </c>
      <c r="F106" s="21" t="str">
        <f>IF(OR(F105="",D106=""),"", ROUND(PRODUCT(D106,F105)/100,2))</f>
        <v/>
      </c>
      <c r="G106" s="25" t="str">
        <f>IF(D106="", "Nurodykite taikomą PVM dydį", "")</f>
        <v>Nurodykite taikomą PVM dydį</v>
      </c>
    </row>
    <row r="107" spans="1:7" s="22" customFormat="1" x14ac:dyDescent="0.25">
      <c r="E107" s="21" t="s">
        <v>41</v>
      </c>
      <c r="F107" s="21">
        <f>IF(ISBLANK(F106), "", ROUND(SUM(F105:F106),2))</f>
        <v>0</v>
      </c>
    </row>
    <row r="108" spans="1:7" s="22" customFormat="1" x14ac:dyDescent="0.25"/>
    <row r="109" spans="1:7" s="22" customFormat="1" x14ac:dyDescent="0.25"/>
    <row r="110" spans="1:7" s="22" customFormat="1" x14ac:dyDescent="0.25"/>
    <row r="111" spans="1:7" s="22" customFormat="1" x14ac:dyDescent="0.25">
      <c r="A111" s="27" t="s">
        <v>106</v>
      </c>
      <c r="B111" s="27" t="s">
        <v>107</v>
      </c>
    </row>
    <row r="112" spans="1:7" s="22" customFormat="1" x14ac:dyDescent="0.25"/>
    <row r="113" spans="1:7" s="22" customFormat="1" ht="45" x14ac:dyDescent="0.25">
      <c r="A113" s="27" t="s">
        <v>26</v>
      </c>
    </row>
    <row r="114" spans="1:7" s="22" customFormat="1" x14ac:dyDescent="0.25">
      <c r="A114" s="21" t="s">
        <v>27</v>
      </c>
      <c r="B114" s="21" t="s">
        <v>28</v>
      </c>
      <c r="C114" s="21" t="s">
        <v>29</v>
      </c>
      <c r="D114" s="21" t="s">
        <v>30</v>
      </c>
      <c r="E114" s="21" t="s">
        <v>31</v>
      </c>
      <c r="F114" s="21" t="s">
        <v>32</v>
      </c>
    </row>
    <row r="115" spans="1:7" s="22" customFormat="1" x14ac:dyDescent="0.25">
      <c r="A115" s="21" t="s">
        <v>108</v>
      </c>
      <c r="B115" s="21" t="s">
        <v>109</v>
      </c>
      <c r="C115" s="23"/>
      <c r="D115" s="23"/>
      <c r="E115" s="23"/>
      <c r="F115" s="23"/>
    </row>
    <row r="116" spans="1:7" s="22" customFormat="1" x14ac:dyDescent="0.25">
      <c r="A116" s="23" t="s">
        <v>110</v>
      </c>
      <c r="B116" s="23" t="s">
        <v>111</v>
      </c>
      <c r="C116" s="23">
        <v>1</v>
      </c>
      <c r="D116" s="23" t="s">
        <v>37</v>
      </c>
      <c r="E116" s="24"/>
      <c r="F116" s="23" t="str">
        <f t="shared" ref="F116:F125" si="2">IF(ISBLANK(E116),"", PRODUCT(C116,E116))</f>
        <v/>
      </c>
    </row>
    <row r="117" spans="1:7" s="22" customFormat="1" x14ac:dyDescent="0.25">
      <c r="A117" s="23" t="s">
        <v>112</v>
      </c>
      <c r="B117" s="23" t="s">
        <v>113</v>
      </c>
      <c r="C117" s="23">
        <v>2</v>
      </c>
      <c r="D117" s="23" t="s">
        <v>37</v>
      </c>
      <c r="E117" s="24"/>
      <c r="F117" s="23" t="str">
        <f t="shared" si="2"/>
        <v/>
      </c>
    </row>
    <row r="118" spans="1:7" s="22" customFormat="1" x14ac:dyDescent="0.25">
      <c r="A118" s="23" t="s">
        <v>114</v>
      </c>
      <c r="B118" s="23" t="s">
        <v>115</v>
      </c>
      <c r="C118" s="23">
        <v>5</v>
      </c>
      <c r="D118" s="23" t="s">
        <v>37</v>
      </c>
      <c r="E118" s="24"/>
      <c r="F118" s="23" t="str">
        <f t="shared" si="2"/>
        <v/>
      </c>
    </row>
    <row r="119" spans="1:7" s="22" customFormat="1" x14ac:dyDescent="0.25">
      <c r="A119" s="23" t="s">
        <v>116</v>
      </c>
      <c r="B119" s="23" t="s">
        <v>117</v>
      </c>
      <c r="C119" s="23">
        <v>5</v>
      </c>
      <c r="D119" s="23" t="s">
        <v>37</v>
      </c>
      <c r="E119" s="24"/>
      <c r="F119" s="23" t="str">
        <f t="shared" si="2"/>
        <v/>
      </c>
    </row>
    <row r="120" spans="1:7" s="22" customFormat="1" x14ac:dyDescent="0.25">
      <c r="A120" s="23" t="s">
        <v>118</v>
      </c>
      <c r="B120" s="23" t="s">
        <v>119</v>
      </c>
      <c r="C120" s="23">
        <v>5</v>
      </c>
      <c r="D120" s="23" t="s">
        <v>37</v>
      </c>
      <c r="E120" s="24"/>
      <c r="F120" s="23" t="str">
        <f t="shared" si="2"/>
        <v/>
      </c>
    </row>
    <row r="121" spans="1:7" s="22" customFormat="1" x14ac:dyDescent="0.25">
      <c r="A121" s="23" t="s">
        <v>120</v>
      </c>
      <c r="B121" s="23" t="s">
        <v>121</v>
      </c>
      <c r="C121" s="23">
        <v>5</v>
      </c>
      <c r="D121" s="23" t="s">
        <v>37</v>
      </c>
      <c r="E121" s="24"/>
      <c r="F121" s="23" t="str">
        <f t="shared" si="2"/>
        <v/>
      </c>
    </row>
    <row r="122" spans="1:7" s="22" customFormat="1" x14ac:dyDescent="0.25">
      <c r="A122" s="23" t="s">
        <v>122</v>
      </c>
      <c r="B122" s="23" t="s">
        <v>123</v>
      </c>
      <c r="C122" s="23">
        <v>10</v>
      </c>
      <c r="D122" s="23" t="s">
        <v>37</v>
      </c>
      <c r="E122" s="24"/>
      <c r="F122" s="23" t="str">
        <f t="shared" si="2"/>
        <v/>
      </c>
    </row>
    <row r="123" spans="1:7" s="22" customFormat="1" x14ac:dyDescent="0.25">
      <c r="A123" s="23" t="s">
        <v>124</v>
      </c>
      <c r="B123" s="23" t="s">
        <v>125</v>
      </c>
      <c r="C123" s="23">
        <v>10</v>
      </c>
      <c r="D123" s="23" t="s">
        <v>37</v>
      </c>
      <c r="E123" s="24"/>
      <c r="F123" s="23" t="str">
        <f t="shared" si="2"/>
        <v/>
      </c>
    </row>
    <row r="124" spans="1:7" s="22" customFormat="1" x14ac:dyDescent="0.25">
      <c r="A124" s="23" t="s">
        <v>126</v>
      </c>
      <c r="B124" s="23" t="s">
        <v>127</v>
      </c>
      <c r="C124" s="23">
        <v>5</v>
      </c>
      <c r="D124" s="23" t="s">
        <v>37</v>
      </c>
      <c r="E124" s="24"/>
      <c r="F124" s="23" t="str">
        <f t="shared" si="2"/>
        <v/>
      </c>
    </row>
    <row r="125" spans="1:7" s="22" customFormat="1" x14ac:dyDescent="0.25">
      <c r="A125" s="23" t="s">
        <v>128</v>
      </c>
      <c r="B125" s="23" t="s">
        <v>129</v>
      </c>
      <c r="C125" s="23">
        <v>5</v>
      </c>
      <c r="D125" s="23" t="s">
        <v>37</v>
      </c>
      <c r="E125" s="24"/>
      <c r="F125" s="23" t="str">
        <f t="shared" si="2"/>
        <v/>
      </c>
    </row>
    <row r="126" spans="1:7" s="22" customFormat="1" ht="30" x14ac:dyDescent="0.25">
      <c r="E126" s="21" t="s">
        <v>38</v>
      </c>
      <c r="F126" s="21" t="str">
        <f>IF((COUNT(C116:C125)&lt;&gt;COUNT(F116:F125)),"", ROUND(SUM(F116:F125),2))</f>
        <v/>
      </c>
      <c r="G126" s="25" t="str">
        <f>IF((COUNT(C116:C125)&lt;&gt;COUNT(F116:F125)),"Neužpildytos visų objektų kainos", "")</f>
        <v>Neužpildytos visų objektų kainos</v>
      </c>
    </row>
    <row r="127" spans="1:7" s="22" customFormat="1" ht="30" x14ac:dyDescent="0.25">
      <c r="C127" s="21" t="s">
        <v>39</v>
      </c>
      <c r="D127" s="26"/>
      <c r="E127" s="21" t="s">
        <v>40</v>
      </c>
      <c r="F127" s="21" t="str">
        <f>IF(OR(F126="",D127=""),"", ROUND(PRODUCT(D127,F126)/100,2))</f>
        <v/>
      </c>
      <c r="G127" s="25" t="str">
        <f>IF(D127="", "Nurodykite taikomą PVM dydį", "")</f>
        <v>Nurodykite taikomą PVM dydį</v>
      </c>
    </row>
    <row r="128" spans="1:7" s="22" customFormat="1" x14ac:dyDescent="0.25">
      <c r="E128" s="21" t="s">
        <v>41</v>
      </c>
      <c r="F128" s="21">
        <f>IF(ISBLANK(F127), "", ROUND(SUM(F126:F127),2))</f>
        <v>0</v>
      </c>
    </row>
    <row r="129" spans="1:7" s="22" customFormat="1" x14ac:dyDescent="0.25"/>
    <row r="130" spans="1:7" s="22" customFormat="1" x14ac:dyDescent="0.25"/>
    <row r="131" spans="1:7" s="22" customFormat="1" x14ac:dyDescent="0.25"/>
    <row r="132" spans="1:7" s="22" customFormat="1" x14ac:dyDescent="0.25">
      <c r="A132" s="27" t="s">
        <v>130</v>
      </c>
      <c r="B132" s="27" t="s">
        <v>131</v>
      </c>
    </row>
    <row r="133" spans="1:7" s="22" customFormat="1" x14ac:dyDescent="0.25"/>
    <row r="134" spans="1:7" s="22" customFormat="1" ht="45" x14ac:dyDescent="0.25">
      <c r="A134" s="27" t="s">
        <v>26</v>
      </c>
    </row>
    <row r="135" spans="1:7" s="22" customFormat="1" x14ac:dyDescent="0.25">
      <c r="A135" s="21" t="s">
        <v>27</v>
      </c>
      <c r="B135" s="21" t="s">
        <v>28</v>
      </c>
      <c r="C135" s="21" t="s">
        <v>29</v>
      </c>
      <c r="D135" s="21" t="s">
        <v>30</v>
      </c>
      <c r="E135" s="21" t="s">
        <v>31</v>
      </c>
      <c r="F135" s="21" t="s">
        <v>32</v>
      </c>
    </row>
    <row r="136" spans="1:7" s="22" customFormat="1" x14ac:dyDescent="0.25">
      <c r="A136" s="21" t="s">
        <v>132</v>
      </c>
      <c r="B136" s="21" t="s">
        <v>133</v>
      </c>
      <c r="C136" s="23"/>
      <c r="D136" s="23"/>
      <c r="E136" s="23"/>
      <c r="F136" s="23"/>
    </row>
    <row r="137" spans="1:7" s="22" customFormat="1" ht="30" x14ac:dyDescent="0.25">
      <c r="A137" s="23" t="s">
        <v>134</v>
      </c>
      <c r="B137" s="23" t="s">
        <v>135</v>
      </c>
      <c r="C137" s="23">
        <v>5</v>
      </c>
      <c r="D137" s="23" t="s">
        <v>37</v>
      </c>
      <c r="E137" s="24"/>
      <c r="F137" s="23" t="str">
        <f>IF(ISBLANK(E137),"", PRODUCT(C137,E137))</f>
        <v/>
      </c>
    </row>
    <row r="138" spans="1:7" s="22" customFormat="1" ht="30" x14ac:dyDescent="0.25">
      <c r="E138" s="21" t="s">
        <v>38</v>
      </c>
      <c r="F138" s="21" t="str">
        <f>IF(F137="","",ROUND(SUM(F137:F137),2))</f>
        <v/>
      </c>
      <c r="G138" s="25" t="str">
        <f>IF(F137="","Neužpildytos visos objektų kainos","")</f>
        <v>Neužpildytos visos objektų kainos</v>
      </c>
    </row>
    <row r="139" spans="1:7" s="22" customFormat="1" ht="30" x14ac:dyDescent="0.25">
      <c r="C139" s="21" t="s">
        <v>39</v>
      </c>
      <c r="D139" s="26"/>
      <c r="E139" s="21" t="s">
        <v>40</v>
      </c>
      <c r="F139" s="21" t="str">
        <f>IF(OR(F138="",D139=""),"", ROUND(PRODUCT(D139,F138)/100,2))</f>
        <v/>
      </c>
      <c r="G139" s="25" t="str">
        <f>IF(D139="", "Nurodykite taikomą PVM dydį", "")</f>
        <v>Nurodykite taikomą PVM dydį</v>
      </c>
    </row>
    <row r="140" spans="1:7" s="22" customFormat="1" x14ac:dyDescent="0.25">
      <c r="E140" s="21" t="s">
        <v>41</v>
      </c>
      <c r="F140" s="21">
        <f>IF(ISBLANK(F139), "", ROUND(SUM(F138:F139),2))</f>
        <v>0</v>
      </c>
    </row>
    <row r="141" spans="1:7" s="22" customFormat="1" x14ac:dyDescent="0.25"/>
    <row r="142" spans="1:7" s="22" customFormat="1" x14ac:dyDescent="0.25"/>
    <row r="143" spans="1:7" s="22" customFormat="1" x14ac:dyDescent="0.25"/>
    <row r="144" spans="1:7" s="22" customFormat="1" x14ac:dyDescent="0.25">
      <c r="A144" s="27" t="s">
        <v>136</v>
      </c>
      <c r="B144" s="27" t="s">
        <v>137</v>
      </c>
    </row>
    <row r="145" spans="1:7" s="22" customFormat="1" x14ac:dyDescent="0.25"/>
    <row r="146" spans="1:7" s="22" customFormat="1" ht="45" x14ac:dyDescent="0.25">
      <c r="A146" s="27" t="s">
        <v>26</v>
      </c>
    </row>
    <row r="147" spans="1:7" s="22" customFormat="1" x14ac:dyDescent="0.25">
      <c r="A147" s="21" t="s">
        <v>27</v>
      </c>
      <c r="B147" s="21" t="s">
        <v>28</v>
      </c>
      <c r="C147" s="21" t="s">
        <v>29</v>
      </c>
      <c r="D147" s="21" t="s">
        <v>30</v>
      </c>
      <c r="E147" s="21" t="s">
        <v>31</v>
      </c>
      <c r="F147" s="21" t="s">
        <v>32</v>
      </c>
    </row>
    <row r="148" spans="1:7" s="22" customFormat="1" x14ac:dyDescent="0.25">
      <c r="A148" s="21" t="s">
        <v>138</v>
      </c>
      <c r="B148" s="21" t="s">
        <v>579</v>
      </c>
      <c r="C148" s="23"/>
      <c r="D148" s="23"/>
      <c r="E148" s="23"/>
      <c r="F148" s="23"/>
    </row>
    <row r="149" spans="1:7" s="22" customFormat="1" x14ac:dyDescent="0.25">
      <c r="A149" s="23" t="s">
        <v>139</v>
      </c>
      <c r="B149" s="23" t="s">
        <v>140</v>
      </c>
      <c r="C149" s="23">
        <v>4</v>
      </c>
      <c r="D149" s="23" t="s">
        <v>37</v>
      </c>
      <c r="E149" s="24"/>
      <c r="F149" s="23" t="str">
        <f>IF(ISBLANK(E149),"", PRODUCT(C149,E149))</f>
        <v/>
      </c>
    </row>
    <row r="150" spans="1:7" s="22" customFormat="1" x14ac:dyDescent="0.25">
      <c r="A150" s="23" t="s">
        <v>141</v>
      </c>
      <c r="B150" s="23" t="s">
        <v>142</v>
      </c>
      <c r="C150" s="23">
        <v>10</v>
      </c>
      <c r="D150" s="23" t="s">
        <v>37</v>
      </c>
      <c r="E150" s="24"/>
      <c r="F150" s="23" t="str">
        <f>IF(ISBLANK(E150),"", PRODUCT(C150,E150))</f>
        <v/>
      </c>
    </row>
    <row r="151" spans="1:7" s="22" customFormat="1" ht="30" x14ac:dyDescent="0.25">
      <c r="E151" s="21" t="s">
        <v>38</v>
      </c>
      <c r="F151" s="21" t="str">
        <f>IF((COUNT(C149:C150)&lt;&gt;COUNT(F149:F150)),"", ROUND(SUM(F149:F150),2))</f>
        <v/>
      </c>
      <c r="G151" s="25" t="str">
        <f>IF((COUNT(C149:C150)&lt;&gt;COUNT(F149:F150)),"Neužpildytos visų objektų kainos", "")</f>
        <v>Neužpildytos visų objektų kainos</v>
      </c>
    </row>
    <row r="152" spans="1:7" s="22" customFormat="1" ht="30" x14ac:dyDescent="0.25">
      <c r="C152" s="21" t="s">
        <v>39</v>
      </c>
      <c r="D152" s="26"/>
      <c r="E152" s="21" t="s">
        <v>40</v>
      </c>
      <c r="F152" s="21" t="str">
        <f>IF(OR(F151="",D152=""),"", ROUND(PRODUCT(D152,F151)/100,2))</f>
        <v/>
      </c>
      <c r="G152" s="25" t="str">
        <f>IF(D152="", "Nurodykite taikomą PVM dydį", "")</f>
        <v>Nurodykite taikomą PVM dydį</v>
      </c>
    </row>
    <row r="153" spans="1:7" s="22" customFormat="1" x14ac:dyDescent="0.25">
      <c r="E153" s="21" t="s">
        <v>41</v>
      </c>
      <c r="F153" s="21">
        <f>IF(ISBLANK(F152), "", ROUND(SUM(F151:F152),2))</f>
        <v>0</v>
      </c>
    </row>
    <row r="154" spans="1:7" s="22" customFormat="1" x14ac:dyDescent="0.25"/>
    <row r="155" spans="1:7" s="22" customFormat="1" x14ac:dyDescent="0.25"/>
    <row r="156" spans="1:7" s="22" customFormat="1" x14ac:dyDescent="0.25"/>
    <row r="157" spans="1:7" s="22" customFormat="1" x14ac:dyDescent="0.25">
      <c r="A157" s="27" t="s">
        <v>143</v>
      </c>
      <c r="B157" s="27" t="s">
        <v>144</v>
      </c>
    </row>
    <row r="158" spans="1:7" s="22" customFormat="1" x14ac:dyDescent="0.25"/>
    <row r="159" spans="1:7" s="22" customFormat="1" ht="45" x14ac:dyDescent="0.25">
      <c r="A159" s="27" t="s">
        <v>26</v>
      </c>
    </row>
    <row r="160" spans="1:7" s="22" customFormat="1" x14ac:dyDescent="0.25">
      <c r="A160" s="21" t="s">
        <v>27</v>
      </c>
      <c r="B160" s="21" t="s">
        <v>28</v>
      </c>
      <c r="C160" s="21" t="s">
        <v>29</v>
      </c>
      <c r="D160" s="21" t="s">
        <v>30</v>
      </c>
      <c r="E160" s="21" t="s">
        <v>31</v>
      </c>
      <c r="F160" s="21" t="s">
        <v>32</v>
      </c>
    </row>
    <row r="161" spans="1:7" s="22" customFormat="1" x14ac:dyDescent="0.25">
      <c r="A161" s="21" t="s">
        <v>145</v>
      </c>
      <c r="B161" s="21" t="s">
        <v>146</v>
      </c>
      <c r="C161" s="23"/>
      <c r="D161" s="23"/>
      <c r="E161" s="23"/>
      <c r="F161" s="23"/>
    </row>
    <row r="162" spans="1:7" s="22" customFormat="1" ht="30" x14ac:dyDescent="0.25">
      <c r="A162" s="23" t="s">
        <v>147</v>
      </c>
      <c r="B162" s="23" t="s">
        <v>148</v>
      </c>
      <c r="C162" s="23">
        <v>5</v>
      </c>
      <c r="D162" s="23" t="s">
        <v>37</v>
      </c>
      <c r="E162" s="24"/>
      <c r="F162" s="23" t="str">
        <f t="shared" ref="F162:F171" si="3">IF(ISBLANK(E162),"", PRODUCT(C162,E162))</f>
        <v/>
      </c>
    </row>
    <row r="163" spans="1:7" s="22" customFormat="1" ht="30" x14ac:dyDescent="0.25">
      <c r="A163" s="23" t="s">
        <v>149</v>
      </c>
      <c r="B163" s="23" t="s">
        <v>150</v>
      </c>
      <c r="C163" s="23">
        <v>3</v>
      </c>
      <c r="D163" s="23" t="s">
        <v>37</v>
      </c>
      <c r="E163" s="24"/>
      <c r="F163" s="23" t="str">
        <f t="shared" si="3"/>
        <v/>
      </c>
    </row>
    <row r="164" spans="1:7" s="22" customFormat="1" ht="30" x14ac:dyDescent="0.25">
      <c r="A164" s="23" t="s">
        <v>151</v>
      </c>
      <c r="B164" s="23" t="s">
        <v>152</v>
      </c>
      <c r="C164" s="23">
        <v>5</v>
      </c>
      <c r="D164" s="23" t="s">
        <v>37</v>
      </c>
      <c r="E164" s="24"/>
      <c r="F164" s="23" t="str">
        <f t="shared" si="3"/>
        <v/>
      </c>
    </row>
    <row r="165" spans="1:7" s="22" customFormat="1" x14ac:dyDescent="0.25">
      <c r="A165" s="23" t="s">
        <v>153</v>
      </c>
      <c r="B165" s="23" t="s">
        <v>154</v>
      </c>
      <c r="C165" s="23">
        <v>10</v>
      </c>
      <c r="D165" s="23" t="s">
        <v>37</v>
      </c>
      <c r="E165" s="24"/>
      <c r="F165" s="23" t="str">
        <f t="shared" si="3"/>
        <v/>
      </c>
    </row>
    <row r="166" spans="1:7" s="22" customFormat="1" ht="30" x14ac:dyDescent="0.25">
      <c r="A166" s="23" t="s">
        <v>155</v>
      </c>
      <c r="B166" s="23" t="s">
        <v>156</v>
      </c>
      <c r="C166" s="23">
        <v>5</v>
      </c>
      <c r="D166" s="23" t="s">
        <v>37</v>
      </c>
      <c r="E166" s="24"/>
      <c r="F166" s="23" t="str">
        <f t="shared" si="3"/>
        <v/>
      </c>
    </row>
    <row r="167" spans="1:7" s="22" customFormat="1" x14ac:dyDescent="0.25">
      <c r="A167" s="23" t="s">
        <v>157</v>
      </c>
      <c r="B167" s="23" t="s">
        <v>158</v>
      </c>
      <c r="C167" s="23">
        <v>5</v>
      </c>
      <c r="D167" s="23" t="s">
        <v>37</v>
      </c>
      <c r="E167" s="24"/>
      <c r="F167" s="23" t="str">
        <f t="shared" si="3"/>
        <v/>
      </c>
    </row>
    <row r="168" spans="1:7" s="22" customFormat="1" x14ac:dyDescent="0.25">
      <c r="A168" s="23" t="s">
        <v>159</v>
      </c>
      <c r="B168" s="23" t="s">
        <v>160</v>
      </c>
      <c r="C168" s="23">
        <v>5</v>
      </c>
      <c r="D168" s="23" t="s">
        <v>37</v>
      </c>
      <c r="E168" s="24"/>
      <c r="F168" s="23" t="str">
        <f t="shared" si="3"/>
        <v/>
      </c>
    </row>
    <row r="169" spans="1:7" s="22" customFormat="1" x14ac:dyDescent="0.25">
      <c r="A169" s="23" t="s">
        <v>161</v>
      </c>
      <c r="B169" s="23" t="s">
        <v>162</v>
      </c>
      <c r="C169" s="23">
        <v>1</v>
      </c>
      <c r="D169" s="23" t="s">
        <v>37</v>
      </c>
      <c r="E169" s="24"/>
      <c r="F169" s="23" t="str">
        <f t="shared" si="3"/>
        <v/>
      </c>
    </row>
    <row r="170" spans="1:7" s="22" customFormat="1" x14ac:dyDescent="0.25">
      <c r="A170" s="23" t="s">
        <v>163</v>
      </c>
      <c r="B170" s="23" t="s">
        <v>164</v>
      </c>
      <c r="C170" s="23">
        <v>1</v>
      </c>
      <c r="D170" s="23" t="s">
        <v>37</v>
      </c>
      <c r="E170" s="24"/>
      <c r="F170" s="23" t="str">
        <f t="shared" si="3"/>
        <v/>
      </c>
    </row>
    <row r="171" spans="1:7" s="22" customFormat="1" x14ac:dyDescent="0.25">
      <c r="A171" s="23" t="s">
        <v>165</v>
      </c>
      <c r="B171" s="23" t="s">
        <v>166</v>
      </c>
      <c r="C171" s="23">
        <v>1</v>
      </c>
      <c r="D171" s="23" t="s">
        <v>37</v>
      </c>
      <c r="E171" s="24"/>
      <c r="F171" s="23" t="str">
        <f t="shared" si="3"/>
        <v/>
      </c>
    </row>
    <row r="172" spans="1:7" s="22" customFormat="1" ht="30" x14ac:dyDescent="0.25">
      <c r="E172" s="21" t="s">
        <v>38</v>
      </c>
      <c r="F172" s="21" t="str">
        <f>IF((COUNT(C162:C171)&lt;&gt;COUNT(F162:F171)),"", ROUND(SUM(F162:F171),2))</f>
        <v/>
      </c>
      <c r="G172" s="25" t="str">
        <f>IF((COUNT(C162:C171)&lt;&gt;COUNT(F162:F171)),"Neužpildytos visų objektų kainos", "")</f>
        <v>Neužpildytos visų objektų kainos</v>
      </c>
    </row>
    <row r="173" spans="1:7" s="22" customFormat="1" ht="30" x14ac:dyDescent="0.25">
      <c r="C173" s="21" t="s">
        <v>39</v>
      </c>
      <c r="D173" s="26"/>
      <c r="E173" s="21" t="s">
        <v>40</v>
      </c>
      <c r="F173" s="21" t="str">
        <f>IF(OR(F172="",D173=""),"", ROUND(PRODUCT(D173,F172)/100,2))</f>
        <v/>
      </c>
      <c r="G173" s="25" t="str">
        <f>IF(D173="", "Nurodykite taikomą PVM dydį", "")</f>
        <v>Nurodykite taikomą PVM dydį</v>
      </c>
    </row>
    <row r="174" spans="1:7" s="22" customFormat="1" x14ac:dyDescent="0.25">
      <c r="E174" s="21" t="s">
        <v>41</v>
      </c>
      <c r="F174" s="21">
        <f>IF(ISBLANK(F173), "", ROUND(SUM(F172:F173),2))</f>
        <v>0</v>
      </c>
    </row>
    <row r="175" spans="1:7" s="22" customFormat="1" x14ac:dyDescent="0.25"/>
    <row r="176" spans="1:7" s="22" customFormat="1" x14ac:dyDescent="0.25"/>
    <row r="177" spans="1:6" s="22" customFormat="1" x14ac:dyDescent="0.25"/>
    <row r="178" spans="1:6" s="22" customFormat="1" ht="78" customHeight="1" x14ac:dyDescent="0.25">
      <c r="A178" s="27" t="s">
        <v>167</v>
      </c>
      <c r="B178" s="27" t="s">
        <v>564</v>
      </c>
    </row>
    <row r="179" spans="1:6" s="22" customFormat="1" x14ac:dyDescent="0.25"/>
    <row r="180" spans="1:6" s="22" customFormat="1" ht="45" x14ac:dyDescent="0.25">
      <c r="A180" s="27" t="s">
        <v>26</v>
      </c>
    </row>
    <row r="181" spans="1:6" s="22" customFormat="1" x14ac:dyDescent="0.25">
      <c r="A181" s="21" t="s">
        <v>27</v>
      </c>
      <c r="B181" s="21" t="s">
        <v>28</v>
      </c>
      <c r="C181" s="21" t="s">
        <v>29</v>
      </c>
      <c r="D181" s="21" t="s">
        <v>30</v>
      </c>
      <c r="E181" s="21" t="s">
        <v>31</v>
      </c>
      <c r="F181" s="21" t="s">
        <v>32</v>
      </c>
    </row>
    <row r="182" spans="1:6" s="22" customFormat="1" ht="60" x14ac:dyDescent="0.25">
      <c r="A182" s="21" t="s">
        <v>168</v>
      </c>
      <c r="B182" s="21" t="s">
        <v>563</v>
      </c>
      <c r="C182" s="23"/>
      <c r="D182" s="23"/>
      <c r="E182" s="23"/>
      <c r="F182" s="23"/>
    </row>
    <row r="183" spans="1:6" s="22" customFormat="1" x14ac:dyDescent="0.25">
      <c r="A183" s="23" t="s">
        <v>169</v>
      </c>
      <c r="B183" s="23" t="s">
        <v>170</v>
      </c>
      <c r="C183" s="23">
        <v>50</v>
      </c>
      <c r="D183" s="23" t="s">
        <v>37</v>
      </c>
      <c r="E183" s="24"/>
      <c r="F183" s="23" t="str">
        <f t="shared" ref="F183:F198" si="4">IF(ISBLANK(E183),"", PRODUCT(C183,E183))</f>
        <v/>
      </c>
    </row>
    <row r="184" spans="1:6" s="22" customFormat="1" x14ac:dyDescent="0.25">
      <c r="A184" s="23" t="s">
        <v>171</v>
      </c>
      <c r="B184" s="23" t="s">
        <v>172</v>
      </c>
      <c r="C184" s="23">
        <v>10</v>
      </c>
      <c r="D184" s="23" t="s">
        <v>37</v>
      </c>
      <c r="E184" s="24"/>
      <c r="F184" s="23" t="str">
        <f t="shared" si="4"/>
        <v/>
      </c>
    </row>
    <row r="185" spans="1:6" s="22" customFormat="1" x14ac:dyDescent="0.25">
      <c r="A185" s="23" t="s">
        <v>173</v>
      </c>
      <c r="B185" s="23" t="s">
        <v>174</v>
      </c>
      <c r="C185" s="23">
        <v>10</v>
      </c>
      <c r="D185" s="23" t="s">
        <v>37</v>
      </c>
      <c r="E185" s="24"/>
      <c r="F185" s="23" t="str">
        <f t="shared" si="4"/>
        <v/>
      </c>
    </row>
    <row r="186" spans="1:6" s="22" customFormat="1" x14ac:dyDescent="0.25">
      <c r="A186" s="23" t="s">
        <v>175</v>
      </c>
      <c r="B186" s="23" t="s">
        <v>176</v>
      </c>
      <c r="C186" s="23">
        <v>10</v>
      </c>
      <c r="D186" s="23" t="s">
        <v>37</v>
      </c>
      <c r="E186" s="24"/>
      <c r="F186" s="23" t="str">
        <f t="shared" si="4"/>
        <v/>
      </c>
    </row>
    <row r="187" spans="1:6" s="22" customFormat="1" x14ac:dyDescent="0.25">
      <c r="A187" s="23" t="s">
        <v>177</v>
      </c>
      <c r="B187" s="23" t="s">
        <v>178</v>
      </c>
      <c r="C187" s="23">
        <v>10</v>
      </c>
      <c r="D187" s="23" t="s">
        <v>37</v>
      </c>
      <c r="E187" s="24"/>
      <c r="F187" s="23" t="str">
        <f t="shared" si="4"/>
        <v/>
      </c>
    </row>
    <row r="188" spans="1:6" s="22" customFormat="1" x14ac:dyDescent="0.25">
      <c r="A188" s="23" t="s">
        <v>179</v>
      </c>
      <c r="B188" s="23" t="s">
        <v>180</v>
      </c>
      <c r="C188" s="23">
        <v>10</v>
      </c>
      <c r="D188" s="23" t="s">
        <v>37</v>
      </c>
      <c r="E188" s="24"/>
      <c r="F188" s="23" t="str">
        <f t="shared" si="4"/>
        <v/>
      </c>
    </row>
    <row r="189" spans="1:6" s="22" customFormat="1" x14ac:dyDescent="0.25">
      <c r="A189" s="23" t="s">
        <v>181</v>
      </c>
      <c r="B189" s="23" t="s">
        <v>182</v>
      </c>
      <c r="C189" s="23">
        <v>10</v>
      </c>
      <c r="D189" s="23" t="s">
        <v>37</v>
      </c>
      <c r="E189" s="24"/>
      <c r="F189" s="23" t="str">
        <f t="shared" si="4"/>
        <v/>
      </c>
    </row>
    <row r="190" spans="1:6" s="22" customFormat="1" x14ac:dyDescent="0.25">
      <c r="A190" s="23" t="s">
        <v>183</v>
      </c>
      <c r="B190" s="23" t="s">
        <v>184</v>
      </c>
      <c r="C190" s="23">
        <v>10</v>
      </c>
      <c r="D190" s="23" t="s">
        <v>37</v>
      </c>
      <c r="E190" s="24"/>
      <c r="F190" s="23" t="str">
        <f t="shared" si="4"/>
        <v/>
      </c>
    </row>
    <row r="191" spans="1:6" s="22" customFormat="1" x14ac:dyDescent="0.25">
      <c r="A191" s="23" t="s">
        <v>185</v>
      </c>
      <c r="B191" s="23" t="s">
        <v>186</v>
      </c>
      <c r="C191" s="23">
        <v>10</v>
      </c>
      <c r="D191" s="23" t="s">
        <v>37</v>
      </c>
      <c r="E191" s="24"/>
      <c r="F191" s="23" t="str">
        <f t="shared" si="4"/>
        <v/>
      </c>
    </row>
    <row r="192" spans="1:6" s="22" customFormat="1" x14ac:dyDescent="0.25">
      <c r="A192" s="23" t="s">
        <v>187</v>
      </c>
      <c r="B192" s="23" t="s">
        <v>188</v>
      </c>
      <c r="C192" s="23">
        <v>10</v>
      </c>
      <c r="D192" s="23" t="s">
        <v>37</v>
      </c>
      <c r="E192" s="24"/>
      <c r="F192" s="23" t="str">
        <f t="shared" si="4"/>
        <v/>
      </c>
    </row>
    <row r="193" spans="1:7" s="22" customFormat="1" x14ac:dyDescent="0.25">
      <c r="A193" s="23" t="s">
        <v>189</v>
      </c>
      <c r="B193" s="23" t="s">
        <v>190</v>
      </c>
      <c r="C193" s="23">
        <v>10</v>
      </c>
      <c r="D193" s="23" t="s">
        <v>37</v>
      </c>
      <c r="E193" s="24"/>
      <c r="F193" s="23" t="str">
        <f t="shared" si="4"/>
        <v/>
      </c>
    </row>
    <row r="194" spans="1:7" s="22" customFormat="1" x14ac:dyDescent="0.25">
      <c r="A194" s="23" t="s">
        <v>191</v>
      </c>
      <c r="B194" s="23" t="s">
        <v>192</v>
      </c>
      <c r="C194" s="23">
        <v>10</v>
      </c>
      <c r="D194" s="23" t="s">
        <v>37</v>
      </c>
      <c r="E194" s="24"/>
      <c r="F194" s="23" t="str">
        <f t="shared" si="4"/>
        <v/>
      </c>
    </row>
    <row r="195" spans="1:7" s="22" customFormat="1" x14ac:dyDescent="0.25">
      <c r="A195" s="23" t="s">
        <v>193</v>
      </c>
      <c r="B195" s="23" t="s">
        <v>194</v>
      </c>
      <c r="C195" s="23">
        <v>10</v>
      </c>
      <c r="D195" s="23" t="s">
        <v>37</v>
      </c>
      <c r="E195" s="24"/>
      <c r="F195" s="23" t="str">
        <f t="shared" si="4"/>
        <v/>
      </c>
    </row>
    <row r="196" spans="1:7" s="22" customFormat="1" x14ac:dyDescent="0.25">
      <c r="A196" s="23" t="s">
        <v>195</v>
      </c>
      <c r="B196" s="23" t="s">
        <v>196</v>
      </c>
      <c r="C196" s="23">
        <v>10</v>
      </c>
      <c r="D196" s="23" t="s">
        <v>37</v>
      </c>
      <c r="E196" s="24"/>
      <c r="F196" s="23" t="str">
        <f t="shared" si="4"/>
        <v/>
      </c>
    </row>
    <row r="197" spans="1:7" s="22" customFormat="1" x14ac:dyDescent="0.25">
      <c r="A197" s="23" t="s">
        <v>197</v>
      </c>
      <c r="B197" s="23" t="s">
        <v>198</v>
      </c>
      <c r="C197" s="23">
        <v>10</v>
      </c>
      <c r="D197" s="23" t="s">
        <v>37</v>
      </c>
      <c r="E197" s="24"/>
      <c r="F197" s="23" t="str">
        <f t="shared" si="4"/>
        <v/>
      </c>
    </row>
    <row r="198" spans="1:7" s="22" customFormat="1" x14ac:dyDescent="0.25">
      <c r="A198" s="23" t="s">
        <v>199</v>
      </c>
      <c r="B198" s="23" t="s">
        <v>200</v>
      </c>
      <c r="C198" s="23">
        <v>1</v>
      </c>
      <c r="D198" s="23" t="s">
        <v>37</v>
      </c>
      <c r="E198" s="24"/>
      <c r="F198" s="23" t="str">
        <f t="shared" si="4"/>
        <v/>
      </c>
    </row>
    <row r="199" spans="1:7" s="22" customFormat="1" ht="30" x14ac:dyDescent="0.25">
      <c r="E199" s="21" t="s">
        <v>38</v>
      </c>
      <c r="F199" s="21" t="str">
        <f>IF((COUNT(C183:C198)&lt;&gt;COUNT(F183:F198)),"", ROUND(SUM(F183:F198),2))</f>
        <v/>
      </c>
      <c r="G199" s="25" t="str">
        <f>IF((COUNT(C183:C198)&lt;&gt;COUNT(F183:F198)),"Neužpildytos visų objektų kainos", "")</f>
        <v>Neužpildytos visų objektų kainos</v>
      </c>
    </row>
    <row r="200" spans="1:7" s="22" customFormat="1" ht="30" x14ac:dyDescent="0.25">
      <c r="C200" s="21" t="s">
        <v>39</v>
      </c>
      <c r="D200" s="26"/>
      <c r="E200" s="21" t="s">
        <v>40</v>
      </c>
      <c r="F200" s="21" t="str">
        <f>IF(OR(F199="",D200=""),"", ROUND(PRODUCT(D200,F199)/100,2))</f>
        <v/>
      </c>
      <c r="G200" s="25" t="str">
        <f>IF(D200="", "Nurodykite taikomą PVM dydį", "")</f>
        <v>Nurodykite taikomą PVM dydį</v>
      </c>
    </row>
    <row r="201" spans="1:7" s="22" customFormat="1" x14ac:dyDescent="0.25">
      <c r="E201" s="21" t="s">
        <v>41</v>
      </c>
      <c r="F201" s="21">
        <f>IF(ISBLANK(F200), "", ROUND(SUM(F199:F200),2))</f>
        <v>0</v>
      </c>
    </row>
    <row r="202" spans="1:7" s="22" customFormat="1" x14ac:dyDescent="0.25"/>
    <row r="203" spans="1:7" s="22" customFormat="1" x14ac:dyDescent="0.25"/>
    <row r="204" spans="1:7" s="22" customFormat="1" x14ac:dyDescent="0.25"/>
    <row r="205" spans="1:7" s="22" customFormat="1" ht="45" x14ac:dyDescent="0.25">
      <c r="A205" s="27" t="s">
        <v>201</v>
      </c>
      <c r="B205" s="27" t="s">
        <v>202</v>
      </c>
    </row>
    <row r="206" spans="1:7" s="22" customFormat="1" x14ac:dyDescent="0.25"/>
    <row r="207" spans="1:7" s="22" customFormat="1" ht="45" x14ac:dyDescent="0.25">
      <c r="A207" s="27" t="s">
        <v>26</v>
      </c>
    </row>
    <row r="208" spans="1:7" s="22" customFormat="1" x14ac:dyDescent="0.25">
      <c r="A208" s="21" t="s">
        <v>27</v>
      </c>
      <c r="B208" s="21" t="s">
        <v>28</v>
      </c>
      <c r="C208" s="21" t="s">
        <v>29</v>
      </c>
      <c r="D208" s="21" t="s">
        <v>30</v>
      </c>
      <c r="E208" s="21" t="s">
        <v>31</v>
      </c>
      <c r="F208" s="21" t="s">
        <v>32</v>
      </c>
    </row>
    <row r="209" spans="1:7" s="22" customFormat="1" ht="45" customHeight="1" x14ac:dyDescent="0.25">
      <c r="A209" s="21" t="s">
        <v>203</v>
      </c>
      <c r="B209" s="21" t="s">
        <v>204</v>
      </c>
      <c r="C209" s="23"/>
      <c r="D209" s="23"/>
      <c r="E209" s="23"/>
      <c r="F209" s="23"/>
    </row>
    <row r="210" spans="1:7" s="22" customFormat="1" ht="45" x14ac:dyDescent="0.25">
      <c r="A210" s="23" t="s">
        <v>205</v>
      </c>
      <c r="B210" s="23" t="s">
        <v>204</v>
      </c>
      <c r="C210" s="23">
        <v>30</v>
      </c>
      <c r="D210" s="23" t="s">
        <v>37</v>
      </c>
      <c r="E210" s="24"/>
      <c r="F210" s="23" t="str">
        <f>IF(ISBLANK(E210),"", PRODUCT(C210,E210))</f>
        <v/>
      </c>
    </row>
    <row r="211" spans="1:7" s="22" customFormat="1" ht="30" x14ac:dyDescent="0.25">
      <c r="E211" s="21" t="s">
        <v>38</v>
      </c>
      <c r="F211" s="21" t="str">
        <f>IF(F210="","",ROUND(SUM(F210:F210),2))</f>
        <v/>
      </c>
      <c r="G211" s="25" t="str">
        <f>IF(F210="","Neužpildytos visos objektų kainos","")</f>
        <v>Neužpildytos visos objektų kainos</v>
      </c>
    </row>
    <row r="212" spans="1:7" s="22" customFormat="1" ht="30" x14ac:dyDescent="0.25">
      <c r="C212" s="21" t="s">
        <v>39</v>
      </c>
      <c r="D212" s="26"/>
      <c r="E212" s="21" t="s">
        <v>40</v>
      </c>
      <c r="F212" s="21" t="str">
        <f>IF(OR(F211="",D212=""),"", ROUND(PRODUCT(D212,F211)/100,2))</f>
        <v/>
      </c>
      <c r="G212" s="25" t="str">
        <f>IF(D212="", "Nurodykite taikomą PVM dydį", "")</f>
        <v>Nurodykite taikomą PVM dydį</v>
      </c>
    </row>
    <row r="213" spans="1:7" s="22" customFormat="1" x14ac:dyDescent="0.25">
      <c r="E213" s="21" t="s">
        <v>41</v>
      </c>
      <c r="F213" s="21">
        <f>IF(ISBLANK(F212), "", ROUND(SUM(F211:F212),2))</f>
        <v>0</v>
      </c>
    </row>
    <row r="214" spans="1:7" s="22" customFormat="1" x14ac:dyDescent="0.25"/>
    <row r="215" spans="1:7" s="22" customFormat="1" x14ac:dyDescent="0.25"/>
    <row r="216" spans="1:7" s="22" customFormat="1" x14ac:dyDescent="0.25"/>
    <row r="217" spans="1:7" s="22" customFormat="1" ht="30" x14ac:dyDescent="0.25">
      <c r="A217" s="27" t="s">
        <v>206</v>
      </c>
      <c r="B217" s="27" t="s">
        <v>566</v>
      </c>
    </row>
    <row r="218" spans="1:7" s="22" customFormat="1" x14ac:dyDescent="0.25"/>
    <row r="219" spans="1:7" s="22" customFormat="1" ht="45" x14ac:dyDescent="0.25">
      <c r="A219" s="27" t="s">
        <v>26</v>
      </c>
    </row>
    <row r="220" spans="1:7" s="22" customFormat="1" x14ac:dyDescent="0.25">
      <c r="A220" s="21" t="s">
        <v>27</v>
      </c>
      <c r="B220" s="21" t="s">
        <v>28</v>
      </c>
      <c r="C220" s="21" t="s">
        <v>29</v>
      </c>
      <c r="D220" s="21" t="s">
        <v>30</v>
      </c>
      <c r="E220" s="21" t="s">
        <v>31</v>
      </c>
      <c r="F220" s="21" t="s">
        <v>32</v>
      </c>
    </row>
    <row r="221" spans="1:7" s="22" customFormat="1" ht="30" x14ac:dyDescent="0.25">
      <c r="A221" s="21" t="s">
        <v>207</v>
      </c>
      <c r="B221" s="21" t="s">
        <v>567</v>
      </c>
      <c r="C221" s="23"/>
      <c r="D221" s="23"/>
      <c r="E221" s="23"/>
      <c r="F221" s="23"/>
    </row>
    <row r="222" spans="1:7" s="22" customFormat="1" ht="60" x14ac:dyDescent="0.25">
      <c r="A222" s="23" t="s">
        <v>208</v>
      </c>
      <c r="B222" s="23" t="s">
        <v>209</v>
      </c>
      <c r="C222" s="23">
        <v>100</v>
      </c>
      <c r="D222" s="23" t="s">
        <v>37</v>
      </c>
      <c r="E222" s="24"/>
      <c r="F222" s="23" t="str">
        <f>IF(ISBLANK(E222),"", PRODUCT(C222,E222))</f>
        <v/>
      </c>
    </row>
    <row r="223" spans="1:7" s="22" customFormat="1" ht="30" x14ac:dyDescent="0.25">
      <c r="E223" s="21" t="s">
        <v>38</v>
      </c>
      <c r="F223" s="21" t="str">
        <f>IF(F222="","",ROUND(SUM(F222:F222),2))</f>
        <v/>
      </c>
      <c r="G223" s="25" t="str">
        <f>IF(F222="","Neužpildytos visos objektų kainos","")</f>
        <v>Neužpildytos visos objektų kainos</v>
      </c>
    </row>
    <row r="224" spans="1:7" s="22" customFormat="1" ht="30" x14ac:dyDescent="0.25">
      <c r="C224" s="21" t="s">
        <v>39</v>
      </c>
      <c r="D224" s="26"/>
      <c r="E224" s="21" t="s">
        <v>40</v>
      </c>
      <c r="F224" s="21" t="str">
        <f>IF(OR(F223="",D224=""),"", ROUND(PRODUCT(D224,F223)/100,2))</f>
        <v/>
      </c>
      <c r="G224" s="25" t="str">
        <f>IF(D224="", "Nurodykite taikomą PVM dydį", "")</f>
        <v>Nurodykite taikomą PVM dydį</v>
      </c>
    </row>
    <row r="225" spans="1:6" s="22" customFormat="1" x14ac:dyDescent="0.25">
      <c r="E225" s="21" t="s">
        <v>41</v>
      </c>
      <c r="F225" s="21">
        <f>IF(ISBLANK(F224), "", ROUND(SUM(F223:F224),2))</f>
        <v>0</v>
      </c>
    </row>
    <row r="226" spans="1:6" s="22" customFormat="1" x14ac:dyDescent="0.25"/>
    <row r="227" spans="1:6" s="22" customFormat="1" x14ac:dyDescent="0.25"/>
    <row r="228" spans="1:6" s="22" customFormat="1" x14ac:dyDescent="0.25"/>
    <row r="229" spans="1:6" s="22" customFormat="1" ht="30" x14ac:dyDescent="0.25">
      <c r="A229" s="27" t="s">
        <v>210</v>
      </c>
      <c r="B229" s="27" t="s">
        <v>565</v>
      </c>
    </row>
    <row r="230" spans="1:6" s="22" customFormat="1" x14ac:dyDescent="0.25"/>
    <row r="231" spans="1:6" s="22" customFormat="1" ht="45" x14ac:dyDescent="0.25">
      <c r="A231" s="27" t="s">
        <v>26</v>
      </c>
    </row>
    <row r="232" spans="1:6" s="22" customFormat="1" x14ac:dyDescent="0.25">
      <c r="A232" s="21" t="s">
        <v>27</v>
      </c>
      <c r="B232" s="21" t="s">
        <v>28</v>
      </c>
      <c r="C232" s="21" t="s">
        <v>29</v>
      </c>
      <c r="D232" s="21" t="s">
        <v>30</v>
      </c>
      <c r="E232" s="21" t="s">
        <v>31</v>
      </c>
      <c r="F232" s="21" t="s">
        <v>32</v>
      </c>
    </row>
    <row r="233" spans="1:6" s="22" customFormat="1" ht="30" x14ac:dyDescent="0.25">
      <c r="A233" s="21" t="s">
        <v>211</v>
      </c>
      <c r="B233" s="21" t="s">
        <v>568</v>
      </c>
      <c r="C233" s="23"/>
      <c r="D233" s="23"/>
      <c r="E233" s="23"/>
      <c r="F233" s="23"/>
    </row>
    <row r="234" spans="1:6" s="22" customFormat="1" ht="30" x14ac:dyDescent="0.25">
      <c r="A234" s="23" t="s">
        <v>212</v>
      </c>
      <c r="B234" s="23" t="s">
        <v>213</v>
      </c>
      <c r="C234" s="23">
        <v>50</v>
      </c>
      <c r="D234" s="23" t="s">
        <v>37</v>
      </c>
      <c r="E234" s="24"/>
      <c r="F234" s="23" t="str">
        <f t="shared" ref="F234:F247" si="5">IF(ISBLANK(E234),"", PRODUCT(C234,E234))</f>
        <v/>
      </c>
    </row>
    <row r="235" spans="1:6" s="22" customFormat="1" x14ac:dyDescent="0.25">
      <c r="A235" s="23" t="s">
        <v>214</v>
      </c>
      <c r="B235" s="23" t="s">
        <v>215</v>
      </c>
      <c r="C235" s="23">
        <v>10</v>
      </c>
      <c r="D235" s="23" t="s">
        <v>37</v>
      </c>
      <c r="E235" s="24"/>
      <c r="F235" s="23" t="str">
        <f t="shared" si="5"/>
        <v/>
      </c>
    </row>
    <row r="236" spans="1:6" s="22" customFormat="1" x14ac:dyDescent="0.25">
      <c r="A236" s="23" t="s">
        <v>216</v>
      </c>
      <c r="B236" s="23" t="s">
        <v>217</v>
      </c>
      <c r="C236" s="23">
        <v>10</v>
      </c>
      <c r="D236" s="23" t="s">
        <v>37</v>
      </c>
      <c r="E236" s="24"/>
      <c r="F236" s="23" t="str">
        <f t="shared" si="5"/>
        <v/>
      </c>
    </row>
    <row r="237" spans="1:6" s="22" customFormat="1" x14ac:dyDescent="0.25">
      <c r="A237" s="23" t="s">
        <v>218</v>
      </c>
      <c r="B237" s="23" t="s">
        <v>219</v>
      </c>
      <c r="C237" s="23">
        <v>10</v>
      </c>
      <c r="D237" s="23" t="s">
        <v>37</v>
      </c>
      <c r="E237" s="24"/>
      <c r="F237" s="23" t="str">
        <f t="shared" si="5"/>
        <v/>
      </c>
    </row>
    <row r="238" spans="1:6" s="22" customFormat="1" x14ac:dyDescent="0.25">
      <c r="A238" s="23" t="s">
        <v>220</v>
      </c>
      <c r="B238" s="23" t="s">
        <v>221</v>
      </c>
      <c r="C238" s="23">
        <v>10</v>
      </c>
      <c r="D238" s="23" t="s">
        <v>37</v>
      </c>
      <c r="E238" s="24"/>
      <c r="F238" s="23" t="str">
        <f t="shared" si="5"/>
        <v/>
      </c>
    </row>
    <row r="239" spans="1:6" s="22" customFormat="1" x14ac:dyDescent="0.25">
      <c r="A239" s="23" t="s">
        <v>222</v>
      </c>
      <c r="B239" s="23" t="s">
        <v>223</v>
      </c>
      <c r="C239" s="23">
        <v>10</v>
      </c>
      <c r="D239" s="23" t="s">
        <v>37</v>
      </c>
      <c r="E239" s="24"/>
      <c r="F239" s="23" t="str">
        <f t="shared" si="5"/>
        <v/>
      </c>
    </row>
    <row r="240" spans="1:6" s="22" customFormat="1" x14ac:dyDescent="0.25">
      <c r="A240" s="23" t="s">
        <v>224</v>
      </c>
      <c r="B240" s="23" t="s">
        <v>225</v>
      </c>
      <c r="C240" s="23">
        <v>10</v>
      </c>
      <c r="D240" s="23" t="s">
        <v>37</v>
      </c>
      <c r="E240" s="24"/>
      <c r="F240" s="23" t="str">
        <f t="shared" si="5"/>
        <v/>
      </c>
    </row>
    <row r="241" spans="1:7" s="22" customFormat="1" x14ac:dyDescent="0.25">
      <c r="A241" s="23" t="s">
        <v>226</v>
      </c>
      <c r="B241" s="23" t="s">
        <v>227</v>
      </c>
      <c r="C241" s="23">
        <v>10</v>
      </c>
      <c r="D241" s="23" t="s">
        <v>37</v>
      </c>
      <c r="E241" s="24"/>
      <c r="F241" s="23" t="str">
        <f t="shared" si="5"/>
        <v/>
      </c>
    </row>
    <row r="242" spans="1:7" s="22" customFormat="1" x14ac:dyDescent="0.25">
      <c r="A242" s="23" t="s">
        <v>228</v>
      </c>
      <c r="B242" s="23" t="s">
        <v>229</v>
      </c>
      <c r="C242" s="23">
        <v>10</v>
      </c>
      <c r="D242" s="23" t="s">
        <v>37</v>
      </c>
      <c r="E242" s="24"/>
      <c r="F242" s="23" t="str">
        <f t="shared" si="5"/>
        <v/>
      </c>
    </row>
    <row r="243" spans="1:7" s="22" customFormat="1" x14ac:dyDescent="0.25">
      <c r="A243" s="23" t="s">
        <v>230</v>
      </c>
      <c r="B243" s="23" t="s">
        <v>231</v>
      </c>
      <c r="C243" s="23">
        <v>10</v>
      </c>
      <c r="D243" s="23" t="s">
        <v>37</v>
      </c>
      <c r="E243" s="24"/>
      <c r="F243" s="23" t="str">
        <f t="shared" si="5"/>
        <v/>
      </c>
    </row>
    <row r="244" spans="1:7" s="22" customFormat="1" x14ac:dyDescent="0.25">
      <c r="A244" s="23" t="s">
        <v>232</v>
      </c>
      <c r="B244" s="23" t="s">
        <v>233</v>
      </c>
      <c r="C244" s="23">
        <v>10</v>
      </c>
      <c r="D244" s="23" t="s">
        <v>37</v>
      </c>
      <c r="E244" s="24"/>
      <c r="F244" s="23" t="str">
        <f t="shared" si="5"/>
        <v/>
      </c>
    </row>
    <row r="245" spans="1:7" s="22" customFormat="1" x14ac:dyDescent="0.25">
      <c r="A245" s="23" t="s">
        <v>234</v>
      </c>
      <c r="B245" s="23" t="s">
        <v>235</v>
      </c>
      <c r="C245" s="23">
        <v>10</v>
      </c>
      <c r="D245" s="23" t="s">
        <v>37</v>
      </c>
      <c r="E245" s="24"/>
      <c r="F245" s="23" t="str">
        <f t="shared" si="5"/>
        <v/>
      </c>
    </row>
    <row r="246" spans="1:7" s="22" customFormat="1" x14ac:dyDescent="0.25">
      <c r="A246" s="23" t="s">
        <v>236</v>
      </c>
      <c r="B246" s="23" t="s">
        <v>237</v>
      </c>
      <c r="C246" s="23">
        <v>80</v>
      </c>
      <c r="D246" s="23" t="s">
        <v>37</v>
      </c>
      <c r="E246" s="24"/>
      <c r="F246" s="23" t="str">
        <f t="shared" si="5"/>
        <v/>
      </c>
    </row>
    <row r="247" spans="1:7" s="22" customFormat="1" x14ac:dyDescent="0.25">
      <c r="A247" s="23" t="s">
        <v>238</v>
      </c>
      <c r="B247" s="23" t="s">
        <v>239</v>
      </c>
      <c r="C247" s="23">
        <v>10</v>
      </c>
      <c r="D247" s="23" t="s">
        <v>37</v>
      </c>
      <c r="E247" s="24"/>
      <c r="F247" s="23" t="str">
        <f t="shared" si="5"/>
        <v/>
      </c>
    </row>
    <row r="248" spans="1:7" s="22" customFormat="1" ht="30" x14ac:dyDescent="0.25">
      <c r="E248" s="21" t="s">
        <v>38</v>
      </c>
      <c r="F248" s="21" t="str">
        <f>IF((COUNT(C234:C247)&lt;&gt;COUNT(F234:F247)),"", ROUND(SUM(F234:F247),2))</f>
        <v/>
      </c>
      <c r="G248" s="25" t="str">
        <f>IF((COUNT(C234:C247)&lt;&gt;COUNT(F234:F247)),"Neužpildytos visų objektų kainos", "")</f>
        <v>Neužpildytos visų objektų kainos</v>
      </c>
    </row>
    <row r="249" spans="1:7" s="22" customFormat="1" ht="30" x14ac:dyDescent="0.25">
      <c r="C249" s="21" t="s">
        <v>39</v>
      </c>
      <c r="D249" s="26"/>
      <c r="E249" s="21" t="s">
        <v>40</v>
      </c>
      <c r="F249" s="21" t="str">
        <f>IF(OR(F248="",D249=""),"", ROUND(PRODUCT(D249,F248)/100,2))</f>
        <v/>
      </c>
      <c r="G249" s="25" t="str">
        <f>IF(D249="", "Nurodykite taikomą PVM dydį", "")</f>
        <v>Nurodykite taikomą PVM dydį</v>
      </c>
    </row>
    <row r="250" spans="1:7" s="22" customFormat="1" x14ac:dyDescent="0.25">
      <c r="E250" s="21" t="s">
        <v>41</v>
      </c>
      <c r="F250" s="21">
        <f>IF(ISBLANK(F249), "", ROUND(SUM(F248:F249),2))</f>
        <v>0</v>
      </c>
    </row>
    <row r="251" spans="1:7" s="22" customFormat="1" x14ac:dyDescent="0.25"/>
    <row r="252" spans="1:7" s="22" customFormat="1" x14ac:dyDescent="0.25"/>
    <row r="253" spans="1:7" s="22" customFormat="1" x14ac:dyDescent="0.25"/>
    <row r="254" spans="1:7" s="22" customFormat="1" x14ac:dyDescent="0.25">
      <c r="A254" s="27" t="s">
        <v>240</v>
      </c>
      <c r="B254" s="27" t="s">
        <v>241</v>
      </c>
    </row>
    <row r="255" spans="1:7" s="22" customFormat="1" x14ac:dyDescent="0.25"/>
    <row r="256" spans="1:7" s="22" customFormat="1" ht="45" x14ac:dyDescent="0.25">
      <c r="A256" s="27" t="s">
        <v>26</v>
      </c>
    </row>
    <row r="257" spans="1:7" s="22" customFormat="1" x14ac:dyDescent="0.25">
      <c r="A257" s="21" t="s">
        <v>27</v>
      </c>
      <c r="B257" s="21" t="s">
        <v>28</v>
      </c>
      <c r="C257" s="21" t="s">
        <v>29</v>
      </c>
      <c r="D257" s="21" t="s">
        <v>30</v>
      </c>
      <c r="E257" s="21" t="s">
        <v>31</v>
      </c>
      <c r="F257" s="21" t="s">
        <v>32</v>
      </c>
    </row>
    <row r="258" spans="1:7" s="22" customFormat="1" x14ac:dyDescent="0.25">
      <c r="A258" s="21" t="s">
        <v>242</v>
      </c>
      <c r="B258" s="21" t="s">
        <v>243</v>
      </c>
      <c r="C258" s="23"/>
      <c r="D258" s="23"/>
      <c r="E258" s="23"/>
      <c r="F258" s="23"/>
    </row>
    <row r="259" spans="1:7" s="22" customFormat="1" x14ac:dyDescent="0.25">
      <c r="A259" s="23" t="s">
        <v>244</v>
      </c>
      <c r="B259" s="23" t="s">
        <v>243</v>
      </c>
      <c r="C259" s="23">
        <v>20</v>
      </c>
      <c r="D259" s="23" t="s">
        <v>37</v>
      </c>
      <c r="E259" s="24"/>
      <c r="F259" s="23" t="str">
        <f>IF(ISBLANK(E259),"", PRODUCT(C259,E259))</f>
        <v/>
      </c>
    </row>
    <row r="260" spans="1:7" s="22" customFormat="1" ht="30" x14ac:dyDescent="0.25">
      <c r="E260" s="21" t="s">
        <v>38</v>
      </c>
      <c r="F260" s="21" t="str">
        <f>IF(F259="","",ROUND(SUM(F259:F259),2))</f>
        <v/>
      </c>
      <c r="G260" s="25" t="str">
        <f>IF(F259="","Neužpildytos visos objektų kainos","")</f>
        <v>Neužpildytos visos objektų kainos</v>
      </c>
    </row>
    <row r="261" spans="1:7" s="22" customFormat="1" ht="30" x14ac:dyDescent="0.25">
      <c r="C261" s="21" t="s">
        <v>39</v>
      </c>
      <c r="D261" s="26"/>
      <c r="E261" s="21" t="s">
        <v>40</v>
      </c>
      <c r="F261" s="21" t="str">
        <f>IF(OR(F260="",D261=""),"", ROUND(PRODUCT(D261,F260)/100,2))</f>
        <v/>
      </c>
      <c r="G261" s="25" t="str">
        <f>IF(D261="", "Nurodykite taikomą PVM dydį", "")</f>
        <v>Nurodykite taikomą PVM dydį</v>
      </c>
    </row>
    <row r="262" spans="1:7" s="22" customFormat="1" x14ac:dyDescent="0.25">
      <c r="E262" s="21" t="s">
        <v>41</v>
      </c>
      <c r="F262" s="21">
        <f>IF(ISBLANK(F261), "", ROUND(SUM(F260:F261),2))</f>
        <v>0</v>
      </c>
    </row>
    <row r="263" spans="1:7" s="22" customFormat="1" x14ac:dyDescent="0.25"/>
    <row r="264" spans="1:7" s="22" customFormat="1" x14ac:dyDescent="0.25"/>
    <row r="265" spans="1:7" s="22" customFormat="1" x14ac:dyDescent="0.25"/>
    <row r="266" spans="1:7" s="22" customFormat="1" ht="30" x14ac:dyDescent="0.25">
      <c r="A266" s="27" t="s">
        <v>245</v>
      </c>
      <c r="B266" s="27" t="s">
        <v>246</v>
      </c>
    </row>
    <row r="267" spans="1:7" s="22" customFormat="1" x14ac:dyDescent="0.25"/>
    <row r="268" spans="1:7" s="22" customFormat="1" ht="45" x14ac:dyDescent="0.25">
      <c r="A268" s="27" t="s">
        <v>26</v>
      </c>
    </row>
    <row r="269" spans="1:7" s="22" customFormat="1" x14ac:dyDescent="0.25">
      <c r="A269" s="21" t="s">
        <v>27</v>
      </c>
      <c r="B269" s="21" t="s">
        <v>28</v>
      </c>
      <c r="C269" s="21" t="s">
        <v>29</v>
      </c>
      <c r="D269" s="21" t="s">
        <v>30</v>
      </c>
      <c r="E269" s="21" t="s">
        <v>31</v>
      </c>
      <c r="F269" s="21" t="s">
        <v>32</v>
      </c>
    </row>
    <row r="270" spans="1:7" s="22" customFormat="1" ht="30" x14ac:dyDescent="0.25">
      <c r="A270" s="21" t="s">
        <v>247</v>
      </c>
      <c r="B270" s="21" t="s">
        <v>248</v>
      </c>
      <c r="C270" s="23"/>
      <c r="D270" s="23"/>
      <c r="E270" s="23"/>
      <c r="F270" s="23"/>
    </row>
    <row r="271" spans="1:7" s="22" customFormat="1" ht="30" x14ac:dyDescent="0.25">
      <c r="A271" s="23" t="s">
        <v>249</v>
      </c>
      <c r="B271" s="23" t="s">
        <v>248</v>
      </c>
      <c r="C271" s="23">
        <v>10</v>
      </c>
      <c r="D271" s="23" t="s">
        <v>37</v>
      </c>
      <c r="E271" s="24"/>
      <c r="F271" s="23" t="str">
        <f>IF(ISBLANK(E271),"", PRODUCT(C271,E271))</f>
        <v/>
      </c>
    </row>
    <row r="272" spans="1:7" s="22" customFormat="1" ht="30" x14ac:dyDescent="0.25">
      <c r="E272" s="21" t="s">
        <v>38</v>
      </c>
      <c r="F272" s="21" t="str">
        <f>IF(F271="","",ROUND(SUM(F271:F271),2))</f>
        <v/>
      </c>
      <c r="G272" s="25" t="str">
        <f>IF(F271="","Neužpildytos visos objektų kainos","")</f>
        <v>Neužpildytos visos objektų kainos</v>
      </c>
    </row>
    <row r="273" spans="1:7" s="22" customFormat="1" ht="30" x14ac:dyDescent="0.25">
      <c r="C273" s="21" t="s">
        <v>39</v>
      </c>
      <c r="D273" s="26"/>
      <c r="E273" s="21" t="s">
        <v>40</v>
      </c>
      <c r="F273" s="21" t="str">
        <f>IF(OR(F272="",D273=""),"", ROUND(PRODUCT(D273,F272)/100,2))</f>
        <v/>
      </c>
      <c r="G273" s="25" t="str">
        <f>IF(D273="", "Nurodykite taikomą PVM dydį", "")</f>
        <v>Nurodykite taikomą PVM dydį</v>
      </c>
    </row>
    <row r="274" spans="1:7" s="22" customFormat="1" x14ac:dyDescent="0.25">
      <c r="E274" s="21" t="s">
        <v>41</v>
      </c>
      <c r="F274" s="21">
        <f>IF(ISBLANK(F273), "", ROUND(SUM(F272:F273),2))</f>
        <v>0</v>
      </c>
    </row>
    <row r="275" spans="1:7" s="22" customFormat="1" x14ac:dyDescent="0.25"/>
    <row r="276" spans="1:7" s="22" customFormat="1" x14ac:dyDescent="0.25"/>
    <row r="277" spans="1:7" s="22" customFormat="1" x14ac:dyDescent="0.25"/>
    <row r="278" spans="1:7" s="22" customFormat="1" x14ac:dyDescent="0.25">
      <c r="A278" s="27" t="s">
        <v>250</v>
      </c>
      <c r="B278" s="27" t="s">
        <v>251</v>
      </c>
    </row>
    <row r="279" spans="1:7" s="22" customFormat="1" x14ac:dyDescent="0.25"/>
    <row r="280" spans="1:7" s="22" customFormat="1" ht="45" x14ac:dyDescent="0.25">
      <c r="A280" s="27" t="s">
        <v>26</v>
      </c>
    </row>
    <row r="281" spans="1:7" s="22" customFormat="1" x14ac:dyDescent="0.25">
      <c r="A281" s="21" t="s">
        <v>27</v>
      </c>
      <c r="B281" s="21" t="s">
        <v>28</v>
      </c>
      <c r="C281" s="21" t="s">
        <v>29</v>
      </c>
      <c r="D281" s="21" t="s">
        <v>30</v>
      </c>
      <c r="E281" s="21" t="s">
        <v>31</v>
      </c>
      <c r="F281" s="21" t="s">
        <v>32</v>
      </c>
    </row>
    <row r="282" spans="1:7" s="22" customFormat="1" x14ac:dyDescent="0.25">
      <c r="A282" s="21" t="s">
        <v>252</v>
      </c>
      <c r="B282" s="21" t="s">
        <v>253</v>
      </c>
      <c r="C282" s="23"/>
      <c r="D282" s="23"/>
      <c r="E282" s="23"/>
      <c r="F282" s="23"/>
    </row>
    <row r="283" spans="1:7" s="22" customFormat="1" x14ac:dyDescent="0.25">
      <c r="A283" s="23" t="s">
        <v>254</v>
      </c>
      <c r="B283" s="23" t="s">
        <v>253</v>
      </c>
      <c r="C283" s="23">
        <v>2</v>
      </c>
      <c r="D283" s="23" t="s">
        <v>37</v>
      </c>
      <c r="E283" s="24"/>
      <c r="F283" s="23" t="str">
        <f>IF(ISBLANK(E283),"", PRODUCT(C283,E283))</f>
        <v/>
      </c>
    </row>
    <row r="284" spans="1:7" s="22" customFormat="1" ht="30" x14ac:dyDescent="0.25">
      <c r="E284" s="21" t="s">
        <v>38</v>
      </c>
      <c r="F284" s="21" t="str">
        <f>IF(F283="","",ROUND(SUM(F283:F283),2))</f>
        <v/>
      </c>
      <c r="G284" s="25" t="str">
        <f>IF(F283="","Neužpildytos visos objektų kainos","")</f>
        <v>Neužpildytos visos objektų kainos</v>
      </c>
    </row>
    <row r="285" spans="1:7" s="22" customFormat="1" ht="30" x14ac:dyDescent="0.25">
      <c r="C285" s="21" t="s">
        <v>39</v>
      </c>
      <c r="D285" s="26"/>
      <c r="E285" s="21" t="s">
        <v>40</v>
      </c>
      <c r="F285" s="21" t="str">
        <f>IF(OR(F284="",D285=""),"", ROUND(PRODUCT(D285,F284)/100,2))</f>
        <v/>
      </c>
      <c r="G285" s="25" t="str">
        <f>IF(D285="", "Nurodykite taikomą PVM dydį", "")</f>
        <v>Nurodykite taikomą PVM dydį</v>
      </c>
    </row>
    <row r="286" spans="1:7" s="22" customFormat="1" x14ac:dyDescent="0.25">
      <c r="E286" s="21" t="s">
        <v>41</v>
      </c>
      <c r="F286" s="21">
        <f>IF(ISBLANK(F285), "", ROUND(SUM(F284:F285),2))</f>
        <v>0</v>
      </c>
    </row>
    <row r="287" spans="1:7" s="22" customFormat="1" x14ac:dyDescent="0.25"/>
    <row r="288" spans="1:7" s="22" customFormat="1" x14ac:dyDescent="0.25"/>
    <row r="289" spans="1:7" s="22" customFormat="1" x14ac:dyDescent="0.25"/>
    <row r="290" spans="1:7" s="22" customFormat="1" x14ac:dyDescent="0.25">
      <c r="A290" s="27" t="s">
        <v>255</v>
      </c>
      <c r="B290" s="27" t="s">
        <v>256</v>
      </c>
    </row>
    <row r="291" spans="1:7" s="22" customFormat="1" x14ac:dyDescent="0.25"/>
    <row r="292" spans="1:7" s="22" customFormat="1" ht="45" x14ac:dyDescent="0.25">
      <c r="A292" s="27" t="s">
        <v>26</v>
      </c>
    </row>
    <row r="293" spans="1:7" s="22" customFormat="1" x14ac:dyDescent="0.25">
      <c r="A293" s="21" t="s">
        <v>27</v>
      </c>
      <c r="B293" s="21" t="s">
        <v>28</v>
      </c>
      <c r="C293" s="21" t="s">
        <v>29</v>
      </c>
      <c r="D293" s="21" t="s">
        <v>30</v>
      </c>
      <c r="E293" s="21" t="s">
        <v>31</v>
      </c>
      <c r="F293" s="21" t="s">
        <v>32</v>
      </c>
    </row>
    <row r="294" spans="1:7" s="22" customFormat="1" x14ac:dyDescent="0.25">
      <c r="A294" s="21" t="s">
        <v>257</v>
      </c>
      <c r="B294" s="21" t="s">
        <v>258</v>
      </c>
      <c r="C294" s="23"/>
      <c r="D294" s="23"/>
      <c r="E294" s="23"/>
      <c r="F294" s="23"/>
    </row>
    <row r="295" spans="1:7" s="22" customFormat="1" x14ac:dyDescent="0.25">
      <c r="A295" s="23" t="s">
        <v>259</v>
      </c>
      <c r="B295" s="23" t="s">
        <v>260</v>
      </c>
      <c r="C295" s="23">
        <v>4</v>
      </c>
      <c r="D295" s="23" t="s">
        <v>37</v>
      </c>
      <c r="E295" s="24"/>
      <c r="F295" s="23" t="str">
        <f>IF(ISBLANK(E295),"", PRODUCT(C295,E295))</f>
        <v/>
      </c>
    </row>
    <row r="296" spans="1:7" s="22" customFormat="1" ht="30" x14ac:dyDescent="0.25">
      <c r="E296" s="21" t="s">
        <v>38</v>
      </c>
      <c r="F296" s="21" t="str">
        <f>IF(F295="","",ROUND(SUM(F295:F295),2))</f>
        <v/>
      </c>
      <c r="G296" s="25" t="str">
        <f>IF(F295="","Neužpildytos visos objektų kainos","")</f>
        <v>Neužpildytos visos objektų kainos</v>
      </c>
    </row>
    <row r="297" spans="1:7" s="22" customFormat="1" ht="30" x14ac:dyDescent="0.25">
      <c r="C297" s="21" t="s">
        <v>39</v>
      </c>
      <c r="D297" s="26"/>
      <c r="E297" s="21" t="s">
        <v>40</v>
      </c>
      <c r="F297" s="21" t="str">
        <f>IF(OR(F296="",D297=""),"", ROUND(PRODUCT(D297,F296)/100,2))</f>
        <v/>
      </c>
      <c r="G297" s="25" t="str">
        <f>IF(D297="", "Nurodykite taikomą PVM dydį", "")</f>
        <v>Nurodykite taikomą PVM dydį</v>
      </c>
    </row>
    <row r="298" spans="1:7" s="22" customFormat="1" x14ac:dyDescent="0.25">
      <c r="E298" s="21" t="s">
        <v>41</v>
      </c>
      <c r="F298" s="21">
        <f>IF(ISBLANK(F297), "", ROUND(SUM(F296:F297),2))</f>
        <v>0</v>
      </c>
    </row>
    <row r="299" spans="1:7" s="22" customFormat="1" x14ac:dyDescent="0.25"/>
    <row r="300" spans="1:7" s="22" customFormat="1" x14ac:dyDescent="0.25"/>
    <row r="301" spans="1:7" s="22" customFormat="1" x14ac:dyDescent="0.25"/>
    <row r="302" spans="1:7" s="22" customFormat="1" x14ac:dyDescent="0.25">
      <c r="A302" s="27" t="s">
        <v>261</v>
      </c>
      <c r="B302" s="27" t="s">
        <v>580</v>
      </c>
    </row>
    <row r="303" spans="1:7" s="22" customFormat="1" x14ac:dyDescent="0.25"/>
    <row r="304" spans="1:7" s="22" customFormat="1" ht="45" x14ac:dyDescent="0.25">
      <c r="A304" s="27" t="s">
        <v>26</v>
      </c>
    </row>
    <row r="305" spans="1:6" s="22" customFormat="1" x14ac:dyDescent="0.25">
      <c r="A305" s="21" t="s">
        <v>27</v>
      </c>
      <c r="B305" s="21" t="s">
        <v>28</v>
      </c>
      <c r="C305" s="21" t="s">
        <v>29</v>
      </c>
      <c r="D305" s="21" t="s">
        <v>30</v>
      </c>
      <c r="E305" s="21" t="s">
        <v>31</v>
      </c>
      <c r="F305" s="21" t="s">
        <v>32</v>
      </c>
    </row>
    <row r="306" spans="1:6" s="22" customFormat="1" x14ac:dyDescent="0.25">
      <c r="A306" s="21" t="s">
        <v>262</v>
      </c>
      <c r="B306" s="21" t="s">
        <v>578</v>
      </c>
      <c r="C306" s="23"/>
      <c r="D306" s="23"/>
      <c r="E306" s="23"/>
      <c r="F306" s="23"/>
    </row>
    <row r="307" spans="1:6" s="22" customFormat="1" x14ac:dyDescent="0.25">
      <c r="A307" s="23" t="s">
        <v>263</v>
      </c>
      <c r="B307" s="23" t="s">
        <v>264</v>
      </c>
      <c r="C307" s="23">
        <v>20</v>
      </c>
      <c r="D307" s="23" t="s">
        <v>37</v>
      </c>
      <c r="E307" s="24">
        <v>29.01</v>
      </c>
      <c r="F307" s="23">
        <f t="shared" ref="F307:F335" si="6">IF(ISBLANK(E307),"", PRODUCT(C307,E307))</f>
        <v>580.20000000000005</v>
      </c>
    </row>
    <row r="308" spans="1:6" s="22" customFormat="1" x14ac:dyDescent="0.25">
      <c r="A308" s="23" t="s">
        <v>265</v>
      </c>
      <c r="B308" s="23" t="s">
        <v>266</v>
      </c>
      <c r="C308" s="23">
        <v>100</v>
      </c>
      <c r="D308" s="23" t="s">
        <v>37</v>
      </c>
      <c r="E308" s="24">
        <v>14.8</v>
      </c>
      <c r="F308" s="23">
        <f t="shared" si="6"/>
        <v>1480</v>
      </c>
    </row>
    <row r="309" spans="1:6" s="22" customFormat="1" x14ac:dyDescent="0.25">
      <c r="A309" s="23" t="s">
        <v>267</v>
      </c>
      <c r="B309" s="23" t="s">
        <v>268</v>
      </c>
      <c r="C309" s="23">
        <v>2</v>
      </c>
      <c r="D309" s="23" t="s">
        <v>37</v>
      </c>
      <c r="E309" s="24">
        <v>10.54</v>
      </c>
      <c r="F309" s="23">
        <f t="shared" si="6"/>
        <v>21.08</v>
      </c>
    </row>
    <row r="310" spans="1:6" s="22" customFormat="1" x14ac:dyDescent="0.25">
      <c r="A310" s="23" t="s">
        <v>269</v>
      </c>
      <c r="B310" s="23" t="s">
        <v>270</v>
      </c>
      <c r="C310" s="23">
        <v>2</v>
      </c>
      <c r="D310" s="23" t="s">
        <v>37</v>
      </c>
      <c r="E310" s="24">
        <v>22.66</v>
      </c>
      <c r="F310" s="23">
        <f t="shared" si="6"/>
        <v>45.32</v>
      </c>
    </row>
    <row r="311" spans="1:6" s="22" customFormat="1" x14ac:dyDescent="0.25">
      <c r="A311" s="23" t="s">
        <v>271</v>
      </c>
      <c r="B311" s="23" t="s">
        <v>272</v>
      </c>
      <c r="C311" s="23">
        <v>2</v>
      </c>
      <c r="D311" s="23" t="s">
        <v>37</v>
      </c>
      <c r="E311" s="24">
        <v>4.5999999999999996</v>
      </c>
      <c r="F311" s="23">
        <f t="shared" si="6"/>
        <v>9.1999999999999993</v>
      </c>
    </row>
    <row r="312" spans="1:6" s="22" customFormat="1" x14ac:dyDescent="0.25">
      <c r="A312" s="23" t="s">
        <v>273</v>
      </c>
      <c r="B312" s="23" t="s">
        <v>274</v>
      </c>
      <c r="C312" s="23">
        <v>10</v>
      </c>
      <c r="D312" s="23" t="s">
        <v>37</v>
      </c>
      <c r="E312" s="24">
        <v>6.03</v>
      </c>
      <c r="F312" s="23">
        <f t="shared" si="6"/>
        <v>60.300000000000004</v>
      </c>
    </row>
    <row r="313" spans="1:6" s="22" customFormat="1" x14ac:dyDescent="0.25">
      <c r="A313" s="23" t="s">
        <v>275</v>
      </c>
      <c r="B313" s="23" t="s">
        <v>276</v>
      </c>
      <c r="C313" s="23">
        <v>10</v>
      </c>
      <c r="D313" s="23" t="s">
        <v>37</v>
      </c>
      <c r="E313" s="24">
        <v>13.53</v>
      </c>
      <c r="F313" s="23">
        <f t="shared" si="6"/>
        <v>135.29999999999998</v>
      </c>
    </row>
    <row r="314" spans="1:6" s="22" customFormat="1" x14ac:dyDescent="0.25">
      <c r="A314" s="23" t="s">
        <v>277</v>
      </c>
      <c r="B314" s="23" t="s">
        <v>278</v>
      </c>
      <c r="C314" s="23">
        <v>10</v>
      </c>
      <c r="D314" s="23" t="s">
        <v>37</v>
      </c>
      <c r="E314" s="24">
        <v>11.9</v>
      </c>
      <c r="F314" s="23">
        <f t="shared" si="6"/>
        <v>119</v>
      </c>
    </row>
    <row r="315" spans="1:6" s="22" customFormat="1" x14ac:dyDescent="0.25">
      <c r="A315" s="23" t="s">
        <v>279</v>
      </c>
      <c r="B315" s="23" t="s">
        <v>280</v>
      </c>
      <c r="C315" s="23">
        <v>5</v>
      </c>
      <c r="D315" s="23" t="s">
        <v>37</v>
      </c>
      <c r="E315" s="24">
        <v>295.60000000000002</v>
      </c>
      <c r="F315" s="23">
        <f t="shared" si="6"/>
        <v>1478</v>
      </c>
    </row>
    <row r="316" spans="1:6" s="22" customFormat="1" x14ac:dyDescent="0.25">
      <c r="A316" s="23" t="s">
        <v>281</v>
      </c>
      <c r="B316" s="23" t="s">
        <v>282</v>
      </c>
      <c r="C316" s="23">
        <v>10</v>
      </c>
      <c r="D316" s="23" t="s">
        <v>37</v>
      </c>
      <c r="E316" s="24">
        <v>12.12</v>
      </c>
      <c r="F316" s="23">
        <f t="shared" si="6"/>
        <v>121.19999999999999</v>
      </c>
    </row>
    <row r="317" spans="1:6" s="22" customFormat="1" x14ac:dyDescent="0.25">
      <c r="A317" s="23" t="s">
        <v>283</v>
      </c>
      <c r="B317" s="23" t="s">
        <v>284</v>
      </c>
      <c r="C317" s="23">
        <v>10</v>
      </c>
      <c r="D317" s="23" t="s">
        <v>37</v>
      </c>
      <c r="E317" s="24">
        <v>4.51</v>
      </c>
      <c r="F317" s="23">
        <f t="shared" si="6"/>
        <v>45.099999999999994</v>
      </c>
    </row>
    <row r="318" spans="1:6" s="22" customFormat="1" x14ac:dyDescent="0.25">
      <c r="A318" s="23" t="s">
        <v>285</v>
      </c>
      <c r="B318" s="23" t="s">
        <v>286</v>
      </c>
      <c r="C318" s="23">
        <v>10</v>
      </c>
      <c r="D318" s="23" t="s">
        <v>37</v>
      </c>
      <c r="E318" s="24">
        <v>9.49</v>
      </c>
      <c r="F318" s="23">
        <f t="shared" si="6"/>
        <v>94.9</v>
      </c>
    </row>
    <row r="319" spans="1:6" s="22" customFormat="1" x14ac:dyDescent="0.25">
      <c r="A319" s="23" t="s">
        <v>287</v>
      </c>
      <c r="B319" s="23" t="s">
        <v>288</v>
      </c>
      <c r="C319" s="23">
        <v>10</v>
      </c>
      <c r="D319" s="23" t="s">
        <v>37</v>
      </c>
      <c r="E319" s="24">
        <v>12.22</v>
      </c>
      <c r="F319" s="23">
        <f t="shared" si="6"/>
        <v>122.2</v>
      </c>
    </row>
    <row r="320" spans="1:6" s="22" customFormat="1" x14ac:dyDescent="0.25">
      <c r="A320" s="23" t="s">
        <v>289</v>
      </c>
      <c r="B320" s="23" t="s">
        <v>290</v>
      </c>
      <c r="C320" s="23">
        <v>10</v>
      </c>
      <c r="D320" s="23" t="s">
        <v>37</v>
      </c>
      <c r="E320" s="24">
        <v>16.52</v>
      </c>
      <c r="F320" s="23">
        <f t="shared" si="6"/>
        <v>165.2</v>
      </c>
    </row>
    <row r="321" spans="1:7" s="22" customFormat="1" x14ac:dyDescent="0.25">
      <c r="A321" s="23" t="s">
        <v>291</v>
      </c>
      <c r="B321" s="23" t="s">
        <v>292</v>
      </c>
      <c r="C321" s="23">
        <v>30</v>
      </c>
      <c r="D321" s="23" t="s">
        <v>37</v>
      </c>
      <c r="E321" s="24">
        <v>7.91</v>
      </c>
      <c r="F321" s="23">
        <f t="shared" si="6"/>
        <v>237.3</v>
      </c>
    </row>
    <row r="322" spans="1:7" s="22" customFormat="1" x14ac:dyDescent="0.25">
      <c r="A322" s="23" t="s">
        <v>293</v>
      </c>
      <c r="B322" s="23" t="s">
        <v>294</v>
      </c>
      <c r="C322" s="23">
        <v>10</v>
      </c>
      <c r="D322" s="23" t="s">
        <v>37</v>
      </c>
      <c r="E322" s="24">
        <v>12.39</v>
      </c>
      <c r="F322" s="23">
        <f t="shared" si="6"/>
        <v>123.9</v>
      </c>
    </row>
    <row r="323" spans="1:7" s="22" customFormat="1" x14ac:dyDescent="0.25">
      <c r="A323" s="23" t="s">
        <v>295</v>
      </c>
      <c r="B323" s="23" t="s">
        <v>296</v>
      </c>
      <c r="C323" s="23">
        <v>30</v>
      </c>
      <c r="D323" s="23" t="s">
        <v>37</v>
      </c>
      <c r="E323" s="24">
        <v>12.39</v>
      </c>
      <c r="F323" s="23">
        <f t="shared" si="6"/>
        <v>371.70000000000005</v>
      </c>
    </row>
    <row r="324" spans="1:7" s="22" customFormat="1" x14ac:dyDescent="0.25">
      <c r="A324" s="23" t="s">
        <v>297</v>
      </c>
      <c r="B324" s="23" t="s">
        <v>298</v>
      </c>
      <c r="C324" s="23">
        <v>30</v>
      </c>
      <c r="D324" s="23" t="s">
        <v>37</v>
      </c>
      <c r="E324" s="24">
        <v>12.39</v>
      </c>
      <c r="F324" s="23">
        <f t="shared" si="6"/>
        <v>371.70000000000005</v>
      </c>
    </row>
    <row r="325" spans="1:7" s="22" customFormat="1" x14ac:dyDescent="0.25">
      <c r="A325" s="23" t="s">
        <v>299</v>
      </c>
      <c r="B325" s="23" t="s">
        <v>300</v>
      </c>
      <c r="C325" s="23">
        <v>30</v>
      </c>
      <c r="D325" s="23" t="s">
        <v>37</v>
      </c>
      <c r="E325" s="24">
        <v>13.38</v>
      </c>
      <c r="F325" s="23">
        <f t="shared" si="6"/>
        <v>401.40000000000003</v>
      </c>
    </row>
    <row r="326" spans="1:7" s="22" customFormat="1" x14ac:dyDescent="0.25">
      <c r="A326" s="23" t="s">
        <v>301</v>
      </c>
      <c r="B326" s="23" t="s">
        <v>302</v>
      </c>
      <c r="C326" s="23">
        <v>30</v>
      </c>
      <c r="D326" s="23" t="s">
        <v>37</v>
      </c>
      <c r="E326" s="24">
        <v>46.54</v>
      </c>
      <c r="F326" s="23">
        <f t="shared" si="6"/>
        <v>1396.2</v>
      </c>
    </row>
    <row r="327" spans="1:7" s="22" customFormat="1" x14ac:dyDescent="0.25">
      <c r="A327" s="23" t="s">
        <v>303</v>
      </c>
      <c r="B327" s="23" t="s">
        <v>304</v>
      </c>
      <c r="C327" s="23">
        <v>30</v>
      </c>
      <c r="D327" s="23" t="s">
        <v>37</v>
      </c>
      <c r="E327" s="24">
        <v>28.48</v>
      </c>
      <c r="F327" s="23">
        <f t="shared" si="6"/>
        <v>854.4</v>
      </c>
    </row>
    <row r="328" spans="1:7" s="22" customFormat="1" x14ac:dyDescent="0.25">
      <c r="A328" s="23" t="s">
        <v>305</v>
      </c>
      <c r="B328" s="23" t="s">
        <v>306</v>
      </c>
      <c r="C328" s="23">
        <v>30</v>
      </c>
      <c r="D328" s="23" t="s">
        <v>37</v>
      </c>
      <c r="E328" s="24">
        <v>18.13</v>
      </c>
      <c r="F328" s="23">
        <f t="shared" si="6"/>
        <v>543.9</v>
      </c>
    </row>
    <row r="329" spans="1:7" s="22" customFormat="1" x14ac:dyDescent="0.25">
      <c r="A329" s="23" t="s">
        <v>307</v>
      </c>
      <c r="B329" s="23" t="s">
        <v>308</v>
      </c>
      <c r="C329" s="23">
        <v>10</v>
      </c>
      <c r="D329" s="23" t="s">
        <v>37</v>
      </c>
      <c r="E329" s="24">
        <v>27.01</v>
      </c>
      <c r="F329" s="23">
        <f t="shared" si="6"/>
        <v>270.10000000000002</v>
      </c>
    </row>
    <row r="330" spans="1:7" s="22" customFormat="1" x14ac:dyDescent="0.25">
      <c r="A330" s="23" t="s">
        <v>309</v>
      </c>
      <c r="B330" s="23" t="s">
        <v>310</v>
      </c>
      <c r="C330" s="23">
        <v>10</v>
      </c>
      <c r="D330" s="23" t="s">
        <v>37</v>
      </c>
      <c r="E330" s="24">
        <v>9.43</v>
      </c>
      <c r="F330" s="23">
        <f t="shared" si="6"/>
        <v>94.3</v>
      </c>
    </row>
    <row r="331" spans="1:7" s="22" customFormat="1" x14ac:dyDescent="0.25">
      <c r="A331" s="23" t="s">
        <v>311</v>
      </c>
      <c r="B331" s="23" t="s">
        <v>312</v>
      </c>
      <c r="C331" s="23">
        <v>10</v>
      </c>
      <c r="D331" s="23" t="s">
        <v>37</v>
      </c>
      <c r="E331" s="24">
        <v>23.66</v>
      </c>
      <c r="F331" s="23">
        <f t="shared" si="6"/>
        <v>236.6</v>
      </c>
    </row>
    <row r="332" spans="1:7" s="22" customFormat="1" x14ac:dyDescent="0.25">
      <c r="A332" s="23" t="s">
        <v>313</v>
      </c>
      <c r="B332" s="23" t="s">
        <v>314</v>
      </c>
      <c r="C332" s="23">
        <v>100</v>
      </c>
      <c r="D332" s="23" t="s">
        <v>37</v>
      </c>
      <c r="E332" s="24">
        <v>14.47</v>
      </c>
      <c r="F332" s="23">
        <f t="shared" si="6"/>
        <v>1447</v>
      </c>
    </row>
    <row r="333" spans="1:7" s="22" customFormat="1" x14ac:dyDescent="0.25">
      <c r="A333" s="23" t="s">
        <v>315</v>
      </c>
      <c r="B333" s="23" t="s">
        <v>316</v>
      </c>
      <c r="C333" s="23">
        <v>100</v>
      </c>
      <c r="D333" s="23" t="s">
        <v>37</v>
      </c>
      <c r="E333" s="24">
        <v>12.12</v>
      </c>
      <c r="F333" s="23">
        <f t="shared" si="6"/>
        <v>1212</v>
      </c>
    </row>
    <row r="334" spans="1:7" s="22" customFormat="1" ht="30" x14ac:dyDescent="0.25">
      <c r="A334" s="23" t="s">
        <v>317</v>
      </c>
      <c r="B334" s="23" t="s">
        <v>318</v>
      </c>
      <c r="C334" s="23">
        <v>10</v>
      </c>
      <c r="D334" s="23" t="s">
        <v>37</v>
      </c>
      <c r="E334" s="24">
        <v>38.4</v>
      </c>
      <c r="F334" s="23">
        <f t="shared" si="6"/>
        <v>384</v>
      </c>
    </row>
    <row r="335" spans="1:7" s="22" customFormat="1" x14ac:dyDescent="0.25">
      <c r="A335" s="23" t="s">
        <v>319</v>
      </c>
      <c r="B335" s="23" t="s">
        <v>320</v>
      </c>
      <c r="C335" s="23">
        <v>10</v>
      </c>
      <c r="D335" s="23" t="s">
        <v>37</v>
      </c>
      <c r="E335" s="24">
        <v>38.99</v>
      </c>
      <c r="F335" s="23">
        <f t="shared" si="6"/>
        <v>389.90000000000003</v>
      </c>
    </row>
    <row r="336" spans="1:7" s="22" customFormat="1" x14ac:dyDescent="0.25">
      <c r="E336" s="21" t="s">
        <v>38</v>
      </c>
      <c r="F336" s="21">
        <f>IF((COUNT(C307:C335)&lt;&gt;COUNT(F307:F335)),"", ROUND(SUM(F307:F335),2))</f>
        <v>12811.4</v>
      </c>
      <c r="G336" s="25" t="str">
        <f>IF((COUNT(C307:C335)&lt;&gt;COUNT(F307:F335)),"Neužpildytos visų objektų kainos", "")</f>
        <v/>
      </c>
    </row>
    <row r="337" spans="1:7" s="22" customFormat="1" ht="30" x14ac:dyDescent="0.25">
      <c r="C337" s="21" t="s">
        <v>39</v>
      </c>
      <c r="D337" s="26"/>
      <c r="E337" s="21" t="s">
        <v>40</v>
      </c>
      <c r="F337" s="21" t="str">
        <f>IF(OR(F336="",D337=""),"", ROUND(PRODUCT(D337,F336)/100,2))</f>
        <v/>
      </c>
      <c r="G337" s="25" t="str">
        <f>IF(D337="", "Nurodykite taikomą PVM dydį", "")</f>
        <v>Nurodykite taikomą PVM dydį</v>
      </c>
    </row>
    <row r="338" spans="1:7" s="22" customFormat="1" x14ac:dyDescent="0.25">
      <c r="E338" s="21" t="s">
        <v>41</v>
      </c>
      <c r="F338" s="21">
        <f>IF(ISBLANK(F337), "", ROUND(SUM(F336:F337),2))</f>
        <v>12811.4</v>
      </c>
    </row>
    <row r="339" spans="1:7" s="22" customFormat="1" x14ac:dyDescent="0.25"/>
    <row r="340" spans="1:7" s="22" customFormat="1" x14ac:dyDescent="0.25"/>
    <row r="341" spans="1:7" s="22" customFormat="1" x14ac:dyDescent="0.25"/>
    <row r="342" spans="1:7" s="22" customFormat="1" x14ac:dyDescent="0.25">
      <c r="A342" s="27" t="s">
        <v>321</v>
      </c>
      <c r="B342" s="27" t="s">
        <v>322</v>
      </c>
    </row>
    <row r="343" spans="1:7" s="22" customFormat="1" x14ac:dyDescent="0.25"/>
    <row r="344" spans="1:7" s="22" customFormat="1" ht="45" x14ac:dyDescent="0.25">
      <c r="A344" s="27" t="s">
        <v>26</v>
      </c>
    </row>
    <row r="345" spans="1:7" s="22" customFormat="1" x14ac:dyDescent="0.25">
      <c r="A345" s="21" t="s">
        <v>27</v>
      </c>
      <c r="B345" s="21" t="s">
        <v>28</v>
      </c>
      <c r="C345" s="21" t="s">
        <v>29</v>
      </c>
      <c r="D345" s="21" t="s">
        <v>30</v>
      </c>
      <c r="E345" s="21" t="s">
        <v>31</v>
      </c>
      <c r="F345" s="21" t="s">
        <v>32</v>
      </c>
    </row>
    <row r="346" spans="1:7" s="22" customFormat="1" x14ac:dyDescent="0.25">
      <c r="A346" s="21" t="s">
        <v>323</v>
      </c>
      <c r="B346" s="21" t="s">
        <v>324</v>
      </c>
      <c r="C346" s="23"/>
      <c r="D346" s="23"/>
      <c r="E346" s="23"/>
      <c r="F346" s="23"/>
    </row>
    <row r="347" spans="1:7" s="22" customFormat="1" x14ac:dyDescent="0.25">
      <c r="A347" s="23" t="s">
        <v>325</v>
      </c>
      <c r="B347" s="23" t="s">
        <v>326</v>
      </c>
      <c r="C347" s="23">
        <v>30</v>
      </c>
      <c r="D347" s="23" t="s">
        <v>37</v>
      </c>
      <c r="E347" s="24">
        <v>26.53</v>
      </c>
      <c r="F347" s="23">
        <f t="shared" ref="F347:F355" si="7">IF(ISBLANK(E347),"", PRODUCT(C347,E347))</f>
        <v>795.90000000000009</v>
      </c>
    </row>
    <row r="348" spans="1:7" s="22" customFormat="1" x14ac:dyDescent="0.25">
      <c r="A348" s="23" t="s">
        <v>327</v>
      </c>
      <c r="B348" s="23" t="s">
        <v>328</v>
      </c>
      <c r="C348" s="23">
        <v>30</v>
      </c>
      <c r="D348" s="23" t="s">
        <v>37</v>
      </c>
      <c r="E348" s="24">
        <v>34.409999999999997</v>
      </c>
      <c r="F348" s="23">
        <f t="shared" si="7"/>
        <v>1032.3</v>
      </c>
    </row>
    <row r="349" spans="1:7" s="22" customFormat="1" x14ac:dyDescent="0.25">
      <c r="A349" s="23" t="s">
        <v>329</v>
      </c>
      <c r="B349" s="23" t="s">
        <v>330</v>
      </c>
      <c r="C349" s="23">
        <v>30</v>
      </c>
      <c r="D349" s="23" t="s">
        <v>37</v>
      </c>
      <c r="E349" s="24">
        <v>21.14</v>
      </c>
      <c r="F349" s="23">
        <f t="shared" si="7"/>
        <v>634.20000000000005</v>
      </c>
    </row>
    <row r="350" spans="1:7" s="22" customFormat="1" x14ac:dyDescent="0.25">
      <c r="A350" s="23" t="s">
        <v>331</v>
      </c>
      <c r="B350" s="23" t="s">
        <v>332</v>
      </c>
      <c r="C350" s="23">
        <v>40</v>
      </c>
      <c r="D350" s="23" t="s">
        <v>37</v>
      </c>
      <c r="E350" s="24">
        <v>23.71</v>
      </c>
      <c r="F350" s="23">
        <f t="shared" si="7"/>
        <v>948.40000000000009</v>
      </c>
    </row>
    <row r="351" spans="1:7" s="22" customFormat="1" x14ac:dyDescent="0.25">
      <c r="A351" s="23" t="s">
        <v>333</v>
      </c>
      <c r="B351" s="23" t="s">
        <v>334</v>
      </c>
      <c r="C351" s="23">
        <v>20</v>
      </c>
      <c r="D351" s="23" t="s">
        <v>37</v>
      </c>
      <c r="E351" s="24">
        <v>44.84</v>
      </c>
      <c r="F351" s="23">
        <f t="shared" si="7"/>
        <v>896.80000000000007</v>
      </c>
    </row>
    <row r="352" spans="1:7" s="22" customFormat="1" x14ac:dyDescent="0.25">
      <c r="A352" s="23" t="s">
        <v>335</v>
      </c>
      <c r="B352" s="23" t="s">
        <v>336</v>
      </c>
      <c r="C352" s="23">
        <v>40</v>
      </c>
      <c r="D352" s="23" t="s">
        <v>37</v>
      </c>
      <c r="E352" s="24">
        <v>44.64</v>
      </c>
      <c r="F352" s="23">
        <f t="shared" si="7"/>
        <v>1785.6</v>
      </c>
    </row>
    <row r="353" spans="1:7" s="22" customFormat="1" x14ac:dyDescent="0.25">
      <c r="A353" s="23" t="s">
        <v>337</v>
      </c>
      <c r="B353" s="23" t="s">
        <v>338</v>
      </c>
      <c r="C353" s="23">
        <v>100</v>
      </c>
      <c r="D353" s="23" t="s">
        <v>37</v>
      </c>
      <c r="E353" s="24">
        <v>23.71</v>
      </c>
      <c r="F353" s="23">
        <f t="shared" si="7"/>
        <v>2371</v>
      </c>
    </row>
    <row r="354" spans="1:7" s="22" customFormat="1" x14ac:dyDescent="0.25">
      <c r="A354" s="23" t="s">
        <v>339</v>
      </c>
      <c r="B354" s="23" t="s">
        <v>340</v>
      </c>
      <c r="C354" s="23">
        <v>50</v>
      </c>
      <c r="D354" s="23" t="s">
        <v>37</v>
      </c>
      <c r="E354" s="24">
        <v>22.29</v>
      </c>
      <c r="F354" s="23">
        <f t="shared" si="7"/>
        <v>1114.5</v>
      </c>
    </row>
    <row r="355" spans="1:7" s="22" customFormat="1" x14ac:dyDescent="0.25">
      <c r="A355" s="23" t="s">
        <v>341</v>
      </c>
      <c r="B355" s="23" t="s">
        <v>342</v>
      </c>
      <c r="C355" s="23">
        <v>30</v>
      </c>
      <c r="D355" s="23" t="s">
        <v>37</v>
      </c>
      <c r="E355" s="24">
        <v>35.14</v>
      </c>
      <c r="F355" s="23">
        <f t="shared" si="7"/>
        <v>1054.2</v>
      </c>
    </row>
    <row r="356" spans="1:7" s="22" customFormat="1" x14ac:dyDescent="0.25">
      <c r="E356" s="21" t="s">
        <v>38</v>
      </c>
      <c r="F356" s="21">
        <f>IF((COUNT(C347:C355)&lt;&gt;COUNT(F347:F355)),"", ROUND(SUM(F347:F355),2))</f>
        <v>10632.9</v>
      </c>
      <c r="G356" s="25" t="str">
        <f>IF((COUNT(C347:C355)&lt;&gt;COUNT(F347:F355)),"Neužpildytos visų objektų kainos", "")</f>
        <v/>
      </c>
    </row>
    <row r="357" spans="1:7" s="22" customFormat="1" ht="30" x14ac:dyDescent="0.25">
      <c r="C357" s="21" t="s">
        <v>39</v>
      </c>
      <c r="D357" s="26"/>
      <c r="E357" s="21" t="s">
        <v>40</v>
      </c>
      <c r="F357" s="21" t="str">
        <f>IF(OR(F356="",D357=""),"", ROUND(PRODUCT(D357,F356)/100,2))</f>
        <v/>
      </c>
      <c r="G357" s="25" t="str">
        <f>IF(D357="", "Nurodykite taikomą PVM dydį", "")</f>
        <v>Nurodykite taikomą PVM dydį</v>
      </c>
    </row>
    <row r="358" spans="1:7" s="22" customFormat="1" x14ac:dyDescent="0.25">
      <c r="E358" s="21" t="s">
        <v>41</v>
      </c>
      <c r="F358" s="21">
        <f>IF(ISBLANK(F357), "", ROUND(SUM(F356:F357),2))</f>
        <v>10632.9</v>
      </c>
    </row>
    <row r="359" spans="1:7" s="22" customFormat="1" x14ac:dyDescent="0.25"/>
    <row r="360" spans="1:7" s="22" customFormat="1" x14ac:dyDescent="0.25"/>
    <row r="361" spans="1:7" s="22" customFormat="1" x14ac:dyDescent="0.25"/>
    <row r="362" spans="1:7" s="22" customFormat="1" x14ac:dyDescent="0.25">
      <c r="A362" s="27" t="s">
        <v>343</v>
      </c>
      <c r="B362" s="27" t="s">
        <v>344</v>
      </c>
    </row>
    <row r="363" spans="1:7" s="22" customFormat="1" x14ac:dyDescent="0.25"/>
    <row r="364" spans="1:7" s="22" customFormat="1" ht="45" x14ac:dyDescent="0.25">
      <c r="A364" s="27" t="s">
        <v>26</v>
      </c>
    </row>
    <row r="365" spans="1:7" s="22" customFormat="1" x14ac:dyDescent="0.25">
      <c r="A365" s="21" t="s">
        <v>27</v>
      </c>
      <c r="B365" s="21" t="s">
        <v>28</v>
      </c>
      <c r="C365" s="21" t="s">
        <v>29</v>
      </c>
      <c r="D365" s="21" t="s">
        <v>30</v>
      </c>
      <c r="E365" s="21" t="s">
        <v>31</v>
      </c>
      <c r="F365" s="21" t="s">
        <v>32</v>
      </c>
    </row>
    <row r="366" spans="1:7" s="22" customFormat="1" x14ac:dyDescent="0.25">
      <c r="A366" s="21" t="s">
        <v>345</v>
      </c>
      <c r="B366" s="21" t="s">
        <v>346</v>
      </c>
      <c r="C366" s="23"/>
      <c r="D366" s="23"/>
      <c r="E366" s="23"/>
      <c r="F366" s="23"/>
    </row>
    <row r="367" spans="1:7" s="22" customFormat="1" x14ac:dyDescent="0.25">
      <c r="A367" s="23" t="s">
        <v>347</v>
      </c>
      <c r="B367" s="23" t="s">
        <v>348</v>
      </c>
      <c r="C367" s="23">
        <v>100</v>
      </c>
      <c r="D367" s="23" t="s">
        <v>37</v>
      </c>
      <c r="E367" s="24">
        <v>14.53</v>
      </c>
      <c r="F367" s="23">
        <f t="shared" ref="F367:F385" si="8">IF(ISBLANK(E367),"", PRODUCT(C367,E367))</f>
        <v>1453</v>
      </c>
    </row>
    <row r="368" spans="1:7" s="22" customFormat="1" x14ac:dyDescent="0.25">
      <c r="A368" s="23" t="s">
        <v>349</v>
      </c>
      <c r="B368" s="23" t="s">
        <v>350</v>
      </c>
      <c r="C368" s="23">
        <v>50</v>
      </c>
      <c r="D368" s="23" t="s">
        <v>37</v>
      </c>
      <c r="E368" s="24">
        <v>14</v>
      </c>
      <c r="F368" s="23">
        <f t="shared" si="8"/>
        <v>700</v>
      </c>
    </row>
    <row r="369" spans="1:6" s="22" customFormat="1" x14ac:dyDescent="0.25">
      <c r="A369" s="23" t="s">
        <v>351</v>
      </c>
      <c r="B369" s="23" t="s">
        <v>352</v>
      </c>
      <c r="C369" s="23">
        <v>50</v>
      </c>
      <c r="D369" s="23" t="s">
        <v>37</v>
      </c>
      <c r="E369" s="24">
        <v>14.27</v>
      </c>
      <c r="F369" s="23">
        <f t="shared" si="8"/>
        <v>713.5</v>
      </c>
    </row>
    <row r="370" spans="1:6" s="22" customFormat="1" x14ac:dyDescent="0.25">
      <c r="A370" s="23" t="s">
        <v>353</v>
      </c>
      <c r="B370" s="23" t="s">
        <v>354</v>
      </c>
      <c r="C370" s="23">
        <v>50</v>
      </c>
      <c r="D370" s="23" t="s">
        <v>37</v>
      </c>
      <c r="E370" s="24">
        <v>17.309999999999999</v>
      </c>
      <c r="F370" s="23">
        <f t="shared" si="8"/>
        <v>865.49999999999989</v>
      </c>
    </row>
    <row r="371" spans="1:6" s="22" customFormat="1" x14ac:dyDescent="0.25">
      <c r="A371" s="23" t="s">
        <v>355</v>
      </c>
      <c r="B371" s="23" t="s">
        <v>356</v>
      </c>
      <c r="C371" s="23">
        <v>50</v>
      </c>
      <c r="D371" s="23" t="s">
        <v>37</v>
      </c>
      <c r="E371" s="24">
        <v>14</v>
      </c>
      <c r="F371" s="23">
        <f t="shared" si="8"/>
        <v>700</v>
      </c>
    </row>
    <row r="372" spans="1:6" s="22" customFormat="1" ht="30" x14ac:dyDescent="0.25">
      <c r="A372" s="23" t="s">
        <v>357</v>
      </c>
      <c r="B372" s="23" t="s">
        <v>358</v>
      </c>
      <c r="C372" s="23">
        <v>50</v>
      </c>
      <c r="D372" s="23" t="s">
        <v>37</v>
      </c>
      <c r="E372" s="24">
        <v>13.22</v>
      </c>
      <c r="F372" s="23">
        <f t="shared" si="8"/>
        <v>661</v>
      </c>
    </row>
    <row r="373" spans="1:6" s="22" customFormat="1" x14ac:dyDescent="0.25">
      <c r="A373" s="23" t="s">
        <v>359</v>
      </c>
      <c r="B373" s="23" t="s">
        <v>360</v>
      </c>
      <c r="C373" s="23">
        <v>50</v>
      </c>
      <c r="D373" s="23" t="s">
        <v>37</v>
      </c>
      <c r="E373" s="24">
        <v>14</v>
      </c>
      <c r="F373" s="23">
        <f t="shared" si="8"/>
        <v>700</v>
      </c>
    </row>
    <row r="374" spans="1:6" s="22" customFormat="1" x14ac:dyDescent="0.25">
      <c r="A374" s="23" t="s">
        <v>361</v>
      </c>
      <c r="B374" s="23" t="s">
        <v>362</v>
      </c>
      <c r="C374" s="23">
        <v>50</v>
      </c>
      <c r="D374" s="23" t="s">
        <v>37</v>
      </c>
      <c r="E374" s="24">
        <v>11.9</v>
      </c>
      <c r="F374" s="23">
        <f t="shared" si="8"/>
        <v>595</v>
      </c>
    </row>
    <row r="375" spans="1:6" s="22" customFormat="1" x14ac:dyDescent="0.25">
      <c r="A375" s="23" t="s">
        <v>363</v>
      </c>
      <c r="B375" s="23" t="s">
        <v>364</v>
      </c>
      <c r="C375" s="23">
        <v>30</v>
      </c>
      <c r="D375" s="23" t="s">
        <v>37</v>
      </c>
      <c r="E375" s="24">
        <v>13.8</v>
      </c>
      <c r="F375" s="23">
        <f t="shared" si="8"/>
        <v>414</v>
      </c>
    </row>
    <row r="376" spans="1:6" s="22" customFormat="1" x14ac:dyDescent="0.25">
      <c r="A376" s="23" t="s">
        <v>365</v>
      </c>
      <c r="B376" s="23" t="s">
        <v>366</v>
      </c>
      <c r="C376" s="23">
        <v>50</v>
      </c>
      <c r="D376" s="23" t="s">
        <v>37</v>
      </c>
      <c r="E376" s="24">
        <v>14.38</v>
      </c>
      <c r="F376" s="23">
        <f t="shared" si="8"/>
        <v>719</v>
      </c>
    </row>
    <row r="377" spans="1:6" s="22" customFormat="1" ht="30" x14ac:dyDescent="0.25">
      <c r="A377" s="23" t="s">
        <v>367</v>
      </c>
      <c r="B377" s="23" t="s">
        <v>368</v>
      </c>
      <c r="C377" s="23">
        <v>50</v>
      </c>
      <c r="D377" s="23" t="s">
        <v>37</v>
      </c>
      <c r="E377" s="24">
        <v>12.9</v>
      </c>
      <c r="F377" s="23">
        <f t="shared" si="8"/>
        <v>645</v>
      </c>
    </row>
    <row r="378" spans="1:6" s="22" customFormat="1" x14ac:dyDescent="0.25">
      <c r="A378" s="23" t="s">
        <v>369</v>
      </c>
      <c r="B378" s="23" t="s">
        <v>370</v>
      </c>
      <c r="C378" s="23">
        <v>50</v>
      </c>
      <c r="D378" s="23" t="s">
        <v>37</v>
      </c>
      <c r="E378" s="24">
        <v>13.85</v>
      </c>
      <c r="F378" s="23">
        <f t="shared" si="8"/>
        <v>692.5</v>
      </c>
    </row>
    <row r="379" spans="1:6" s="22" customFormat="1" ht="30" x14ac:dyDescent="0.25">
      <c r="A379" s="23" t="s">
        <v>371</v>
      </c>
      <c r="B379" s="23" t="s">
        <v>372</v>
      </c>
      <c r="C379" s="23">
        <v>20</v>
      </c>
      <c r="D379" s="23" t="s">
        <v>37</v>
      </c>
      <c r="E379" s="24">
        <v>12.42</v>
      </c>
      <c r="F379" s="23">
        <f t="shared" si="8"/>
        <v>248.4</v>
      </c>
    </row>
    <row r="380" spans="1:6" s="22" customFormat="1" x14ac:dyDescent="0.25">
      <c r="A380" s="23" t="s">
        <v>373</v>
      </c>
      <c r="B380" s="23" t="s">
        <v>374</v>
      </c>
      <c r="C380" s="23">
        <v>50</v>
      </c>
      <c r="D380" s="23" t="s">
        <v>37</v>
      </c>
      <c r="E380" s="24">
        <v>14.58</v>
      </c>
      <c r="F380" s="23">
        <f t="shared" si="8"/>
        <v>729</v>
      </c>
    </row>
    <row r="381" spans="1:6" s="22" customFormat="1" x14ac:dyDescent="0.25">
      <c r="A381" s="23" t="s">
        <v>375</v>
      </c>
      <c r="B381" s="23" t="s">
        <v>376</v>
      </c>
      <c r="C381" s="23">
        <v>50</v>
      </c>
      <c r="D381" s="23" t="s">
        <v>37</v>
      </c>
      <c r="E381" s="24">
        <v>13.69</v>
      </c>
      <c r="F381" s="23">
        <f t="shared" si="8"/>
        <v>684.5</v>
      </c>
    </row>
    <row r="382" spans="1:6" s="22" customFormat="1" ht="30" x14ac:dyDescent="0.25">
      <c r="A382" s="23" t="s">
        <v>377</v>
      </c>
      <c r="B382" s="23" t="s">
        <v>378</v>
      </c>
      <c r="C382" s="23">
        <v>20</v>
      </c>
      <c r="D382" s="23" t="s">
        <v>37</v>
      </c>
      <c r="E382" s="24">
        <v>14</v>
      </c>
      <c r="F382" s="23">
        <f t="shared" si="8"/>
        <v>280</v>
      </c>
    </row>
    <row r="383" spans="1:6" s="22" customFormat="1" x14ac:dyDescent="0.25">
      <c r="A383" s="23" t="s">
        <v>379</v>
      </c>
      <c r="B383" s="23" t="s">
        <v>380</v>
      </c>
      <c r="C383" s="23">
        <v>20</v>
      </c>
      <c r="D383" s="23" t="s">
        <v>37</v>
      </c>
      <c r="E383" s="24">
        <v>14.04</v>
      </c>
      <c r="F383" s="23">
        <f t="shared" si="8"/>
        <v>280.79999999999995</v>
      </c>
    </row>
    <row r="384" spans="1:6" s="22" customFormat="1" x14ac:dyDescent="0.25">
      <c r="A384" s="23" t="s">
        <v>381</v>
      </c>
      <c r="B384" s="23" t="s">
        <v>382</v>
      </c>
      <c r="C384" s="23">
        <v>20</v>
      </c>
      <c r="D384" s="23" t="s">
        <v>37</v>
      </c>
      <c r="E384" s="24">
        <v>31.35</v>
      </c>
      <c r="F384" s="23">
        <f t="shared" si="8"/>
        <v>627</v>
      </c>
    </row>
    <row r="385" spans="1:7" s="22" customFormat="1" x14ac:dyDescent="0.25">
      <c r="A385" s="23" t="s">
        <v>383</v>
      </c>
      <c r="B385" s="23" t="s">
        <v>384</v>
      </c>
      <c r="C385" s="23">
        <v>20</v>
      </c>
      <c r="D385" s="23" t="s">
        <v>37</v>
      </c>
      <c r="E385" s="24">
        <v>39.630000000000003</v>
      </c>
      <c r="F385" s="23">
        <f t="shared" si="8"/>
        <v>792.6</v>
      </c>
    </row>
    <row r="386" spans="1:7" s="22" customFormat="1" x14ac:dyDescent="0.25">
      <c r="E386" s="21" t="s">
        <v>38</v>
      </c>
      <c r="F386" s="21">
        <f>IF((COUNT(C367:C385)&lt;&gt;COUNT(F367:F385)),"", ROUND(SUM(F367:F385),2))</f>
        <v>12500.8</v>
      </c>
      <c r="G386" s="25" t="str">
        <f>IF((COUNT(C367:C385)&lt;&gt;COUNT(F367:F385)),"Neužpildytos visų objektų kainos", "")</f>
        <v/>
      </c>
    </row>
    <row r="387" spans="1:7" s="22" customFormat="1" ht="30" x14ac:dyDescent="0.25">
      <c r="C387" s="21" t="s">
        <v>39</v>
      </c>
      <c r="D387" s="26"/>
      <c r="E387" s="21" t="s">
        <v>40</v>
      </c>
      <c r="F387" s="21" t="str">
        <f>IF(OR(F386="",D387=""),"", ROUND(PRODUCT(D387,F386)/100,2))</f>
        <v/>
      </c>
      <c r="G387" s="25" t="str">
        <f>IF(D387="", "Nurodykite taikomą PVM dydį", "")</f>
        <v>Nurodykite taikomą PVM dydį</v>
      </c>
    </row>
    <row r="388" spans="1:7" s="22" customFormat="1" x14ac:dyDescent="0.25">
      <c r="E388" s="21" t="s">
        <v>41</v>
      </c>
      <c r="F388" s="21">
        <f>IF(ISBLANK(F387), "", ROUND(SUM(F386:F387),2))</f>
        <v>12500.8</v>
      </c>
    </row>
    <row r="389" spans="1:7" s="22" customFormat="1" x14ac:dyDescent="0.25"/>
    <row r="390" spans="1:7" s="22" customFormat="1" x14ac:dyDescent="0.25"/>
    <row r="391" spans="1:7" s="22" customFormat="1" x14ac:dyDescent="0.25"/>
    <row r="392" spans="1:7" s="22" customFormat="1" x14ac:dyDescent="0.25">
      <c r="A392" s="27" t="s">
        <v>385</v>
      </c>
      <c r="B392" s="27" t="s">
        <v>386</v>
      </c>
    </row>
    <row r="393" spans="1:7" s="22" customFormat="1" x14ac:dyDescent="0.25"/>
    <row r="394" spans="1:7" s="22" customFormat="1" ht="45" x14ac:dyDescent="0.25">
      <c r="A394" s="27" t="s">
        <v>26</v>
      </c>
    </row>
    <row r="395" spans="1:7" s="22" customFormat="1" x14ac:dyDescent="0.25">
      <c r="A395" s="21" t="s">
        <v>27</v>
      </c>
      <c r="B395" s="21" t="s">
        <v>28</v>
      </c>
      <c r="C395" s="21" t="s">
        <v>29</v>
      </c>
      <c r="D395" s="21" t="s">
        <v>30</v>
      </c>
      <c r="E395" s="21" t="s">
        <v>31</v>
      </c>
      <c r="F395" s="21" t="s">
        <v>32</v>
      </c>
    </row>
    <row r="396" spans="1:7" s="22" customFormat="1" x14ac:dyDescent="0.25">
      <c r="A396" s="21" t="s">
        <v>387</v>
      </c>
      <c r="B396" s="21" t="s">
        <v>388</v>
      </c>
      <c r="C396" s="23"/>
      <c r="D396" s="23"/>
      <c r="E396" s="23"/>
      <c r="F396" s="23"/>
    </row>
    <row r="397" spans="1:7" s="22" customFormat="1" x14ac:dyDescent="0.25">
      <c r="A397" s="23" t="s">
        <v>389</v>
      </c>
      <c r="B397" s="23" t="s">
        <v>390</v>
      </c>
      <c r="C397" s="23">
        <v>30</v>
      </c>
      <c r="D397" s="23" t="s">
        <v>37</v>
      </c>
      <c r="E397" s="24">
        <v>25.12</v>
      </c>
      <c r="F397" s="23">
        <f t="shared" ref="F397:F405" si="9">IF(ISBLANK(E397),"", PRODUCT(C397,E397))</f>
        <v>753.6</v>
      </c>
    </row>
    <row r="398" spans="1:7" s="22" customFormat="1" x14ac:dyDescent="0.25">
      <c r="A398" s="23" t="s">
        <v>391</v>
      </c>
      <c r="B398" s="23" t="s">
        <v>392</v>
      </c>
      <c r="C398" s="23">
        <v>10</v>
      </c>
      <c r="D398" s="23" t="s">
        <v>37</v>
      </c>
      <c r="E398" s="24">
        <v>28.8</v>
      </c>
      <c r="F398" s="23">
        <f t="shared" si="9"/>
        <v>288</v>
      </c>
    </row>
    <row r="399" spans="1:7" s="22" customFormat="1" x14ac:dyDescent="0.25">
      <c r="A399" s="23" t="s">
        <v>393</v>
      </c>
      <c r="B399" s="23" t="s">
        <v>394</v>
      </c>
      <c r="C399" s="23">
        <v>30</v>
      </c>
      <c r="D399" s="23" t="s">
        <v>37</v>
      </c>
      <c r="E399" s="24">
        <v>19.45</v>
      </c>
      <c r="F399" s="23">
        <f t="shared" si="9"/>
        <v>583.5</v>
      </c>
    </row>
    <row r="400" spans="1:7" s="22" customFormat="1" x14ac:dyDescent="0.25">
      <c r="A400" s="23" t="s">
        <v>395</v>
      </c>
      <c r="B400" s="23" t="s">
        <v>396</v>
      </c>
      <c r="C400" s="23">
        <v>50</v>
      </c>
      <c r="D400" s="23" t="s">
        <v>37</v>
      </c>
      <c r="E400" s="24">
        <v>15.85</v>
      </c>
      <c r="F400" s="23">
        <f t="shared" si="9"/>
        <v>792.5</v>
      </c>
    </row>
    <row r="401" spans="1:7" s="22" customFormat="1" x14ac:dyDescent="0.25">
      <c r="A401" s="23" t="s">
        <v>397</v>
      </c>
      <c r="B401" s="23" t="s">
        <v>398</v>
      </c>
      <c r="C401" s="23">
        <v>100</v>
      </c>
      <c r="D401" s="23" t="s">
        <v>37</v>
      </c>
      <c r="E401" s="24">
        <v>19.45</v>
      </c>
      <c r="F401" s="23">
        <f t="shared" si="9"/>
        <v>1945</v>
      </c>
    </row>
    <row r="402" spans="1:7" s="22" customFormat="1" x14ac:dyDescent="0.25">
      <c r="A402" s="23" t="s">
        <v>399</v>
      </c>
      <c r="B402" s="23" t="s">
        <v>400</v>
      </c>
      <c r="C402" s="23">
        <v>50</v>
      </c>
      <c r="D402" s="23" t="s">
        <v>37</v>
      </c>
      <c r="E402" s="24">
        <v>18.149999999999999</v>
      </c>
      <c r="F402" s="23">
        <f t="shared" si="9"/>
        <v>907.49999999999989</v>
      </c>
    </row>
    <row r="403" spans="1:7" s="22" customFormat="1" x14ac:dyDescent="0.25">
      <c r="A403" s="23" t="s">
        <v>401</v>
      </c>
      <c r="B403" s="23" t="s">
        <v>402</v>
      </c>
      <c r="C403" s="23">
        <v>100</v>
      </c>
      <c r="D403" s="23" t="s">
        <v>37</v>
      </c>
      <c r="E403" s="24">
        <v>14.47</v>
      </c>
      <c r="F403" s="23">
        <f t="shared" si="9"/>
        <v>1447</v>
      </c>
    </row>
    <row r="404" spans="1:7" s="22" customFormat="1" x14ac:dyDescent="0.25">
      <c r="A404" s="23" t="s">
        <v>403</v>
      </c>
      <c r="B404" s="23" t="s">
        <v>404</v>
      </c>
      <c r="C404" s="23">
        <v>200</v>
      </c>
      <c r="D404" s="23" t="s">
        <v>37</v>
      </c>
      <c r="E404" s="24">
        <v>13.69</v>
      </c>
      <c r="F404" s="23">
        <f t="shared" si="9"/>
        <v>2738</v>
      </c>
    </row>
    <row r="405" spans="1:7" s="22" customFormat="1" x14ac:dyDescent="0.25">
      <c r="A405" s="23" t="s">
        <v>405</v>
      </c>
      <c r="B405" s="23" t="s">
        <v>406</v>
      </c>
      <c r="C405" s="23">
        <v>10</v>
      </c>
      <c r="D405" s="23" t="s">
        <v>37</v>
      </c>
      <c r="E405" s="24">
        <v>9.56</v>
      </c>
      <c r="F405" s="23">
        <f t="shared" si="9"/>
        <v>95.600000000000009</v>
      </c>
    </row>
    <row r="406" spans="1:7" s="22" customFormat="1" x14ac:dyDescent="0.25">
      <c r="E406" s="21" t="s">
        <v>38</v>
      </c>
      <c r="F406" s="21">
        <f>IF((COUNT(C397:C405)&lt;&gt;COUNT(F397:F405)),"", ROUND(SUM(F397:F405),2))</f>
        <v>9550.7000000000007</v>
      </c>
      <c r="G406" s="25" t="str">
        <f>IF((COUNT(C397:C405)&lt;&gt;COUNT(F397:F405)),"Neužpildytos visų objektų kainos", "")</f>
        <v/>
      </c>
    </row>
    <row r="407" spans="1:7" s="22" customFormat="1" ht="30" x14ac:dyDescent="0.25">
      <c r="C407" s="21" t="s">
        <v>39</v>
      </c>
      <c r="D407" s="26"/>
      <c r="E407" s="21" t="s">
        <v>40</v>
      </c>
      <c r="F407" s="21" t="str">
        <f>IF(OR(F406="",D407=""),"", ROUND(PRODUCT(D407,F406)/100,2))</f>
        <v/>
      </c>
      <c r="G407" s="25" t="str">
        <f>IF(D407="", "Nurodykite taikomą PVM dydį", "")</f>
        <v>Nurodykite taikomą PVM dydį</v>
      </c>
    </row>
    <row r="408" spans="1:7" s="22" customFormat="1" x14ac:dyDescent="0.25">
      <c r="E408" s="21" t="s">
        <v>41</v>
      </c>
      <c r="F408" s="21">
        <f>IF(ISBLANK(F407), "", ROUND(SUM(F406:F407),2))</f>
        <v>9550.7000000000007</v>
      </c>
    </row>
    <row r="409" spans="1:7" s="22" customFormat="1" x14ac:dyDescent="0.25"/>
    <row r="410" spans="1:7" s="22" customFormat="1" x14ac:dyDescent="0.25"/>
    <row r="411" spans="1:7" s="22" customFormat="1" x14ac:dyDescent="0.25"/>
    <row r="412" spans="1:7" s="22" customFormat="1" ht="30" x14ac:dyDescent="0.25">
      <c r="A412" s="27" t="s">
        <v>407</v>
      </c>
      <c r="B412" s="27" t="s">
        <v>408</v>
      </c>
    </row>
    <row r="413" spans="1:7" s="22" customFormat="1" x14ac:dyDescent="0.25"/>
    <row r="414" spans="1:7" s="22" customFormat="1" ht="45" x14ac:dyDescent="0.25">
      <c r="A414" s="27" t="s">
        <v>26</v>
      </c>
    </row>
    <row r="415" spans="1:7" s="22" customFormat="1" x14ac:dyDescent="0.25">
      <c r="A415" s="21" t="s">
        <v>27</v>
      </c>
      <c r="B415" s="21" t="s">
        <v>28</v>
      </c>
      <c r="C415" s="21" t="s">
        <v>29</v>
      </c>
      <c r="D415" s="21" t="s">
        <v>30</v>
      </c>
      <c r="E415" s="21" t="s">
        <v>31</v>
      </c>
      <c r="F415" s="21" t="s">
        <v>32</v>
      </c>
    </row>
    <row r="416" spans="1:7" s="22" customFormat="1" x14ac:dyDescent="0.25">
      <c r="A416" s="21" t="s">
        <v>409</v>
      </c>
      <c r="B416" s="21" t="s">
        <v>410</v>
      </c>
      <c r="C416" s="23"/>
      <c r="D416" s="23"/>
      <c r="E416" s="23"/>
      <c r="F416" s="23"/>
    </row>
    <row r="417" spans="1:7" s="22" customFormat="1" x14ac:dyDescent="0.25">
      <c r="A417" s="23" t="s">
        <v>411</v>
      </c>
      <c r="B417" s="23" t="s">
        <v>410</v>
      </c>
      <c r="C417" s="23">
        <v>50</v>
      </c>
      <c r="D417" s="23" t="s">
        <v>37</v>
      </c>
      <c r="E417" s="24">
        <v>41.93</v>
      </c>
      <c r="F417" s="23">
        <f>IF(ISBLANK(E417),"", PRODUCT(C417,E417))</f>
        <v>2096.5</v>
      </c>
    </row>
    <row r="418" spans="1:7" s="22" customFormat="1" x14ac:dyDescent="0.25">
      <c r="E418" s="21" t="s">
        <v>38</v>
      </c>
      <c r="F418" s="21">
        <f>IF(F417="","",ROUND(SUM(F417:F417),2))</f>
        <v>2096.5</v>
      </c>
      <c r="G418" s="25" t="str">
        <f>IF(F417="","Neužpildytos visos objektų kainos","")</f>
        <v/>
      </c>
    </row>
    <row r="419" spans="1:7" s="22" customFormat="1" ht="30" x14ac:dyDescent="0.25">
      <c r="C419" s="21" t="s">
        <v>39</v>
      </c>
      <c r="D419" s="26"/>
      <c r="E419" s="21" t="s">
        <v>40</v>
      </c>
      <c r="F419" s="21" t="str">
        <f>IF(OR(F418="",D419=""),"", ROUND(PRODUCT(D419,F418)/100,2))</f>
        <v/>
      </c>
      <c r="G419" s="25" t="str">
        <f>IF(D419="", "Nurodykite taikomą PVM dydį", "")</f>
        <v>Nurodykite taikomą PVM dydį</v>
      </c>
    </row>
    <row r="420" spans="1:7" s="22" customFormat="1" x14ac:dyDescent="0.25">
      <c r="E420" s="21" t="s">
        <v>41</v>
      </c>
      <c r="F420" s="21">
        <f>IF(ISBLANK(F419), "", ROUND(SUM(F418:F419),2))</f>
        <v>2096.5</v>
      </c>
    </row>
    <row r="421" spans="1:7" s="22" customFormat="1" x14ac:dyDescent="0.25"/>
    <row r="422" spans="1:7" s="22" customFormat="1" x14ac:dyDescent="0.25"/>
    <row r="423" spans="1:7" s="22" customFormat="1" x14ac:dyDescent="0.25"/>
    <row r="424" spans="1:7" s="22" customFormat="1" x14ac:dyDescent="0.25">
      <c r="A424" s="27" t="s">
        <v>412</v>
      </c>
      <c r="B424" s="27" t="s">
        <v>413</v>
      </c>
    </row>
    <row r="425" spans="1:7" s="22" customFormat="1" x14ac:dyDescent="0.25"/>
    <row r="426" spans="1:7" s="22" customFormat="1" ht="45" x14ac:dyDescent="0.25">
      <c r="A426" s="27" t="s">
        <v>26</v>
      </c>
    </row>
    <row r="427" spans="1:7" s="22" customFormat="1" x14ac:dyDescent="0.25">
      <c r="A427" s="21" t="s">
        <v>27</v>
      </c>
      <c r="B427" s="21" t="s">
        <v>28</v>
      </c>
      <c r="C427" s="21" t="s">
        <v>29</v>
      </c>
      <c r="D427" s="21" t="s">
        <v>30</v>
      </c>
      <c r="E427" s="21" t="s">
        <v>31</v>
      </c>
      <c r="F427" s="21" t="s">
        <v>32</v>
      </c>
    </row>
    <row r="428" spans="1:7" s="22" customFormat="1" x14ac:dyDescent="0.25">
      <c r="A428" s="21" t="s">
        <v>414</v>
      </c>
      <c r="B428" s="21" t="s">
        <v>415</v>
      </c>
      <c r="C428" s="23"/>
      <c r="D428" s="23"/>
      <c r="E428" s="23"/>
      <c r="F428" s="23"/>
    </row>
    <row r="429" spans="1:7" s="22" customFormat="1" ht="30" x14ac:dyDescent="0.25">
      <c r="A429" s="23" t="s">
        <v>416</v>
      </c>
      <c r="B429" s="23" t="s">
        <v>417</v>
      </c>
      <c r="C429" s="23">
        <v>10</v>
      </c>
      <c r="D429" s="23" t="s">
        <v>37</v>
      </c>
      <c r="E429" s="24">
        <v>43.52</v>
      </c>
      <c r="F429" s="23">
        <f t="shared" ref="F429:F438" si="10">IF(ISBLANK(E429),"", PRODUCT(C429,E429))</f>
        <v>435.20000000000005</v>
      </c>
    </row>
    <row r="430" spans="1:7" s="22" customFormat="1" ht="30" x14ac:dyDescent="0.25">
      <c r="A430" s="23" t="s">
        <v>418</v>
      </c>
      <c r="B430" s="23" t="s">
        <v>419</v>
      </c>
      <c r="C430" s="23">
        <v>20</v>
      </c>
      <c r="D430" s="23" t="s">
        <v>37</v>
      </c>
      <c r="E430" s="24">
        <v>13.95</v>
      </c>
      <c r="F430" s="23">
        <f t="shared" si="10"/>
        <v>279</v>
      </c>
    </row>
    <row r="431" spans="1:7" s="22" customFormat="1" ht="30" x14ac:dyDescent="0.25">
      <c r="A431" s="23" t="s">
        <v>420</v>
      </c>
      <c r="B431" s="23" t="s">
        <v>421</v>
      </c>
      <c r="C431" s="23">
        <v>10</v>
      </c>
      <c r="D431" s="23" t="s">
        <v>37</v>
      </c>
      <c r="E431" s="24">
        <v>27.38</v>
      </c>
      <c r="F431" s="23">
        <f t="shared" si="10"/>
        <v>273.8</v>
      </c>
    </row>
    <row r="432" spans="1:7" s="22" customFormat="1" ht="30" x14ac:dyDescent="0.25">
      <c r="A432" s="23" t="s">
        <v>422</v>
      </c>
      <c r="B432" s="23" t="s">
        <v>423</v>
      </c>
      <c r="C432" s="23">
        <v>200</v>
      </c>
      <c r="D432" s="23" t="s">
        <v>37</v>
      </c>
      <c r="E432" s="24">
        <v>22.6</v>
      </c>
      <c r="F432" s="23">
        <f t="shared" si="10"/>
        <v>4520</v>
      </c>
    </row>
    <row r="433" spans="1:7" s="22" customFormat="1" ht="30" x14ac:dyDescent="0.25">
      <c r="A433" s="23" t="s">
        <v>424</v>
      </c>
      <c r="B433" s="23" t="s">
        <v>425</v>
      </c>
      <c r="C433" s="23">
        <v>400</v>
      </c>
      <c r="D433" s="23" t="s">
        <v>37</v>
      </c>
      <c r="E433" s="24">
        <v>13.95</v>
      </c>
      <c r="F433" s="23">
        <f t="shared" si="10"/>
        <v>5580</v>
      </c>
    </row>
    <row r="434" spans="1:7" s="22" customFormat="1" ht="30" x14ac:dyDescent="0.25">
      <c r="A434" s="23" t="s">
        <v>426</v>
      </c>
      <c r="B434" s="23" t="s">
        <v>427</v>
      </c>
      <c r="C434" s="23">
        <v>10</v>
      </c>
      <c r="D434" s="23" t="s">
        <v>37</v>
      </c>
      <c r="E434" s="24">
        <v>21.13</v>
      </c>
      <c r="F434" s="23">
        <f t="shared" si="10"/>
        <v>211.29999999999998</v>
      </c>
    </row>
    <row r="435" spans="1:7" s="22" customFormat="1" ht="30" x14ac:dyDescent="0.25">
      <c r="A435" s="23" t="s">
        <v>428</v>
      </c>
      <c r="B435" s="23" t="s">
        <v>429</v>
      </c>
      <c r="C435" s="23">
        <v>10</v>
      </c>
      <c r="D435" s="23" t="s">
        <v>37</v>
      </c>
      <c r="E435" s="24">
        <v>29.36</v>
      </c>
      <c r="F435" s="23">
        <f t="shared" si="10"/>
        <v>293.60000000000002</v>
      </c>
    </row>
    <row r="436" spans="1:7" s="22" customFormat="1" ht="30" x14ac:dyDescent="0.25">
      <c r="A436" s="23" t="s">
        <v>430</v>
      </c>
      <c r="B436" s="23" t="s">
        <v>431</v>
      </c>
      <c r="C436" s="23">
        <v>10</v>
      </c>
      <c r="D436" s="23" t="s">
        <v>37</v>
      </c>
      <c r="E436" s="24">
        <v>20.53</v>
      </c>
      <c r="F436" s="23">
        <f t="shared" si="10"/>
        <v>205.3</v>
      </c>
    </row>
    <row r="437" spans="1:7" s="22" customFormat="1" ht="30" x14ac:dyDescent="0.25">
      <c r="A437" s="23" t="s">
        <v>432</v>
      </c>
      <c r="B437" s="23" t="s">
        <v>433</v>
      </c>
      <c r="C437" s="23">
        <v>10</v>
      </c>
      <c r="D437" s="23" t="s">
        <v>37</v>
      </c>
      <c r="E437" s="24">
        <v>9.4600000000000009</v>
      </c>
      <c r="F437" s="23">
        <f t="shared" si="10"/>
        <v>94.600000000000009</v>
      </c>
    </row>
    <row r="438" spans="1:7" s="22" customFormat="1" ht="30" x14ac:dyDescent="0.25">
      <c r="A438" s="23" t="s">
        <v>434</v>
      </c>
      <c r="B438" s="23" t="s">
        <v>435</v>
      </c>
      <c r="C438" s="23">
        <v>10</v>
      </c>
      <c r="D438" s="23" t="s">
        <v>37</v>
      </c>
      <c r="E438" s="24">
        <v>18.07</v>
      </c>
      <c r="F438" s="23">
        <f t="shared" si="10"/>
        <v>180.7</v>
      </c>
    </row>
    <row r="439" spans="1:7" s="22" customFormat="1" ht="30" x14ac:dyDescent="0.25">
      <c r="E439" s="21"/>
      <c r="F439" s="21">
        <f>IF((COUNT(C429:C438)&lt;&gt;COUNT(F429:F438)),"", ROUND(SUM(F429:F438),2))</f>
        <v>12073.5</v>
      </c>
      <c r="G439" s="25" t="str">
        <f>IF((COUNT(C429:C438)&lt;&gt;COUNT(F429:F438)),"Neužpildytos visų objektų kainos", "")</f>
        <v/>
      </c>
    </row>
    <row r="440" spans="1:7" s="22" customFormat="1" ht="30" x14ac:dyDescent="0.25">
      <c r="C440" s="21" t="s">
        <v>39</v>
      </c>
      <c r="D440" s="26"/>
      <c r="E440" s="21" t="s">
        <v>40</v>
      </c>
      <c r="F440" s="21" t="str">
        <f>IF(OR(F439="",D440=""),"", ROUND(PRODUCT(D440,F439)/100,2))</f>
        <v/>
      </c>
      <c r="G440" s="25" t="str">
        <f>IF(D440="", "Nurodykite taikomą PVM dydį", "")</f>
        <v>Nurodykite taikomą PVM dydį</v>
      </c>
    </row>
    <row r="441" spans="1:7" s="22" customFormat="1" x14ac:dyDescent="0.25">
      <c r="E441" s="21" t="s">
        <v>41</v>
      </c>
      <c r="F441" s="21">
        <f>IF(ISBLANK(F440), "", ROUND(SUM(F439:F440),2))</f>
        <v>12073.5</v>
      </c>
    </row>
    <row r="442" spans="1:7" s="22" customFormat="1" x14ac:dyDescent="0.25"/>
    <row r="443" spans="1:7" s="22" customFormat="1" x14ac:dyDescent="0.25"/>
    <row r="444" spans="1:7" s="22" customFormat="1" x14ac:dyDescent="0.25"/>
    <row r="445" spans="1:7" s="22" customFormat="1" ht="30" x14ac:dyDescent="0.25">
      <c r="A445" s="27" t="s">
        <v>436</v>
      </c>
      <c r="B445" s="27" t="s">
        <v>437</v>
      </c>
    </row>
    <row r="446" spans="1:7" s="22" customFormat="1" x14ac:dyDescent="0.25"/>
    <row r="447" spans="1:7" s="22" customFormat="1" ht="45" x14ac:dyDescent="0.25">
      <c r="A447" s="27" t="s">
        <v>26</v>
      </c>
    </row>
    <row r="448" spans="1:7" s="22" customFormat="1" x14ac:dyDescent="0.25">
      <c r="A448" s="21" t="s">
        <v>27</v>
      </c>
      <c r="B448" s="21" t="s">
        <v>28</v>
      </c>
      <c r="C448" s="21" t="s">
        <v>29</v>
      </c>
      <c r="D448" s="21" t="s">
        <v>30</v>
      </c>
      <c r="E448" s="21" t="s">
        <v>31</v>
      </c>
      <c r="F448" s="21" t="s">
        <v>32</v>
      </c>
    </row>
    <row r="449" spans="1:7" s="22" customFormat="1" ht="30" x14ac:dyDescent="0.25">
      <c r="A449" s="21" t="s">
        <v>438</v>
      </c>
      <c r="B449" s="21" t="s">
        <v>439</v>
      </c>
      <c r="C449" s="23"/>
      <c r="D449" s="23"/>
      <c r="E449" s="23"/>
      <c r="F449" s="23"/>
    </row>
    <row r="450" spans="1:7" s="22" customFormat="1" ht="30" x14ac:dyDescent="0.25">
      <c r="A450" s="23" t="s">
        <v>440</v>
      </c>
      <c r="B450" s="23" t="s">
        <v>439</v>
      </c>
      <c r="C450" s="23">
        <v>10</v>
      </c>
      <c r="D450" s="23" t="s">
        <v>37</v>
      </c>
      <c r="E450" s="24">
        <v>11.32</v>
      </c>
      <c r="F450" s="23">
        <f>IF(ISBLANK(E450),"", PRODUCT(C450,E450))</f>
        <v>113.2</v>
      </c>
    </row>
    <row r="451" spans="1:7" s="22" customFormat="1" x14ac:dyDescent="0.25">
      <c r="E451" s="21" t="s">
        <v>38</v>
      </c>
      <c r="F451" s="21">
        <f>IF(F450="","",ROUND(SUM(F450:F450),2))</f>
        <v>113.2</v>
      </c>
      <c r="G451" s="25" t="str">
        <f>IF(F450="","Neužpildytos visos objektų kainos","")</f>
        <v/>
      </c>
    </row>
    <row r="452" spans="1:7" s="22" customFormat="1" ht="30" x14ac:dyDescent="0.25">
      <c r="C452" s="21" t="s">
        <v>39</v>
      </c>
      <c r="D452" s="26"/>
      <c r="E452" s="21" t="s">
        <v>40</v>
      </c>
      <c r="F452" s="21" t="str">
        <f>IF(OR(F451="",D452=""),"", ROUND(PRODUCT(D452,F451)/100,2))</f>
        <v/>
      </c>
      <c r="G452" s="25" t="str">
        <f>IF(D452="", "Nurodykite taikomą PVM dydį", "")</f>
        <v>Nurodykite taikomą PVM dydį</v>
      </c>
    </row>
    <row r="453" spans="1:7" s="22" customFormat="1" x14ac:dyDescent="0.25">
      <c r="E453" s="21" t="s">
        <v>41</v>
      </c>
      <c r="F453" s="21">
        <f>IF(ISBLANK(F452), "", ROUND(SUM(F451:F452),2))</f>
        <v>113.2</v>
      </c>
    </row>
    <row r="454" spans="1:7" s="22" customFormat="1" x14ac:dyDescent="0.25"/>
    <row r="455" spans="1:7" s="22" customFormat="1" x14ac:dyDescent="0.25"/>
    <row r="456" spans="1:7" s="22" customFormat="1" x14ac:dyDescent="0.25"/>
    <row r="457" spans="1:7" s="22" customFormat="1" ht="30" x14ac:dyDescent="0.25">
      <c r="A457" s="27" t="s">
        <v>441</v>
      </c>
      <c r="B457" s="27" t="s">
        <v>442</v>
      </c>
    </row>
    <row r="458" spans="1:7" s="22" customFormat="1" x14ac:dyDescent="0.25"/>
    <row r="459" spans="1:7" s="22" customFormat="1" ht="45" x14ac:dyDescent="0.25">
      <c r="A459" s="27" t="s">
        <v>26</v>
      </c>
    </row>
    <row r="460" spans="1:7" s="22" customFormat="1" x14ac:dyDescent="0.25">
      <c r="A460" s="21" t="s">
        <v>27</v>
      </c>
      <c r="B460" s="21" t="s">
        <v>28</v>
      </c>
      <c r="C460" s="21" t="s">
        <v>29</v>
      </c>
      <c r="D460" s="21" t="s">
        <v>30</v>
      </c>
      <c r="E460" s="21" t="s">
        <v>31</v>
      </c>
      <c r="F460" s="21" t="s">
        <v>32</v>
      </c>
    </row>
    <row r="461" spans="1:7" s="22" customFormat="1" ht="30" x14ac:dyDescent="0.25">
      <c r="A461" s="21" t="s">
        <v>443</v>
      </c>
      <c r="B461" s="21" t="s">
        <v>444</v>
      </c>
      <c r="C461" s="23"/>
      <c r="D461" s="23"/>
      <c r="E461" s="23"/>
      <c r="F461" s="23"/>
    </row>
    <row r="462" spans="1:7" s="22" customFormat="1" ht="30" x14ac:dyDescent="0.25">
      <c r="A462" s="23" t="s">
        <v>445</v>
      </c>
      <c r="B462" s="23" t="s">
        <v>444</v>
      </c>
      <c r="C462" s="23">
        <v>10</v>
      </c>
      <c r="D462" s="23" t="s">
        <v>37</v>
      </c>
      <c r="E462" s="24">
        <v>13.03</v>
      </c>
      <c r="F462" s="23">
        <f>IF(ISBLANK(E462),"", PRODUCT(C462,E462))</f>
        <v>130.29999999999998</v>
      </c>
    </row>
    <row r="463" spans="1:7" s="22" customFormat="1" x14ac:dyDescent="0.25">
      <c r="E463" s="21" t="s">
        <v>38</v>
      </c>
      <c r="F463" s="21">
        <f>IF(F462="","",ROUND(SUM(F462:F462),2))</f>
        <v>130.30000000000001</v>
      </c>
      <c r="G463" s="25" t="str">
        <f>IF(F462="","Neužpildytos visos objektų kainos","")</f>
        <v/>
      </c>
    </row>
    <row r="464" spans="1:7" s="22" customFormat="1" ht="30" x14ac:dyDescent="0.25">
      <c r="C464" s="21" t="s">
        <v>39</v>
      </c>
      <c r="D464" s="26"/>
      <c r="E464" s="21" t="s">
        <v>40</v>
      </c>
      <c r="F464" s="21" t="str">
        <f>IF(OR(F463="",D464=""),"", ROUND(PRODUCT(D464,F463)/100,2))</f>
        <v/>
      </c>
      <c r="G464" s="25" t="str">
        <f>IF(D464="", "Nurodykite taikomą PVM dydį", "")</f>
        <v>Nurodykite taikomą PVM dydį</v>
      </c>
    </row>
    <row r="465" spans="1:7" s="22" customFormat="1" x14ac:dyDescent="0.25">
      <c r="E465" s="21" t="s">
        <v>41</v>
      </c>
      <c r="F465" s="21">
        <f>IF(ISBLANK(F464), "", ROUND(SUM(F463:F464),2))</f>
        <v>130.30000000000001</v>
      </c>
    </row>
    <row r="466" spans="1:7" s="22" customFormat="1" x14ac:dyDescent="0.25"/>
    <row r="467" spans="1:7" s="22" customFormat="1" x14ac:dyDescent="0.25"/>
    <row r="468" spans="1:7" s="22" customFormat="1" x14ac:dyDescent="0.25"/>
    <row r="469" spans="1:7" s="22" customFormat="1" ht="45" x14ac:dyDescent="0.25">
      <c r="A469" s="27" t="s">
        <v>446</v>
      </c>
      <c r="B469" s="27" t="s">
        <v>569</v>
      </c>
    </row>
    <row r="470" spans="1:7" s="22" customFormat="1" x14ac:dyDescent="0.25"/>
    <row r="471" spans="1:7" s="22" customFormat="1" ht="45" x14ac:dyDescent="0.25">
      <c r="A471" s="27" t="s">
        <v>26</v>
      </c>
    </row>
    <row r="472" spans="1:7" s="22" customFormat="1" x14ac:dyDescent="0.25">
      <c r="A472" s="21" t="s">
        <v>27</v>
      </c>
      <c r="B472" s="21" t="s">
        <v>28</v>
      </c>
      <c r="C472" s="21" t="s">
        <v>29</v>
      </c>
      <c r="D472" s="21" t="s">
        <v>30</v>
      </c>
      <c r="E472" s="21" t="s">
        <v>31</v>
      </c>
      <c r="F472" s="21" t="s">
        <v>32</v>
      </c>
    </row>
    <row r="473" spans="1:7" s="22" customFormat="1" ht="45" x14ac:dyDescent="0.25">
      <c r="A473" s="21" t="s">
        <v>447</v>
      </c>
      <c r="B473" s="21" t="s">
        <v>570</v>
      </c>
      <c r="C473" s="23"/>
      <c r="D473" s="23"/>
      <c r="E473" s="23"/>
      <c r="F473" s="23"/>
    </row>
    <row r="474" spans="1:7" s="22" customFormat="1" x14ac:dyDescent="0.25">
      <c r="A474" s="23" t="s">
        <v>448</v>
      </c>
      <c r="B474" s="23" t="s">
        <v>449</v>
      </c>
      <c r="C474" s="23">
        <v>100</v>
      </c>
      <c r="D474" s="23" t="s">
        <v>37</v>
      </c>
      <c r="E474" s="24">
        <v>63.81</v>
      </c>
      <c r="F474" s="23">
        <f>IF(ISBLANK(E474),"", PRODUCT(C474,E474))</f>
        <v>6381</v>
      </c>
    </row>
    <row r="475" spans="1:7" s="22" customFormat="1" x14ac:dyDescent="0.25">
      <c r="E475" s="21" t="s">
        <v>38</v>
      </c>
      <c r="F475" s="21">
        <f>IF(F474="","",ROUND(SUM(F474:F474),2))</f>
        <v>6381</v>
      </c>
      <c r="G475" s="25" t="str">
        <f>IF(F474="","Neužpildytos visos objektų kainos","")</f>
        <v/>
      </c>
    </row>
    <row r="476" spans="1:7" s="22" customFormat="1" ht="30" x14ac:dyDescent="0.25">
      <c r="C476" s="21" t="s">
        <v>39</v>
      </c>
      <c r="D476" s="26"/>
      <c r="E476" s="21" t="s">
        <v>40</v>
      </c>
      <c r="F476" s="21" t="str">
        <f>IF(OR(F475="",D476=""),"", ROUND(PRODUCT(D476,F475)/100,2))</f>
        <v/>
      </c>
      <c r="G476" s="25" t="str">
        <f>IF(D476="", "Nurodykite taikomą PVM dydį", "")</f>
        <v>Nurodykite taikomą PVM dydį</v>
      </c>
    </row>
    <row r="477" spans="1:7" s="22" customFormat="1" x14ac:dyDescent="0.25">
      <c r="E477" s="21" t="s">
        <v>41</v>
      </c>
      <c r="F477" s="21">
        <f>IF(ISBLANK(F476), "", ROUND(SUM(F475:F476),2))</f>
        <v>6381</v>
      </c>
    </row>
    <row r="478" spans="1:7" s="22" customFormat="1" x14ac:dyDescent="0.25"/>
    <row r="479" spans="1:7" s="22" customFormat="1" x14ac:dyDescent="0.25"/>
    <row r="480" spans="1:7" s="22" customFormat="1" x14ac:dyDescent="0.25"/>
    <row r="481" spans="1:7" s="22" customFormat="1" ht="45" x14ac:dyDescent="0.25">
      <c r="A481" s="27" t="s">
        <v>450</v>
      </c>
      <c r="B481" s="27" t="s">
        <v>571</v>
      </c>
    </row>
    <row r="482" spans="1:7" s="22" customFormat="1" x14ac:dyDescent="0.25"/>
    <row r="483" spans="1:7" s="22" customFormat="1" ht="45" x14ac:dyDescent="0.25">
      <c r="A483" s="27" t="s">
        <v>26</v>
      </c>
    </row>
    <row r="484" spans="1:7" s="22" customFormat="1" x14ac:dyDescent="0.25">
      <c r="A484" s="21" t="s">
        <v>27</v>
      </c>
      <c r="B484" s="21" t="s">
        <v>28</v>
      </c>
      <c r="C484" s="21" t="s">
        <v>29</v>
      </c>
      <c r="D484" s="21" t="s">
        <v>30</v>
      </c>
      <c r="E484" s="21" t="s">
        <v>31</v>
      </c>
      <c r="F484" s="21" t="s">
        <v>32</v>
      </c>
    </row>
    <row r="485" spans="1:7" s="22" customFormat="1" ht="45" x14ac:dyDescent="0.25">
      <c r="A485" s="21" t="s">
        <v>451</v>
      </c>
      <c r="B485" s="21" t="s">
        <v>572</v>
      </c>
      <c r="C485" s="23"/>
      <c r="D485" s="23"/>
      <c r="E485" s="23"/>
      <c r="F485" s="23"/>
    </row>
    <row r="486" spans="1:7" s="22" customFormat="1" x14ac:dyDescent="0.25">
      <c r="A486" s="23" t="s">
        <v>452</v>
      </c>
      <c r="B486" s="23" t="s">
        <v>453</v>
      </c>
      <c r="C486" s="23">
        <v>100</v>
      </c>
      <c r="D486" s="23" t="s">
        <v>37</v>
      </c>
      <c r="E486" s="24">
        <v>71.150000000000006</v>
      </c>
      <c r="F486" s="23">
        <f>IF(ISBLANK(E486),"", PRODUCT(C486,E486))</f>
        <v>7115.0000000000009</v>
      </c>
    </row>
    <row r="487" spans="1:7" s="22" customFormat="1" x14ac:dyDescent="0.25">
      <c r="E487" s="21" t="s">
        <v>38</v>
      </c>
      <c r="F487" s="21">
        <f>IF(F486="","",ROUND(SUM(F486:F486),2))</f>
        <v>7115</v>
      </c>
      <c r="G487" s="25" t="str">
        <f>IF(F486="","Neužpildytos visos objektų kainos","")</f>
        <v/>
      </c>
    </row>
    <row r="488" spans="1:7" s="22" customFormat="1" ht="30" x14ac:dyDescent="0.25">
      <c r="C488" s="21" t="s">
        <v>39</v>
      </c>
      <c r="D488" s="26"/>
      <c r="E488" s="21" t="s">
        <v>40</v>
      </c>
      <c r="F488" s="21" t="str">
        <f>IF(OR(F487="",D488=""),"", ROUND(PRODUCT(D488,F487)/100,2))</f>
        <v/>
      </c>
      <c r="G488" s="25" t="str">
        <f>IF(D488="", "Nurodykite taikomą PVM dydį", "")</f>
        <v>Nurodykite taikomą PVM dydį</v>
      </c>
    </row>
    <row r="489" spans="1:7" s="22" customFormat="1" x14ac:dyDescent="0.25">
      <c r="E489" s="21" t="s">
        <v>41</v>
      </c>
      <c r="F489" s="21">
        <f>IF(ISBLANK(F488), "", ROUND(SUM(F487:F488),2))</f>
        <v>7115</v>
      </c>
    </row>
    <row r="490" spans="1:7" s="22" customFormat="1" x14ac:dyDescent="0.25"/>
    <row r="491" spans="1:7" s="22" customFormat="1" x14ac:dyDescent="0.25"/>
    <row r="492" spans="1:7" s="22" customFormat="1" x14ac:dyDescent="0.25"/>
    <row r="493" spans="1:7" s="22" customFormat="1" ht="30" x14ac:dyDescent="0.25">
      <c r="A493" s="27" t="s">
        <v>454</v>
      </c>
      <c r="B493" s="27" t="s">
        <v>455</v>
      </c>
    </row>
    <row r="494" spans="1:7" s="22" customFormat="1" x14ac:dyDescent="0.25"/>
    <row r="495" spans="1:7" s="22" customFormat="1" ht="45" x14ac:dyDescent="0.25">
      <c r="A495" s="27" t="s">
        <v>26</v>
      </c>
    </row>
    <row r="496" spans="1:7" s="22" customFormat="1" x14ac:dyDescent="0.25">
      <c r="A496" s="21" t="s">
        <v>27</v>
      </c>
      <c r="B496" s="21" t="s">
        <v>28</v>
      </c>
      <c r="C496" s="21" t="s">
        <v>29</v>
      </c>
      <c r="D496" s="21" t="s">
        <v>30</v>
      </c>
      <c r="E496" s="21" t="s">
        <v>31</v>
      </c>
      <c r="F496" s="21" t="s">
        <v>32</v>
      </c>
    </row>
    <row r="497" spans="1:7" s="22" customFormat="1" ht="30" x14ac:dyDescent="0.25">
      <c r="A497" s="21" t="s">
        <v>456</v>
      </c>
      <c r="B497" s="21" t="s">
        <v>457</v>
      </c>
      <c r="C497" s="23"/>
      <c r="D497" s="23"/>
      <c r="E497" s="23"/>
      <c r="F497" s="23"/>
    </row>
    <row r="498" spans="1:7" s="22" customFormat="1" ht="30" x14ac:dyDescent="0.25">
      <c r="A498" s="23" t="s">
        <v>458</v>
      </c>
      <c r="B498" s="23" t="s">
        <v>457</v>
      </c>
      <c r="C498" s="23">
        <v>50</v>
      </c>
      <c r="D498" s="23" t="s">
        <v>37</v>
      </c>
      <c r="E498" s="24">
        <v>12.04</v>
      </c>
      <c r="F498" s="23">
        <f>IF(ISBLANK(E498),"", PRODUCT(C498,E498))</f>
        <v>602</v>
      </c>
    </row>
    <row r="499" spans="1:7" s="22" customFormat="1" x14ac:dyDescent="0.25">
      <c r="E499" s="21" t="s">
        <v>38</v>
      </c>
      <c r="F499" s="21">
        <f>IF(F498="","",ROUND(SUM(F498:F498),2))</f>
        <v>602</v>
      </c>
      <c r="G499" s="25" t="str">
        <f>IF(F498="","Neužpildytos visos objektų kainos","")</f>
        <v/>
      </c>
    </row>
    <row r="500" spans="1:7" s="22" customFormat="1" ht="30" x14ac:dyDescent="0.25">
      <c r="C500" s="21" t="s">
        <v>39</v>
      </c>
      <c r="D500" s="26"/>
      <c r="E500" s="21" t="s">
        <v>40</v>
      </c>
      <c r="F500" s="21" t="str">
        <f>IF(OR(F499="",D500=""),"", ROUND(PRODUCT(D500,F499)/100,2))</f>
        <v/>
      </c>
      <c r="G500" s="25" t="str">
        <f>IF(D500="", "Nurodykite taikomą PVM dydį", "")</f>
        <v>Nurodykite taikomą PVM dydį</v>
      </c>
    </row>
    <row r="501" spans="1:7" s="22" customFormat="1" x14ac:dyDescent="0.25">
      <c r="E501" s="21" t="s">
        <v>41</v>
      </c>
      <c r="F501" s="21">
        <f>IF(ISBLANK(F500), "", ROUND(SUM(F499:F500),2))</f>
        <v>602</v>
      </c>
    </row>
    <row r="502" spans="1:7" s="22" customFormat="1" x14ac:dyDescent="0.25"/>
    <row r="503" spans="1:7" s="22" customFormat="1" x14ac:dyDescent="0.25"/>
    <row r="504" spans="1:7" s="22" customFormat="1" x14ac:dyDescent="0.25"/>
    <row r="505" spans="1:7" s="22" customFormat="1" ht="45" x14ac:dyDescent="0.25">
      <c r="A505" s="27" t="s">
        <v>459</v>
      </c>
      <c r="B505" s="27" t="s">
        <v>573</v>
      </c>
    </row>
    <row r="506" spans="1:7" s="22" customFormat="1" x14ac:dyDescent="0.25"/>
    <row r="507" spans="1:7" s="22" customFormat="1" ht="45" x14ac:dyDescent="0.25">
      <c r="A507" s="27" t="s">
        <v>26</v>
      </c>
    </row>
    <row r="508" spans="1:7" s="22" customFormat="1" x14ac:dyDescent="0.25">
      <c r="A508" s="21" t="s">
        <v>27</v>
      </c>
      <c r="B508" s="21" t="s">
        <v>28</v>
      </c>
      <c r="C508" s="21" t="s">
        <v>29</v>
      </c>
      <c r="D508" s="21" t="s">
        <v>30</v>
      </c>
      <c r="E508" s="21" t="s">
        <v>31</v>
      </c>
      <c r="F508" s="21" t="s">
        <v>32</v>
      </c>
    </row>
    <row r="509" spans="1:7" s="22" customFormat="1" ht="45" x14ac:dyDescent="0.25">
      <c r="A509" s="21" t="s">
        <v>460</v>
      </c>
      <c r="B509" s="21" t="s">
        <v>574</v>
      </c>
      <c r="C509" s="23"/>
      <c r="D509" s="23"/>
      <c r="E509" s="23"/>
      <c r="F509" s="23"/>
    </row>
    <row r="510" spans="1:7" s="22" customFormat="1" x14ac:dyDescent="0.25">
      <c r="A510" s="23" t="s">
        <v>461</v>
      </c>
      <c r="B510" s="23" t="s">
        <v>462</v>
      </c>
      <c r="C510" s="23">
        <v>100</v>
      </c>
      <c r="D510" s="23" t="s">
        <v>37</v>
      </c>
      <c r="E510" s="24">
        <v>116.17</v>
      </c>
      <c r="F510" s="23">
        <f>IF(ISBLANK(E510),"", PRODUCT(C510,E510))</f>
        <v>11617</v>
      </c>
    </row>
    <row r="511" spans="1:7" s="22" customFormat="1" x14ac:dyDescent="0.25">
      <c r="E511" s="21" t="s">
        <v>38</v>
      </c>
      <c r="F511" s="21">
        <f>IF(F510="","",ROUND(SUM(F510:F510),2))</f>
        <v>11617</v>
      </c>
      <c r="G511" s="25" t="str">
        <f>IF(F510="","Neužpildytos visos objektų kainos","")</f>
        <v/>
      </c>
    </row>
    <row r="512" spans="1:7" s="22" customFormat="1" ht="30" x14ac:dyDescent="0.25">
      <c r="C512" s="21" t="s">
        <v>39</v>
      </c>
      <c r="D512" s="26"/>
      <c r="E512" s="21" t="s">
        <v>40</v>
      </c>
      <c r="F512" s="21" t="str">
        <f>IF(OR(F511="",D512=""),"", ROUND(PRODUCT(D512,F511)/100,2))</f>
        <v/>
      </c>
      <c r="G512" s="25" t="str">
        <f>IF(D512="", "Nurodykite taikomą PVM dydį", "")</f>
        <v>Nurodykite taikomą PVM dydį</v>
      </c>
    </row>
    <row r="513" spans="1:7" s="22" customFormat="1" x14ac:dyDescent="0.25">
      <c r="E513" s="21" t="s">
        <v>41</v>
      </c>
      <c r="F513" s="21">
        <f>IF(ISBLANK(F512), "", ROUND(SUM(F511:F512),2))</f>
        <v>11617</v>
      </c>
    </row>
    <row r="514" spans="1:7" s="22" customFormat="1" x14ac:dyDescent="0.25"/>
    <row r="515" spans="1:7" s="22" customFormat="1" x14ac:dyDescent="0.25"/>
    <row r="516" spans="1:7" s="22" customFormat="1" x14ac:dyDescent="0.25"/>
    <row r="517" spans="1:7" s="22" customFormat="1" ht="45" x14ac:dyDescent="0.25">
      <c r="A517" s="27" t="s">
        <v>463</v>
      </c>
      <c r="B517" s="27" t="s">
        <v>575</v>
      </c>
    </row>
    <row r="518" spans="1:7" s="22" customFormat="1" x14ac:dyDescent="0.25"/>
    <row r="519" spans="1:7" s="22" customFormat="1" ht="45" x14ac:dyDescent="0.25">
      <c r="A519" s="27" t="s">
        <v>26</v>
      </c>
    </row>
    <row r="520" spans="1:7" s="22" customFormat="1" x14ac:dyDescent="0.25">
      <c r="A520" s="21" t="s">
        <v>27</v>
      </c>
      <c r="B520" s="21" t="s">
        <v>28</v>
      </c>
      <c r="C520" s="21" t="s">
        <v>29</v>
      </c>
      <c r="D520" s="21" t="s">
        <v>30</v>
      </c>
      <c r="E520" s="21" t="s">
        <v>31</v>
      </c>
      <c r="F520" s="21" t="s">
        <v>32</v>
      </c>
    </row>
    <row r="521" spans="1:7" s="22" customFormat="1" ht="45" x14ac:dyDescent="0.25">
      <c r="A521" s="21" t="s">
        <v>464</v>
      </c>
      <c r="B521" s="21" t="s">
        <v>576</v>
      </c>
      <c r="C521" s="23"/>
      <c r="D521" s="23"/>
      <c r="E521" s="23"/>
      <c r="F521" s="23"/>
    </row>
    <row r="522" spans="1:7" s="22" customFormat="1" x14ac:dyDescent="0.25">
      <c r="A522" s="23" t="s">
        <v>465</v>
      </c>
      <c r="B522" s="23" t="s">
        <v>466</v>
      </c>
      <c r="C522" s="23">
        <v>90</v>
      </c>
      <c r="D522" s="23" t="s">
        <v>37</v>
      </c>
      <c r="E522" s="24">
        <v>159.88</v>
      </c>
      <c r="F522" s="23">
        <f>IF(ISBLANK(E522),"", PRODUCT(C522,E522))</f>
        <v>14389.199999999999</v>
      </c>
    </row>
    <row r="523" spans="1:7" s="22" customFormat="1" x14ac:dyDescent="0.25">
      <c r="E523" s="21" t="s">
        <v>38</v>
      </c>
      <c r="F523" s="21">
        <f>IF(F522="","",ROUND(SUM(F522:F522),2))</f>
        <v>14389.2</v>
      </c>
      <c r="G523" s="25" t="str">
        <f>IF(F522="","Neužpildytos visos objektų kainos","")</f>
        <v/>
      </c>
    </row>
    <row r="524" spans="1:7" s="22" customFormat="1" ht="30" x14ac:dyDescent="0.25">
      <c r="C524" s="21" t="s">
        <v>39</v>
      </c>
      <c r="D524" s="26"/>
      <c r="E524" s="21" t="s">
        <v>40</v>
      </c>
      <c r="F524" s="21" t="str">
        <f>IF(OR(F523="",D524=""),"", ROUND(PRODUCT(D524,F523)/100,2))</f>
        <v/>
      </c>
      <c r="G524" s="25" t="str">
        <f>IF(D524="", "Nurodykite taikomą PVM dydį", "")</f>
        <v>Nurodykite taikomą PVM dydį</v>
      </c>
    </row>
    <row r="525" spans="1:7" s="22" customFormat="1" x14ac:dyDescent="0.25">
      <c r="E525" s="21" t="s">
        <v>41</v>
      </c>
      <c r="F525" s="21">
        <f>IF(ISBLANK(F524), "", ROUND(SUM(F523:F524),2))</f>
        <v>14389.2</v>
      </c>
    </row>
    <row r="526" spans="1:7" s="22" customFormat="1" x14ac:dyDescent="0.25"/>
    <row r="527" spans="1:7" s="22" customFormat="1" x14ac:dyDescent="0.25"/>
    <row r="528" spans="1:7" s="22" customFormat="1" x14ac:dyDescent="0.25"/>
    <row r="529" spans="1:7" s="22" customFormat="1" x14ac:dyDescent="0.25">
      <c r="A529" s="27" t="s">
        <v>467</v>
      </c>
      <c r="B529" s="27" t="s">
        <v>468</v>
      </c>
    </row>
    <row r="530" spans="1:7" s="22" customFormat="1" x14ac:dyDescent="0.25"/>
    <row r="531" spans="1:7" s="22" customFormat="1" ht="45" x14ac:dyDescent="0.25">
      <c r="A531" s="27" t="s">
        <v>26</v>
      </c>
    </row>
    <row r="532" spans="1:7" s="22" customFormat="1" x14ac:dyDescent="0.25">
      <c r="A532" s="21" t="s">
        <v>27</v>
      </c>
      <c r="B532" s="21" t="s">
        <v>28</v>
      </c>
      <c r="C532" s="21" t="s">
        <v>29</v>
      </c>
      <c r="D532" s="21" t="s">
        <v>30</v>
      </c>
      <c r="E532" s="21" t="s">
        <v>31</v>
      </c>
      <c r="F532" s="21" t="s">
        <v>32</v>
      </c>
    </row>
    <row r="533" spans="1:7" s="22" customFormat="1" x14ac:dyDescent="0.25">
      <c r="A533" s="21" t="s">
        <v>469</v>
      </c>
      <c r="B533" s="21" t="s">
        <v>470</v>
      </c>
      <c r="C533" s="23"/>
      <c r="D533" s="23"/>
      <c r="E533" s="23"/>
      <c r="F533" s="23"/>
    </row>
    <row r="534" spans="1:7" s="22" customFormat="1" x14ac:dyDescent="0.25">
      <c r="A534" s="23" t="s">
        <v>471</v>
      </c>
      <c r="B534" s="23" t="s">
        <v>470</v>
      </c>
      <c r="C534" s="23">
        <v>30</v>
      </c>
      <c r="D534" s="23" t="s">
        <v>37</v>
      </c>
      <c r="E534" s="24">
        <v>144.22999999999999</v>
      </c>
      <c r="F534" s="23">
        <f>IF(ISBLANK(E534),"", PRODUCT(C534,E534))</f>
        <v>4326.8999999999996</v>
      </c>
    </row>
    <row r="535" spans="1:7" s="22" customFormat="1" x14ac:dyDescent="0.25">
      <c r="E535" s="21" t="s">
        <v>38</v>
      </c>
      <c r="F535" s="21">
        <f>IF(F534="","",ROUND(SUM(F534:F534),2))</f>
        <v>4326.8999999999996</v>
      </c>
      <c r="G535" s="25" t="str">
        <f>IF(F534="","Neužpildytos visos objektų kainos","")</f>
        <v/>
      </c>
    </row>
    <row r="536" spans="1:7" s="22" customFormat="1" ht="30" x14ac:dyDescent="0.25">
      <c r="C536" s="21" t="s">
        <v>39</v>
      </c>
      <c r="D536" s="26"/>
      <c r="E536" s="21" t="s">
        <v>40</v>
      </c>
      <c r="F536" s="21" t="str">
        <f>IF(OR(F535="",D536=""),"", ROUND(PRODUCT(D536,F535)/100,2))</f>
        <v/>
      </c>
      <c r="G536" s="25" t="str">
        <f>IF(D536="", "Nurodykite taikomą PVM dydį", "")</f>
        <v>Nurodykite taikomą PVM dydį</v>
      </c>
    </row>
    <row r="537" spans="1:7" s="22" customFormat="1" x14ac:dyDescent="0.25">
      <c r="E537" s="21" t="s">
        <v>41</v>
      </c>
      <c r="F537" s="21">
        <f>IF(ISBLANK(F536), "", ROUND(SUM(F535:F536),2))</f>
        <v>4326.8999999999996</v>
      </c>
    </row>
    <row r="538" spans="1:7" s="22" customFormat="1" x14ac:dyDescent="0.25"/>
    <row r="539" spans="1:7" s="22" customFormat="1" x14ac:dyDescent="0.25"/>
    <row r="540" spans="1:7" s="22" customFormat="1" x14ac:dyDescent="0.25"/>
    <row r="541" spans="1:7" s="22" customFormat="1" x14ac:dyDescent="0.25">
      <c r="A541" s="27" t="s">
        <v>472</v>
      </c>
      <c r="B541" s="27" t="s">
        <v>473</v>
      </c>
    </row>
    <row r="542" spans="1:7" s="22" customFormat="1" x14ac:dyDescent="0.25"/>
    <row r="543" spans="1:7" s="22" customFormat="1" ht="45" x14ac:dyDescent="0.25">
      <c r="A543" s="27" t="s">
        <v>26</v>
      </c>
    </row>
    <row r="544" spans="1:7" s="22" customFormat="1" x14ac:dyDescent="0.25">
      <c r="A544" s="21" t="s">
        <v>27</v>
      </c>
      <c r="B544" s="21" t="s">
        <v>28</v>
      </c>
      <c r="C544" s="21" t="s">
        <v>29</v>
      </c>
      <c r="D544" s="21" t="s">
        <v>30</v>
      </c>
      <c r="E544" s="21" t="s">
        <v>31</v>
      </c>
      <c r="F544" s="21" t="s">
        <v>32</v>
      </c>
    </row>
    <row r="545" spans="1:7" s="22" customFormat="1" x14ac:dyDescent="0.25">
      <c r="A545" s="21" t="s">
        <v>474</v>
      </c>
      <c r="B545" s="21" t="s">
        <v>475</v>
      </c>
      <c r="C545" s="23"/>
      <c r="D545" s="23"/>
      <c r="E545" s="23"/>
      <c r="F545" s="23"/>
    </row>
    <row r="546" spans="1:7" s="22" customFormat="1" x14ac:dyDescent="0.25">
      <c r="A546" s="23" t="s">
        <v>476</v>
      </c>
      <c r="B546" s="23" t="s">
        <v>475</v>
      </c>
      <c r="C546" s="23">
        <v>100</v>
      </c>
      <c r="D546" s="23" t="s">
        <v>37</v>
      </c>
      <c r="E546" s="24">
        <v>64.56</v>
      </c>
      <c r="F546" s="23">
        <f>IF(ISBLANK(E546),"", PRODUCT(C546,E546))</f>
        <v>6456</v>
      </c>
    </row>
    <row r="547" spans="1:7" s="22" customFormat="1" x14ac:dyDescent="0.25">
      <c r="E547" s="21" t="s">
        <v>38</v>
      </c>
      <c r="F547" s="21">
        <f>IF(F546="","",ROUND(SUM(F546:F546),2))</f>
        <v>6456</v>
      </c>
      <c r="G547" s="25" t="str">
        <f>IF(F546="","Neužpildytos visos objektų kainos","")</f>
        <v/>
      </c>
    </row>
    <row r="548" spans="1:7" s="22" customFormat="1" ht="30" x14ac:dyDescent="0.25">
      <c r="C548" s="21" t="s">
        <v>39</v>
      </c>
      <c r="D548" s="26"/>
      <c r="E548" s="21" t="s">
        <v>40</v>
      </c>
      <c r="F548" s="21" t="str">
        <f>IF(OR(F547="",D548=""),"", ROUND(PRODUCT(D548,F547)/100,2))</f>
        <v/>
      </c>
      <c r="G548" s="25" t="str">
        <f>IF(D548="", "Nurodykite taikomą PVM dydį", "")</f>
        <v>Nurodykite taikomą PVM dydį</v>
      </c>
    </row>
    <row r="549" spans="1:7" s="22" customFormat="1" x14ac:dyDescent="0.25">
      <c r="E549" s="21" t="s">
        <v>41</v>
      </c>
      <c r="F549" s="21">
        <f>IF(ISBLANK(F548), "", ROUND(SUM(F547:F548),2))</f>
        <v>6456</v>
      </c>
    </row>
    <row r="550" spans="1:7" s="22" customFormat="1" x14ac:dyDescent="0.25"/>
    <row r="551" spans="1:7" s="22" customFormat="1" x14ac:dyDescent="0.25"/>
    <row r="552" spans="1:7" s="22" customFormat="1" x14ac:dyDescent="0.25"/>
    <row r="553" spans="1:7" s="22" customFormat="1" x14ac:dyDescent="0.25">
      <c r="A553" s="27" t="s">
        <v>477</v>
      </c>
      <c r="B553" s="27" t="s">
        <v>478</v>
      </c>
    </row>
    <row r="554" spans="1:7" s="22" customFormat="1" x14ac:dyDescent="0.25"/>
    <row r="555" spans="1:7" s="22" customFormat="1" ht="45" x14ac:dyDescent="0.25">
      <c r="A555" s="27" t="s">
        <v>26</v>
      </c>
    </row>
    <row r="556" spans="1:7" s="22" customFormat="1" x14ac:dyDescent="0.25">
      <c r="A556" s="21" t="s">
        <v>27</v>
      </c>
      <c r="B556" s="21" t="s">
        <v>28</v>
      </c>
      <c r="C556" s="21" t="s">
        <v>29</v>
      </c>
      <c r="D556" s="21" t="s">
        <v>30</v>
      </c>
      <c r="E556" s="21" t="s">
        <v>31</v>
      </c>
      <c r="F556" s="21" t="s">
        <v>32</v>
      </c>
    </row>
    <row r="557" spans="1:7" s="22" customFormat="1" x14ac:dyDescent="0.25">
      <c r="A557" s="21" t="s">
        <v>479</v>
      </c>
      <c r="B557" s="21" t="s">
        <v>480</v>
      </c>
      <c r="C557" s="23"/>
      <c r="D557" s="23"/>
      <c r="E557" s="23"/>
      <c r="F557" s="23"/>
    </row>
    <row r="558" spans="1:7" s="22" customFormat="1" x14ac:dyDescent="0.25">
      <c r="A558" s="23" t="s">
        <v>481</v>
      </c>
      <c r="B558" s="23" t="s">
        <v>480</v>
      </c>
      <c r="C558" s="23">
        <v>100</v>
      </c>
      <c r="D558" s="23" t="s">
        <v>37</v>
      </c>
      <c r="E558" s="24">
        <v>47.33</v>
      </c>
      <c r="F558" s="23">
        <f>IF(ISBLANK(E558),"", PRODUCT(C558,E558))</f>
        <v>4733</v>
      </c>
    </row>
    <row r="559" spans="1:7" s="22" customFormat="1" x14ac:dyDescent="0.25">
      <c r="E559" s="21" t="s">
        <v>38</v>
      </c>
      <c r="F559" s="21">
        <f>IF(F558="","",ROUND(SUM(F558:F558),2))</f>
        <v>4733</v>
      </c>
      <c r="G559" s="25" t="str">
        <f>IF(F558="","Neužpildytos visos objektų kainos","")</f>
        <v/>
      </c>
    </row>
    <row r="560" spans="1:7" s="22" customFormat="1" ht="30" x14ac:dyDescent="0.25">
      <c r="C560" s="21" t="s">
        <v>39</v>
      </c>
      <c r="D560" s="26"/>
      <c r="E560" s="21" t="s">
        <v>40</v>
      </c>
      <c r="F560" s="21" t="str">
        <f>IF(OR(F559="",D560=""),"", ROUND(PRODUCT(D560,F559)/100,2))</f>
        <v/>
      </c>
      <c r="G560" s="25" t="str">
        <f>IF(D560="", "Nurodykite taikomą PVM dydį", "")</f>
        <v>Nurodykite taikomą PVM dydį</v>
      </c>
    </row>
    <row r="561" spans="1:7" s="22" customFormat="1" x14ac:dyDescent="0.25">
      <c r="E561" s="21" t="s">
        <v>41</v>
      </c>
      <c r="F561" s="21">
        <f>IF(ISBLANK(F560), "", ROUND(SUM(F559:F560),2))</f>
        <v>4733</v>
      </c>
    </row>
    <row r="562" spans="1:7" s="22" customFormat="1" x14ac:dyDescent="0.25"/>
    <row r="563" spans="1:7" s="22" customFormat="1" x14ac:dyDescent="0.25"/>
    <row r="564" spans="1:7" s="22" customFormat="1" x14ac:dyDescent="0.25"/>
    <row r="565" spans="1:7" s="22" customFormat="1" x14ac:dyDescent="0.25">
      <c r="A565" s="27" t="s">
        <v>482</v>
      </c>
      <c r="B565" s="27" t="s">
        <v>483</v>
      </c>
    </row>
    <row r="566" spans="1:7" s="22" customFormat="1" x14ac:dyDescent="0.25"/>
    <row r="567" spans="1:7" s="22" customFormat="1" ht="45" x14ac:dyDescent="0.25">
      <c r="A567" s="27" t="s">
        <v>26</v>
      </c>
    </row>
    <row r="568" spans="1:7" s="22" customFormat="1" x14ac:dyDescent="0.25">
      <c r="A568" s="21" t="s">
        <v>27</v>
      </c>
      <c r="B568" s="21" t="s">
        <v>28</v>
      </c>
      <c r="C568" s="21" t="s">
        <v>29</v>
      </c>
      <c r="D568" s="21" t="s">
        <v>30</v>
      </c>
      <c r="E568" s="21" t="s">
        <v>31</v>
      </c>
      <c r="F568" s="21" t="s">
        <v>32</v>
      </c>
    </row>
    <row r="569" spans="1:7" s="22" customFormat="1" x14ac:dyDescent="0.25">
      <c r="A569" s="21" t="s">
        <v>484</v>
      </c>
      <c r="B569" s="21" t="s">
        <v>485</v>
      </c>
      <c r="C569" s="23"/>
      <c r="D569" s="23"/>
      <c r="E569" s="23"/>
      <c r="F569" s="23"/>
    </row>
    <row r="570" spans="1:7" s="22" customFormat="1" x14ac:dyDescent="0.25">
      <c r="A570" s="23" t="s">
        <v>486</v>
      </c>
      <c r="B570" s="23" t="s">
        <v>485</v>
      </c>
      <c r="C570" s="23">
        <v>30</v>
      </c>
      <c r="D570" s="23" t="s">
        <v>37</v>
      </c>
      <c r="E570" s="24">
        <v>33.83</v>
      </c>
      <c r="F570" s="23">
        <f>IF(ISBLANK(E570),"", PRODUCT(C570,E570))</f>
        <v>1014.9</v>
      </c>
    </row>
    <row r="571" spans="1:7" s="22" customFormat="1" x14ac:dyDescent="0.25">
      <c r="E571" s="21" t="s">
        <v>38</v>
      </c>
      <c r="F571" s="21">
        <f>IF(F570="","",ROUND(SUM(F570:F570),2))</f>
        <v>1014.9</v>
      </c>
      <c r="G571" s="25" t="str">
        <f>IF(F570="","Neužpildytos visos objektų kainos","")</f>
        <v/>
      </c>
    </row>
    <row r="572" spans="1:7" s="22" customFormat="1" ht="30" x14ac:dyDescent="0.25">
      <c r="C572" s="21" t="s">
        <v>39</v>
      </c>
      <c r="D572" s="26"/>
      <c r="E572" s="21" t="s">
        <v>40</v>
      </c>
      <c r="F572" s="21" t="str">
        <f>IF(OR(F571="",D572=""),"", ROUND(PRODUCT(D572,F571)/100,2))</f>
        <v/>
      </c>
      <c r="G572" s="25" t="str">
        <f>IF(D572="", "Nurodykite taikomą PVM dydį", "")</f>
        <v>Nurodykite taikomą PVM dydį</v>
      </c>
    </row>
    <row r="573" spans="1:7" s="22" customFormat="1" x14ac:dyDescent="0.25">
      <c r="E573" s="21" t="s">
        <v>41</v>
      </c>
      <c r="F573" s="21">
        <f>IF(ISBLANK(F572), "", ROUND(SUM(F571:F572),2))</f>
        <v>1014.9</v>
      </c>
    </row>
    <row r="574" spans="1:7" s="22" customFormat="1" x14ac:dyDescent="0.25"/>
    <row r="575" spans="1:7" s="22" customFormat="1" x14ac:dyDescent="0.25"/>
    <row r="576" spans="1:7" s="22" customFormat="1" x14ac:dyDescent="0.25"/>
    <row r="577" spans="1:7" s="22" customFormat="1" x14ac:dyDescent="0.25">
      <c r="A577" s="27" t="s">
        <v>487</v>
      </c>
      <c r="B577" s="27" t="s">
        <v>488</v>
      </c>
    </row>
    <row r="578" spans="1:7" s="22" customFormat="1" x14ac:dyDescent="0.25"/>
    <row r="579" spans="1:7" s="22" customFormat="1" ht="45" x14ac:dyDescent="0.25">
      <c r="A579" s="27" t="s">
        <v>26</v>
      </c>
    </row>
    <row r="580" spans="1:7" s="22" customFormat="1" x14ac:dyDescent="0.25">
      <c r="A580" s="21" t="s">
        <v>27</v>
      </c>
      <c r="B580" s="21" t="s">
        <v>28</v>
      </c>
      <c r="C580" s="21" t="s">
        <v>29</v>
      </c>
      <c r="D580" s="21" t="s">
        <v>30</v>
      </c>
      <c r="E580" s="21" t="s">
        <v>31</v>
      </c>
      <c r="F580" s="21" t="s">
        <v>32</v>
      </c>
    </row>
    <row r="581" spans="1:7" s="22" customFormat="1" x14ac:dyDescent="0.25">
      <c r="A581" s="21" t="s">
        <v>489</v>
      </c>
      <c r="B581" s="21" t="s">
        <v>490</v>
      </c>
      <c r="C581" s="23"/>
      <c r="D581" s="23"/>
      <c r="E581" s="23"/>
      <c r="F581" s="23"/>
    </row>
    <row r="582" spans="1:7" s="22" customFormat="1" x14ac:dyDescent="0.25">
      <c r="A582" s="23" t="s">
        <v>491</v>
      </c>
      <c r="B582" s="23" t="s">
        <v>490</v>
      </c>
      <c r="C582" s="23">
        <v>30</v>
      </c>
      <c r="D582" s="23" t="s">
        <v>37</v>
      </c>
      <c r="E582" s="24">
        <v>48.71</v>
      </c>
      <c r="F582" s="23">
        <f>IF(ISBLANK(E582),"", PRODUCT(C582,E582))</f>
        <v>1461.3</v>
      </c>
    </row>
    <row r="583" spans="1:7" s="22" customFormat="1" x14ac:dyDescent="0.25">
      <c r="E583" s="21" t="s">
        <v>38</v>
      </c>
      <c r="F583" s="21">
        <f>IF(F582="","",ROUND(SUM(F582:F582),2))</f>
        <v>1461.3</v>
      </c>
      <c r="G583" s="25" t="str">
        <f>IF(F582="","Neužpildytos visos objektų kainos","")</f>
        <v/>
      </c>
    </row>
    <row r="584" spans="1:7" s="22" customFormat="1" ht="30" x14ac:dyDescent="0.25">
      <c r="C584" s="21" t="s">
        <v>39</v>
      </c>
      <c r="D584" s="26"/>
      <c r="E584" s="21" t="s">
        <v>40</v>
      </c>
      <c r="F584" s="21" t="str">
        <f>IF(OR(F583="",D584=""),"", ROUND(PRODUCT(D584,F583)/100,2))</f>
        <v/>
      </c>
      <c r="G584" s="25" t="str">
        <f>IF(D584="", "Nurodykite taikomą PVM dydį", "")</f>
        <v>Nurodykite taikomą PVM dydį</v>
      </c>
    </row>
    <row r="585" spans="1:7" s="22" customFormat="1" x14ac:dyDescent="0.25">
      <c r="E585" s="21" t="s">
        <v>41</v>
      </c>
      <c r="F585" s="21">
        <f>IF(ISBLANK(F584), "", ROUND(SUM(F583:F584),2))</f>
        <v>1461.3</v>
      </c>
    </row>
    <row r="586" spans="1:7" s="22" customFormat="1" x14ac:dyDescent="0.25"/>
    <row r="587" spans="1:7" s="22" customFormat="1" x14ac:dyDescent="0.25"/>
    <row r="588" spans="1:7" s="22" customFormat="1" x14ac:dyDescent="0.25"/>
    <row r="589" spans="1:7" s="22" customFormat="1" ht="30" x14ac:dyDescent="0.25">
      <c r="A589" s="27" t="s">
        <v>492</v>
      </c>
      <c r="B589" s="27" t="s">
        <v>493</v>
      </c>
    </row>
    <row r="590" spans="1:7" s="22" customFormat="1" x14ac:dyDescent="0.25"/>
    <row r="591" spans="1:7" s="22" customFormat="1" ht="45" x14ac:dyDescent="0.25">
      <c r="A591" s="27" t="s">
        <v>26</v>
      </c>
    </row>
    <row r="592" spans="1:7" s="22" customFormat="1" x14ac:dyDescent="0.25">
      <c r="A592" s="21" t="s">
        <v>27</v>
      </c>
      <c r="B592" s="21" t="s">
        <v>28</v>
      </c>
      <c r="C592" s="21" t="s">
        <v>29</v>
      </c>
      <c r="D592" s="21" t="s">
        <v>30</v>
      </c>
      <c r="E592" s="21" t="s">
        <v>31</v>
      </c>
      <c r="F592" s="21" t="s">
        <v>32</v>
      </c>
    </row>
    <row r="593" spans="1:7" s="22" customFormat="1" ht="30" x14ac:dyDescent="0.25">
      <c r="A593" s="21" t="s">
        <v>494</v>
      </c>
      <c r="B593" s="21" t="s">
        <v>495</v>
      </c>
      <c r="C593" s="23"/>
      <c r="D593" s="23"/>
      <c r="E593" s="23"/>
      <c r="F593" s="23"/>
    </row>
    <row r="594" spans="1:7" s="22" customFormat="1" ht="30" x14ac:dyDescent="0.25">
      <c r="A594" s="23" t="s">
        <v>496</v>
      </c>
      <c r="B594" s="23" t="s">
        <v>495</v>
      </c>
      <c r="C594" s="23">
        <v>10</v>
      </c>
      <c r="D594" s="23" t="s">
        <v>37</v>
      </c>
      <c r="E594" s="24">
        <v>21.9</v>
      </c>
      <c r="F594" s="23">
        <f>IF(ISBLANK(E594),"", PRODUCT(C594,E594))</f>
        <v>219</v>
      </c>
    </row>
    <row r="595" spans="1:7" s="22" customFormat="1" x14ac:dyDescent="0.25">
      <c r="E595" s="21" t="s">
        <v>38</v>
      </c>
      <c r="F595" s="21">
        <f>IF(F594="","",ROUND(SUM(F594:F594),2))</f>
        <v>219</v>
      </c>
      <c r="G595" s="25" t="str">
        <f>IF(F594="","Neužpildytos visos objektų kainos","")</f>
        <v/>
      </c>
    </row>
    <row r="596" spans="1:7" s="22" customFormat="1" ht="30" x14ac:dyDescent="0.25">
      <c r="C596" s="21" t="s">
        <v>39</v>
      </c>
      <c r="D596" s="26"/>
      <c r="E596" s="21" t="s">
        <v>40</v>
      </c>
      <c r="F596" s="21" t="str">
        <f>IF(OR(F595="",D596=""),"", ROUND(PRODUCT(D596,F595)/100,2))</f>
        <v/>
      </c>
      <c r="G596" s="25" t="str">
        <f>IF(D596="", "Nurodykite taikomą PVM dydį", "")</f>
        <v>Nurodykite taikomą PVM dydį</v>
      </c>
    </row>
    <row r="597" spans="1:7" s="22" customFormat="1" x14ac:dyDescent="0.25">
      <c r="E597" s="21" t="s">
        <v>41</v>
      </c>
      <c r="F597" s="21">
        <f>IF(ISBLANK(F596), "", ROUND(SUM(F595:F596),2))</f>
        <v>219</v>
      </c>
    </row>
    <row r="598" spans="1:7" s="22" customFormat="1" x14ac:dyDescent="0.25"/>
    <row r="599" spans="1:7" s="22" customFormat="1" x14ac:dyDescent="0.25"/>
    <row r="600" spans="1:7" s="22" customFormat="1" x14ac:dyDescent="0.25"/>
    <row r="601" spans="1:7" s="22" customFormat="1" ht="30" x14ac:dyDescent="0.25">
      <c r="A601" s="27" t="s">
        <v>497</v>
      </c>
      <c r="B601" s="27" t="s">
        <v>498</v>
      </c>
    </row>
    <row r="602" spans="1:7" s="22" customFormat="1" x14ac:dyDescent="0.25"/>
    <row r="603" spans="1:7" s="22" customFormat="1" ht="45" x14ac:dyDescent="0.25">
      <c r="A603" s="27" t="s">
        <v>26</v>
      </c>
    </row>
    <row r="604" spans="1:7" s="22" customFormat="1" x14ac:dyDescent="0.25">
      <c r="A604" s="21" t="s">
        <v>27</v>
      </c>
      <c r="B604" s="21" t="s">
        <v>28</v>
      </c>
      <c r="C604" s="21" t="s">
        <v>29</v>
      </c>
      <c r="D604" s="21" t="s">
        <v>30</v>
      </c>
      <c r="E604" s="21" t="s">
        <v>31</v>
      </c>
      <c r="F604" s="21" t="s">
        <v>32</v>
      </c>
    </row>
    <row r="605" spans="1:7" s="22" customFormat="1" x14ac:dyDescent="0.25">
      <c r="A605" s="21" t="s">
        <v>499</v>
      </c>
      <c r="B605" s="21" t="s">
        <v>500</v>
      </c>
      <c r="C605" s="23"/>
      <c r="D605" s="23"/>
      <c r="E605" s="23"/>
      <c r="F605" s="23"/>
    </row>
    <row r="606" spans="1:7" s="22" customFormat="1" x14ac:dyDescent="0.25">
      <c r="A606" s="23" t="s">
        <v>501</v>
      </c>
      <c r="B606" s="23" t="s">
        <v>500</v>
      </c>
      <c r="C606" s="23">
        <v>10</v>
      </c>
      <c r="D606" s="23" t="s">
        <v>37</v>
      </c>
      <c r="E606" s="24">
        <v>22.03</v>
      </c>
      <c r="F606" s="23">
        <f>IF(ISBLANK(E606),"", PRODUCT(C606,E606))</f>
        <v>220.3</v>
      </c>
    </row>
    <row r="607" spans="1:7" s="22" customFormat="1" x14ac:dyDescent="0.25">
      <c r="E607" s="21" t="s">
        <v>38</v>
      </c>
      <c r="F607" s="21">
        <f>IF(F606="","",ROUND(SUM(F606:F606),2))</f>
        <v>220.3</v>
      </c>
      <c r="G607" s="25" t="str">
        <f>IF(F606="","Neužpildytos visos objektų kainos","")</f>
        <v/>
      </c>
    </row>
    <row r="608" spans="1:7" s="22" customFormat="1" ht="30" x14ac:dyDescent="0.25">
      <c r="C608" s="21" t="s">
        <v>39</v>
      </c>
      <c r="D608" s="26"/>
      <c r="E608" s="21" t="s">
        <v>40</v>
      </c>
      <c r="F608" s="21" t="str">
        <f>IF(OR(F607="",D608=""),"", ROUND(PRODUCT(D608,F607)/100,2))</f>
        <v/>
      </c>
      <c r="G608" s="25" t="str">
        <f>IF(D608="", "Nurodykite taikomą PVM dydį", "")</f>
        <v>Nurodykite taikomą PVM dydį</v>
      </c>
    </row>
    <row r="609" spans="1:7" s="22" customFormat="1" x14ac:dyDescent="0.25">
      <c r="E609" s="21" t="s">
        <v>41</v>
      </c>
      <c r="F609" s="21">
        <f>IF(ISBLANK(F608), "", ROUND(SUM(F607:F608),2))</f>
        <v>220.3</v>
      </c>
    </row>
    <row r="610" spans="1:7" s="22" customFormat="1" x14ac:dyDescent="0.25"/>
    <row r="611" spans="1:7" s="22" customFormat="1" x14ac:dyDescent="0.25"/>
    <row r="612" spans="1:7" s="22" customFormat="1" x14ac:dyDescent="0.25"/>
    <row r="613" spans="1:7" s="22" customFormat="1" x14ac:dyDescent="0.25">
      <c r="A613" s="27" t="s">
        <v>502</v>
      </c>
      <c r="B613" s="27" t="s">
        <v>503</v>
      </c>
    </row>
    <row r="614" spans="1:7" s="22" customFormat="1" x14ac:dyDescent="0.25"/>
    <row r="615" spans="1:7" s="22" customFormat="1" ht="45" x14ac:dyDescent="0.25">
      <c r="A615" s="27" t="s">
        <v>26</v>
      </c>
    </row>
    <row r="616" spans="1:7" s="22" customFormat="1" x14ac:dyDescent="0.25">
      <c r="A616" s="21" t="s">
        <v>27</v>
      </c>
      <c r="B616" s="21" t="s">
        <v>28</v>
      </c>
      <c r="C616" s="21" t="s">
        <v>29</v>
      </c>
      <c r="D616" s="21" t="s">
        <v>30</v>
      </c>
      <c r="E616" s="21" t="s">
        <v>31</v>
      </c>
      <c r="F616" s="21" t="s">
        <v>32</v>
      </c>
    </row>
    <row r="617" spans="1:7" s="22" customFormat="1" x14ac:dyDescent="0.25">
      <c r="A617" s="21" t="s">
        <v>504</v>
      </c>
      <c r="B617" s="21" t="s">
        <v>505</v>
      </c>
      <c r="C617" s="23"/>
      <c r="D617" s="23"/>
      <c r="E617" s="23"/>
      <c r="F617" s="23"/>
    </row>
    <row r="618" spans="1:7" s="22" customFormat="1" x14ac:dyDescent="0.25">
      <c r="A618" s="23" t="s">
        <v>506</v>
      </c>
      <c r="B618" s="23" t="s">
        <v>505</v>
      </c>
      <c r="C618" s="23">
        <v>10</v>
      </c>
      <c r="D618" s="23" t="s">
        <v>37</v>
      </c>
      <c r="E618" s="24"/>
      <c r="F618" s="23" t="str">
        <f>IF(ISBLANK(E618),"", PRODUCT(C618,E618))</f>
        <v/>
      </c>
    </row>
    <row r="619" spans="1:7" s="22" customFormat="1" ht="30" x14ac:dyDescent="0.25">
      <c r="E619" s="21" t="s">
        <v>38</v>
      </c>
      <c r="F619" s="21" t="str">
        <f>IF(F618="","",ROUND(SUM(F618:F618),2))</f>
        <v/>
      </c>
      <c r="G619" s="25" t="str">
        <f>IF(F618="","Neužpildytos visos objektų kainos","")</f>
        <v>Neužpildytos visos objektų kainos</v>
      </c>
    </row>
    <row r="620" spans="1:7" s="22" customFormat="1" ht="30" x14ac:dyDescent="0.25">
      <c r="C620" s="21" t="s">
        <v>39</v>
      </c>
      <c r="D620" s="26"/>
      <c r="E620" s="21" t="s">
        <v>40</v>
      </c>
      <c r="F620" s="21" t="str">
        <f>IF(OR(F619="",D620=""),"", ROUND(PRODUCT(D620,F619)/100,2))</f>
        <v/>
      </c>
      <c r="G620" s="25" t="str">
        <f>IF(D620="", "Nurodykite taikomą PVM dydį", "")</f>
        <v>Nurodykite taikomą PVM dydį</v>
      </c>
    </row>
    <row r="621" spans="1:7" s="22" customFormat="1" x14ac:dyDescent="0.25">
      <c r="E621" s="21" t="s">
        <v>41</v>
      </c>
      <c r="F621" s="21">
        <f>IF(ISBLANK(F620), "", ROUND(SUM(F619:F620),2))</f>
        <v>0</v>
      </c>
    </row>
    <row r="622" spans="1:7" s="22" customFormat="1" x14ac:dyDescent="0.25"/>
    <row r="623" spans="1:7" s="22" customFormat="1" x14ac:dyDescent="0.25"/>
    <row r="624" spans="1:7" s="22" customFormat="1" x14ac:dyDescent="0.25"/>
    <row r="625" spans="1:7" s="22" customFormat="1" ht="30" x14ac:dyDescent="0.25">
      <c r="A625" s="27" t="s">
        <v>507</v>
      </c>
      <c r="B625" s="27" t="s">
        <v>508</v>
      </c>
    </row>
    <row r="626" spans="1:7" s="22" customFormat="1" x14ac:dyDescent="0.25"/>
    <row r="627" spans="1:7" s="22" customFormat="1" ht="45" x14ac:dyDescent="0.25">
      <c r="A627" s="27" t="s">
        <v>26</v>
      </c>
    </row>
    <row r="628" spans="1:7" s="22" customFormat="1" x14ac:dyDescent="0.25">
      <c r="A628" s="21" t="s">
        <v>27</v>
      </c>
      <c r="B628" s="21" t="s">
        <v>28</v>
      </c>
      <c r="C628" s="21" t="s">
        <v>29</v>
      </c>
      <c r="D628" s="21" t="s">
        <v>30</v>
      </c>
      <c r="E628" s="21" t="s">
        <v>31</v>
      </c>
      <c r="F628" s="21" t="s">
        <v>32</v>
      </c>
    </row>
    <row r="629" spans="1:7" s="22" customFormat="1" x14ac:dyDescent="0.25">
      <c r="A629" s="21" t="s">
        <v>509</v>
      </c>
      <c r="B629" s="21" t="s">
        <v>510</v>
      </c>
      <c r="C629" s="23"/>
      <c r="D629" s="23"/>
      <c r="E629" s="23"/>
      <c r="F629" s="23"/>
    </row>
    <row r="630" spans="1:7" s="22" customFormat="1" x14ac:dyDescent="0.25">
      <c r="A630" s="23" t="s">
        <v>511</v>
      </c>
      <c r="B630" s="23" t="s">
        <v>510</v>
      </c>
      <c r="C630" s="23">
        <v>10</v>
      </c>
      <c r="D630" s="23" t="s">
        <v>37</v>
      </c>
      <c r="E630" s="24"/>
      <c r="F630" s="23" t="str">
        <f>IF(ISBLANK(E630),"", PRODUCT(C630,E630))</f>
        <v/>
      </c>
    </row>
    <row r="631" spans="1:7" s="22" customFormat="1" ht="30" x14ac:dyDescent="0.25">
      <c r="E631" s="21" t="s">
        <v>38</v>
      </c>
      <c r="F631" s="21" t="str">
        <f>IF(F630="","",ROUND(SUM(F630:F630),2))</f>
        <v/>
      </c>
      <c r="G631" s="25" t="str">
        <f>IF(F630="","Neužpildytos visos objektų kainos","")</f>
        <v>Neužpildytos visos objektų kainos</v>
      </c>
    </row>
    <row r="632" spans="1:7" s="22" customFormat="1" ht="30" x14ac:dyDescent="0.25">
      <c r="C632" s="21" t="s">
        <v>39</v>
      </c>
      <c r="D632" s="26"/>
      <c r="E632" s="21" t="s">
        <v>40</v>
      </c>
      <c r="F632" s="21" t="str">
        <f>IF(OR(F631="",D632=""),"", ROUND(PRODUCT(D632,F631)/100,2))</f>
        <v/>
      </c>
      <c r="G632" s="25" t="str">
        <f>IF(D632="", "Nurodykite taikomą PVM dydį", "")</f>
        <v>Nurodykite taikomą PVM dydį</v>
      </c>
    </row>
    <row r="633" spans="1:7" s="22" customFormat="1" x14ac:dyDescent="0.25">
      <c r="E633" s="21" t="s">
        <v>41</v>
      </c>
      <c r="F633" s="21">
        <f>IF(ISBLANK(F632), "", ROUND(SUM(F631:F632),2))</f>
        <v>0</v>
      </c>
    </row>
    <row r="634" spans="1:7" s="22" customFormat="1" x14ac:dyDescent="0.25"/>
    <row r="635" spans="1:7" s="22" customFormat="1" x14ac:dyDescent="0.25"/>
    <row r="636" spans="1:7" s="22" customFormat="1" x14ac:dyDescent="0.25"/>
    <row r="637" spans="1:7" s="22" customFormat="1" x14ac:dyDescent="0.25">
      <c r="A637" s="27" t="s">
        <v>512</v>
      </c>
      <c r="B637" s="27" t="s">
        <v>513</v>
      </c>
    </row>
    <row r="638" spans="1:7" s="22" customFormat="1" x14ac:dyDescent="0.25"/>
    <row r="639" spans="1:7" s="22" customFormat="1" ht="45" x14ac:dyDescent="0.25">
      <c r="A639" s="27" t="s">
        <v>26</v>
      </c>
    </row>
    <row r="640" spans="1:7" s="22" customFormat="1" x14ac:dyDescent="0.25">
      <c r="A640" s="21" t="s">
        <v>27</v>
      </c>
      <c r="B640" s="21" t="s">
        <v>28</v>
      </c>
      <c r="C640" s="21" t="s">
        <v>29</v>
      </c>
      <c r="D640" s="21" t="s">
        <v>30</v>
      </c>
      <c r="E640" s="21" t="s">
        <v>31</v>
      </c>
      <c r="F640" s="21" t="s">
        <v>32</v>
      </c>
    </row>
    <row r="641" spans="1:7" s="22" customFormat="1" x14ac:dyDescent="0.25">
      <c r="A641" s="21" t="s">
        <v>514</v>
      </c>
      <c r="B641" s="21" t="s">
        <v>515</v>
      </c>
      <c r="C641" s="23"/>
      <c r="D641" s="23"/>
      <c r="E641" s="23"/>
      <c r="F641" s="23"/>
    </row>
    <row r="642" spans="1:7" s="22" customFormat="1" x14ac:dyDescent="0.25">
      <c r="A642" s="23" t="s">
        <v>516</v>
      </c>
      <c r="B642" s="23" t="s">
        <v>515</v>
      </c>
      <c r="C642" s="23">
        <v>10</v>
      </c>
      <c r="D642" s="23" t="s">
        <v>37</v>
      </c>
      <c r="E642" s="24"/>
      <c r="F642" s="23" t="str">
        <f>IF(ISBLANK(E642),"", PRODUCT(C642,E642))</f>
        <v/>
      </c>
    </row>
    <row r="643" spans="1:7" s="22" customFormat="1" ht="30" x14ac:dyDescent="0.25">
      <c r="E643" s="21" t="s">
        <v>38</v>
      </c>
      <c r="F643" s="21" t="str">
        <f>IF(F642="","",ROUND(SUM(F642:F642),2))</f>
        <v/>
      </c>
      <c r="G643" s="25" t="str">
        <f>IF(F642="","Neužpildytos visos objektų kainos","")</f>
        <v>Neužpildytos visos objektų kainos</v>
      </c>
    </row>
    <row r="644" spans="1:7" s="22" customFormat="1" ht="30" x14ac:dyDescent="0.25">
      <c r="C644" s="21" t="s">
        <v>39</v>
      </c>
      <c r="D644" s="26"/>
      <c r="E644" s="21" t="s">
        <v>40</v>
      </c>
      <c r="F644" s="21" t="str">
        <f>IF(OR(F643="",D644=""),"", ROUND(PRODUCT(D644,F643)/100,2))</f>
        <v/>
      </c>
      <c r="G644" s="25" t="str">
        <f>IF(D644="", "Nurodykite taikomą PVM dydį", "")</f>
        <v>Nurodykite taikomą PVM dydį</v>
      </c>
    </row>
    <row r="645" spans="1:7" s="22" customFormat="1" x14ac:dyDescent="0.25">
      <c r="E645" s="21" t="s">
        <v>41</v>
      </c>
      <c r="F645" s="21">
        <f>IF(ISBLANK(F644), "", ROUND(SUM(F643:F644),2))</f>
        <v>0</v>
      </c>
    </row>
    <row r="646" spans="1:7" s="22" customFormat="1" x14ac:dyDescent="0.25"/>
    <row r="647" spans="1:7" s="22" customFormat="1" x14ac:dyDescent="0.25"/>
    <row r="648" spans="1:7" s="22" customFormat="1" x14ac:dyDescent="0.25"/>
    <row r="649" spans="1:7" s="22" customFormat="1" ht="30" x14ac:dyDescent="0.25">
      <c r="A649" s="27" t="s">
        <v>517</v>
      </c>
      <c r="B649" s="27" t="s">
        <v>518</v>
      </c>
    </row>
    <row r="650" spans="1:7" s="22" customFormat="1" x14ac:dyDescent="0.25"/>
    <row r="651" spans="1:7" s="22" customFormat="1" ht="45" x14ac:dyDescent="0.25">
      <c r="A651" s="27" t="s">
        <v>26</v>
      </c>
    </row>
    <row r="652" spans="1:7" s="22" customFormat="1" x14ac:dyDescent="0.25">
      <c r="A652" s="21" t="s">
        <v>27</v>
      </c>
      <c r="B652" s="21" t="s">
        <v>28</v>
      </c>
      <c r="C652" s="21" t="s">
        <v>29</v>
      </c>
      <c r="D652" s="21" t="s">
        <v>30</v>
      </c>
      <c r="E652" s="21" t="s">
        <v>31</v>
      </c>
      <c r="F652" s="21" t="s">
        <v>32</v>
      </c>
    </row>
    <row r="653" spans="1:7" s="22" customFormat="1" ht="30" x14ac:dyDescent="0.25">
      <c r="A653" s="21" t="s">
        <v>519</v>
      </c>
      <c r="B653" s="21" t="s">
        <v>520</v>
      </c>
      <c r="C653" s="23"/>
      <c r="D653" s="23"/>
      <c r="E653" s="23"/>
      <c r="F653" s="23"/>
    </row>
    <row r="654" spans="1:7" s="22" customFormat="1" ht="30" x14ac:dyDescent="0.25">
      <c r="A654" s="23" t="s">
        <v>521</v>
      </c>
      <c r="B654" s="23" t="s">
        <v>520</v>
      </c>
      <c r="C654" s="23">
        <v>100</v>
      </c>
      <c r="D654" s="23" t="s">
        <v>37</v>
      </c>
      <c r="E654" s="24"/>
      <c r="F654" s="23" t="str">
        <f>IF(ISBLANK(E654),"", PRODUCT(C654,E654))</f>
        <v/>
      </c>
    </row>
    <row r="655" spans="1:7" s="22" customFormat="1" ht="30" x14ac:dyDescent="0.25">
      <c r="E655" s="21" t="s">
        <v>38</v>
      </c>
      <c r="F655" s="21" t="str">
        <f>IF(F654="","",ROUND(SUM(F654:F654),2))</f>
        <v/>
      </c>
      <c r="G655" s="25" t="str">
        <f>IF(F654="","Neužpildytos visos objektų kainos","")</f>
        <v>Neužpildytos visos objektų kainos</v>
      </c>
    </row>
    <row r="656" spans="1:7" s="22" customFormat="1" ht="30" x14ac:dyDescent="0.25">
      <c r="C656" s="21" t="s">
        <v>39</v>
      </c>
      <c r="D656" s="26"/>
      <c r="E656" s="21" t="s">
        <v>40</v>
      </c>
      <c r="F656" s="21" t="str">
        <f>IF(OR(F655="",D656=""),"", ROUND(PRODUCT(D656,F655)/100,2))</f>
        <v/>
      </c>
      <c r="G656" s="25" t="str">
        <f>IF(D656="", "Nurodykite taikomą PVM dydį", "")</f>
        <v>Nurodykite taikomą PVM dydį</v>
      </c>
    </row>
    <row r="657" spans="1:7" s="22" customFormat="1" x14ac:dyDescent="0.25">
      <c r="E657" s="21" t="s">
        <v>41</v>
      </c>
      <c r="F657" s="21">
        <f>IF(ISBLANK(F656), "", ROUND(SUM(F655:F656),2))</f>
        <v>0</v>
      </c>
    </row>
    <row r="658" spans="1:7" s="22" customFormat="1" x14ac:dyDescent="0.25"/>
    <row r="659" spans="1:7" s="22" customFormat="1" x14ac:dyDescent="0.25"/>
    <row r="660" spans="1:7" s="22" customFormat="1" x14ac:dyDescent="0.25"/>
    <row r="661" spans="1:7" s="22" customFormat="1" x14ac:dyDescent="0.25">
      <c r="A661" s="27" t="s">
        <v>522</v>
      </c>
      <c r="B661" s="27" t="s">
        <v>523</v>
      </c>
    </row>
    <row r="662" spans="1:7" s="22" customFormat="1" x14ac:dyDescent="0.25"/>
    <row r="663" spans="1:7" s="22" customFormat="1" ht="45" x14ac:dyDescent="0.25">
      <c r="A663" s="27" t="s">
        <v>26</v>
      </c>
    </row>
    <row r="664" spans="1:7" s="22" customFormat="1" x14ac:dyDescent="0.25">
      <c r="A664" s="21" t="s">
        <v>27</v>
      </c>
      <c r="B664" s="21" t="s">
        <v>28</v>
      </c>
      <c r="C664" s="21" t="s">
        <v>29</v>
      </c>
      <c r="D664" s="21" t="s">
        <v>30</v>
      </c>
      <c r="E664" s="21" t="s">
        <v>31</v>
      </c>
      <c r="F664" s="21" t="s">
        <v>32</v>
      </c>
    </row>
    <row r="665" spans="1:7" s="22" customFormat="1" x14ac:dyDescent="0.25">
      <c r="A665" s="21" t="s">
        <v>524</v>
      </c>
      <c r="B665" s="21" t="s">
        <v>525</v>
      </c>
      <c r="C665" s="23"/>
      <c r="D665" s="23"/>
      <c r="E665" s="23"/>
      <c r="F665" s="23"/>
    </row>
    <row r="666" spans="1:7" s="22" customFormat="1" x14ac:dyDescent="0.25">
      <c r="A666" s="23" t="s">
        <v>526</v>
      </c>
      <c r="B666" s="23" t="s">
        <v>525</v>
      </c>
      <c r="C666" s="23">
        <v>30</v>
      </c>
      <c r="D666" s="23" t="s">
        <v>37</v>
      </c>
      <c r="E666" s="24"/>
      <c r="F666" s="23" t="str">
        <f>IF(ISBLANK(E666),"", PRODUCT(C666,E666))</f>
        <v/>
      </c>
    </row>
    <row r="667" spans="1:7" s="22" customFormat="1" ht="30" x14ac:dyDescent="0.25">
      <c r="E667" s="21" t="s">
        <v>38</v>
      </c>
      <c r="F667" s="21" t="str">
        <f>IF(F666="","",ROUND(SUM(F666:F666),2))</f>
        <v/>
      </c>
      <c r="G667" s="25" t="str">
        <f>IF(F666="","Neužpildytos visos objektų kainos","")</f>
        <v>Neužpildytos visos objektų kainos</v>
      </c>
    </row>
    <row r="668" spans="1:7" s="22" customFormat="1" ht="30" x14ac:dyDescent="0.25">
      <c r="C668" s="21" t="s">
        <v>39</v>
      </c>
      <c r="D668" s="26"/>
      <c r="E668" s="21" t="s">
        <v>40</v>
      </c>
      <c r="F668" s="21" t="str">
        <f>IF(OR(F667="",D668=""),"", ROUND(PRODUCT(D668,F667)/100,2))</f>
        <v/>
      </c>
      <c r="G668" s="25" t="str">
        <f>IF(D668="", "Nurodykite taikomą PVM dydį", "")</f>
        <v>Nurodykite taikomą PVM dydį</v>
      </c>
    </row>
    <row r="669" spans="1:7" s="22" customFormat="1" x14ac:dyDescent="0.25">
      <c r="E669" s="21" t="s">
        <v>41</v>
      </c>
      <c r="F669" s="21">
        <f>IF(ISBLANK(F668), "", ROUND(SUM(F667:F668),2))</f>
        <v>0</v>
      </c>
    </row>
    <row r="670" spans="1:7" s="22" customFormat="1" x14ac:dyDescent="0.25"/>
    <row r="671" spans="1:7" s="22" customFormat="1" x14ac:dyDescent="0.25"/>
    <row r="672" spans="1:7" s="22" customFormat="1" x14ac:dyDescent="0.25"/>
    <row r="673" spans="1:7" s="22" customFormat="1" x14ac:dyDescent="0.25">
      <c r="A673" s="27" t="s">
        <v>527</v>
      </c>
      <c r="B673" s="27" t="s">
        <v>528</v>
      </c>
    </row>
    <row r="674" spans="1:7" s="22" customFormat="1" x14ac:dyDescent="0.25"/>
    <row r="675" spans="1:7" s="22" customFormat="1" ht="45" x14ac:dyDescent="0.25">
      <c r="A675" s="27" t="s">
        <v>26</v>
      </c>
    </row>
    <row r="676" spans="1:7" s="22" customFormat="1" x14ac:dyDescent="0.25">
      <c r="A676" s="21" t="s">
        <v>27</v>
      </c>
      <c r="B676" s="21" t="s">
        <v>28</v>
      </c>
      <c r="C676" s="21" t="s">
        <v>29</v>
      </c>
      <c r="D676" s="21" t="s">
        <v>30</v>
      </c>
      <c r="E676" s="21" t="s">
        <v>31</v>
      </c>
      <c r="F676" s="21" t="s">
        <v>32</v>
      </c>
    </row>
    <row r="677" spans="1:7" s="22" customFormat="1" x14ac:dyDescent="0.25">
      <c r="A677" s="21" t="s">
        <v>529</v>
      </c>
      <c r="B677" s="21" t="s">
        <v>530</v>
      </c>
      <c r="C677" s="23"/>
      <c r="D677" s="23"/>
      <c r="E677" s="23"/>
      <c r="F677" s="23"/>
    </row>
    <row r="678" spans="1:7" s="22" customFormat="1" x14ac:dyDescent="0.25">
      <c r="A678" s="23" t="s">
        <v>531</v>
      </c>
      <c r="B678" s="23" t="s">
        <v>530</v>
      </c>
      <c r="C678" s="23">
        <v>30</v>
      </c>
      <c r="D678" s="23" t="s">
        <v>37</v>
      </c>
      <c r="E678" s="24"/>
      <c r="F678" s="23" t="str">
        <f>IF(ISBLANK(E678),"", PRODUCT(C678,E678))</f>
        <v/>
      </c>
    </row>
    <row r="679" spans="1:7" s="22" customFormat="1" ht="30" x14ac:dyDescent="0.25">
      <c r="E679" s="21" t="s">
        <v>38</v>
      </c>
      <c r="F679" s="21" t="str">
        <f>IF(F678="","",ROUND(SUM(F678:F678),2))</f>
        <v/>
      </c>
      <c r="G679" s="25" t="str">
        <f>IF(F678="","Neužpildytos visos objektų kainos","")</f>
        <v>Neužpildytos visos objektų kainos</v>
      </c>
    </row>
    <row r="680" spans="1:7" s="22" customFormat="1" ht="30" x14ac:dyDescent="0.25">
      <c r="C680" s="21" t="s">
        <v>39</v>
      </c>
      <c r="D680" s="26"/>
      <c r="E680" s="21" t="s">
        <v>40</v>
      </c>
      <c r="F680" s="21" t="str">
        <f>IF(OR(F679="",D680=""),"", ROUND(PRODUCT(D680,F679)/100,2))</f>
        <v/>
      </c>
      <c r="G680" s="25" t="str">
        <f>IF(D680="", "Nurodykite taikomą PVM dydį", "")</f>
        <v>Nurodykite taikomą PVM dydį</v>
      </c>
    </row>
    <row r="681" spans="1:7" s="22" customFormat="1" x14ac:dyDescent="0.25">
      <c r="E681" s="21" t="s">
        <v>41</v>
      </c>
      <c r="F681" s="21">
        <f>IF(ISBLANK(F680), "", ROUND(SUM(F679:F680),2))</f>
        <v>0</v>
      </c>
    </row>
    <row r="682" spans="1:7" s="22" customFormat="1" x14ac:dyDescent="0.25"/>
    <row r="683" spans="1:7" s="22" customFormat="1" x14ac:dyDescent="0.25"/>
    <row r="684" spans="1:7" s="22" customFormat="1" x14ac:dyDescent="0.25"/>
    <row r="685" spans="1:7" s="22" customFormat="1" x14ac:dyDescent="0.25">
      <c r="A685" s="27" t="s">
        <v>532</v>
      </c>
      <c r="B685" s="27" t="s">
        <v>533</v>
      </c>
    </row>
    <row r="686" spans="1:7" s="22" customFormat="1" x14ac:dyDescent="0.25"/>
    <row r="687" spans="1:7" s="22" customFormat="1" ht="45" x14ac:dyDescent="0.25">
      <c r="A687" s="27" t="s">
        <v>26</v>
      </c>
    </row>
    <row r="688" spans="1:7" s="22" customFormat="1" x14ac:dyDescent="0.25">
      <c r="A688" s="21" t="s">
        <v>27</v>
      </c>
      <c r="B688" s="21" t="s">
        <v>28</v>
      </c>
      <c r="C688" s="21" t="s">
        <v>29</v>
      </c>
      <c r="D688" s="21" t="s">
        <v>30</v>
      </c>
      <c r="E688" s="21" t="s">
        <v>31</v>
      </c>
      <c r="F688" s="21" t="s">
        <v>32</v>
      </c>
    </row>
    <row r="689" spans="1:7" s="22" customFormat="1" x14ac:dyDescent="0.25">
      <c r="A689" s="21" t="s">
        <v>534</v>
      </c>
      <c r="B689" s="21" t="s">
        <v>535</v>
      </c>
      <c r="C689" s="23"/>
      <c r="D689" s="23"/>
      <c r="E689" s="23"/>
      <c r="F689" s="23"/>
    </row>
    <row r="690" spans="1:7" s="22" customFormat="1" x14ac:dyDescent="0.25">
      <c r="A690" s="23" t="s">
        <v>536</v>
      </c>
      <c r="B690" s="23" t="s">
        <v>535</v>
      </c>
      <c r="C690" s="23">
        <v>50</v>
      </c>
      <c r="D690" s="23" t="s">
        <v>37</v>
      </c>
      <c r="E690" s="24"/>
      <c r="F690" s="23" t="str">
        <f>IF(ISBLANK(E690),"", PRODUCT(C690,E690))</f>
        <v/>
      </c>
    </row>
    <row r="691" spans="1:7" s="22" customFormat="1" ht="30" x14ac:dyDescent="0.25">
      <c r="E691" s="21" t="s">
        <v>38</v>
      </c>
      <c r="F691" s="21" t="str">
        <f>IF(F690="","",ROUND(SUM(F690:F690),2))</f>
        <v/>
      </c>
      <c r="G691" s="25" t="str">
        <f>IF(F690="","Neužpildytos visos objektų kainos","")</f>
        <v>Neužpildytos visos objektų kainos</v>
      </c>
    </row>
    <row r="692" spans="1:7" s="22" customFormat="1" ht="30" x14ac:dyDescent="0.25">
      <c r="C692" s="21" t="s">
        <v>39</v>
      </c>
      <c r="D692" s="26"/>
      <c r="E692" s="21" t="s">
        <v>40</v>
      </c>
      <c r="F692" s="21" t="str">
        <f>IF(OR(F691="",D692=""),"", ROUND(PRODUCT(D692,F691)/100,2))</f>
        <v/>
      </c>
      <c r="G692" s="25" t="str">
        <f>IF(D692="", "Nurodykite taikomą PVM dydį", "")</f>
        <v>Nurodykite taikomą PVM dydį</v>
      </c>
    </row>
    <row r="693" spans="1:7" s="22" customFormat="1" x14ac:dyDescent="0.25">
      <c r="E693" s="21" t="s">
        <v>41</v>
      </c>
      <c r="F693" s="21">
        <f>IF(ISBLANK(F692), "", ROUND(SUM(F691:F692),2))</f>
        <v>0</v>
      </c>
    </row>
    <row r="694" spans="1:7" s="22" customFormat="1" x14ac:dyDescent="0.25"/>
    <row r="695" spans="1:7" s="22" customFormat="1" x14ac:dyDescent="0.25"/>
    <row r="696" spans="1:7" s="22" customFormat="1" x14ac:dyDescent="0.25"/>
    <row r="697" spans="1:7" s="22" customFormat="1" ht="30" x14ac:dyDescent="0.25">
      <c r="A697" s="27" t="s">
        <v>537</v>
      </c>
      <c r="B697" s="27" t="s">
        <v>538</v>
      </c>
    </row>
    <row r="698" spans="1:7" s="22" customFormat="1" x14ac:dyDescent="0.25"/>
    <row r="699" spans="1:7" s="22" customFormat="1" ht="45" x14ac:dyDescent="0.25">
      <c r="A699" s="27" t="s">
        <v>26</v>
      </c>
    </row>
    <row r="700" spans="1:7" s="22" customFormat="1" x14ac:dyDescent="0.25">
      <c r="A700" s="21" t="s">
        <v>27</v>
      </c>
      <c r="B700" s="21" t="s">
        <v>28</v>
      </c>
      <c r="C700" s="21" t="s">
        <v>29</v>
      </c>
      <c r="D700" s="21" t="s">
        <v>30</v>
      </c>
      <c r="E700" s="21" t="s">
        <v>31</v>
      </c>
      <c r="F700" s="21" t="s">
        <v>32</v>
      </c>
    </row>
    <row r="701" spans="1:7" s="22" customFormat="1" x14ac:dyDescent="0.25">
      <c r="A701" s="21" t="s">
        <v>539</v>
      </c>
      <c r="B701" s="21" t="s">
        <v>540</v>
      </c>
      <c r="C701" s="23"/>
      <c r="D701" s="23"/>
      <c r="E701" s="23"/>
      <c r="F701" s="23"/>
    </row>
    <row r="702" spans="1:7" s="22" customFormat="1" x14ac:dyDescent="0.25">
      <c r="A702" s="23" t="s">
        <v>541</v>
      </c>
      <c r="B702" s="23" t="s">
        <v>540</v>
      </c>
      <c r="C702" s="23">
        <v>50</v>
      </c>
      <c r="D702" s="23" t="s">
        <v>37</v>
      </c>
      <c r="E702" s="24"/>
      <c r="F702" s="23" t="str">
        <f>IF(ISBLANK(E702),"", PRODUCT(C702,E702))</f>
        <v/>
      </c>
    </row>
    <row r="703" spans="1:7" s="22" customFormat="1" ht="30" x14ac:dyDescent="0.25">
      <c r="E703" s="21" t="s">
        <v>38</v>
      </c>
      <c r="F703" s="21" t="str">
        <f>IF(F702="","",ROUND(SUM(F702:F702),2))</f>
        <v/>
      </c>
      <c r="G703" s="25" t="str">
        <f>IF(F702="","Neužpildytos visos objektų kainos","")</f>
        <v>Neužpildytos visos objektų kainos</v>
      </c>
    </row>
    <row r="704" spans="1:7" s="22" customFormat="1" ht="30" x14ac:dyDescent="0.25">
      <c r="C704" s="21" t="s">
        <v>39</v>
      </c>
      <c r="D704" s="26"/>
      <c r="E704" s="21" t="s">
        <v>40</v>
      </c>
      <c r="F704" s="21" t="str">
        <f>IF(OR(F703="",D704=""),"", ROUND(PRODUCT(D704,F703)/100,2))</f>
        <v/>
      </c>
      <c r="G704" s="25" t="str">
        <f>IF(D704="", "Nurodykite taikomą PVM dydį", "")</f>
        <v>Nurodykite taikomą PVM dydį</v>
      </c>
    </row>
    <row r="705" spans="5:6" s="22" customFormat="1" x14ac:dyDescent="0.25">
      <c r="E705" s="21" t="s">
        <v>41</v>
      </c>
      <c r="F705" s="21">
        <f>IF(ISBLANK(F704), "", ROUND(SUM(F703:F704),2))</f>
        <v>0</v>
      </c>
    </row>
    <row r="706" spans="5:6" s="22" customFormat="1" x14ac:dyDescent="0.25"/>
    <row r="707" spans="5:6" s="22" customFormat="1" x14ac:dyDescent="0.25"/>
    <row r="708" spans="5:6" s="22" customFormat="1" x14ac:dyDescent="0.25"/>
    <row r="709" spans="5:6" s="22" customFormat="1" x14ac:dyDescent="0.25"/>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6" workbookViewId="0">
      <selection activeCell="H38" sqref="H38:J38"/>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5" t="s">
        <v>542</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73" t="s">
        <v>543</v>
      </c>
      <c r="B5" s="65"/>
      <c r="C5" s="76" t="s">
        <v>544</v>
      </c>
      <c r="D5" s="64"/>
      <c r="E5" s="65"/>
      <c r="F5" s="76" t="s">
        <v>545</v>
      </c>
      <c r="G5" s="64"/>
      <c r="H5" s="65"/>
      <c r="I5" s="76" t="s">
        <v>546</v>
      </c>
      <c r="J5" s="65"/>
      <c r="K5" s="9" t="s">
        <v>547</v>
      </c>
    </row>
    <row r="6" spans="1:11" ht="48.95" customHeight="1" x14ac:dyDescent="0.25">
      <c r="A6" s="53"/>
      <c r="B6" s="38"/>
      <c r="C6" s="49"/>
      <c r="D6" s="50"/>
      <c r="E6" s="38"/>
      <c r="F6" s="49"/>
      <c r="G6" s="50"/>
      <c r="H6" s="38"/>
      <c r="I6" s="49"/>
      <c r="J6" s="38"/>
      <c r="K6" s="15"/>
    </row>
    <row r="7" spans="1:11" ht="48.95" customHeight="1" x14ac:dyDescent="0.25">
      <c r="A7" s="53"/>
      <c r="B7" s="38"/>
      <c r="C7" s="49"/>
      <c r="D7" s="50"/>
      <c r="E7" s="38"/>
      <c r="F7" s="49"/>
      <c r="G7" s="50"/>
      <c r="H7" s="38"/>
      <c r="I7" s="49"/>
      <c r="J7" s="38"/>
      <c r="K7" s="15"/>
    </row>
    <row r="8" spans="1:11" ht="48.95" customHeight="1" x14ac:dyDescent="0.25">
      <c r="A8" s="53"/>
      <c r="B8" s="38"/>
      <c r="C8" s="49"/>
      <c r="D8" s="50"/>
      <c r="E8" s="38"/>
      <c r="F8" s="49"/>
      <c r="G8" s="50"/>
      <c r="H8" s="38"/>
      <c r="I8" s="49"/>
      <c r="J8" s="38"/>
      <c r="K8" s="15"/>
    </row>
    <row r="9" spans="1:11" ht="48.95" customHeight="1" x14ac:dyDescent="0.25">
      <c r="A9" s="53"/>
      <c r="B9" s="38"/>
      <c r="C9" s="49"/>
      <c r="D9" s="50"/>
      <c r="E9" s="38"/>
      <c r="F9" s="49"/>
      <c r="G9" s="50"/>
      <c r="H9" s="38"/>
      <c r="I9" s="49"/>
      <c r="J9" s="38"/>
      <c r="K9" s="15"/>
    </row>
    <row r="10" spans="1:11" ht="48.95" customHeight="1" x14ac:dyDescent="0.25">
      <c r="A10" s="53"/>
      <c r="B10" s="38"/>
      <c r="C10" s="49"/>
      <c r="D10" s="50"/>
      <c r="E10" s="38"/>
      <c r="F10" s="49"/>
      <c r="G10" s="50"/>
      <c r="H10" s="38"/>
      <c r="I10" s="49"/>
      <c r="J10" s="38"/>
      <c r="K10" s="15"/>
    </row>
    <row r="11" spans="1:11" ht="48.95" customHeight="1" x14ac:dyDescent="0.25">
      <c r="A11" s="53"/>
      <c r="B11" s="38"/>
      <c r="C11" s="49"/>
      <c r="D11" s="50"/>
      <c r="E11" s="38"/>
      <c r="F11" s="49"/>
      <c r="G11" s="50"/>
      <c r="H11" s="38"/>
      <c r="I11" s="49"/>
      <c r="J11" s="38"/>
      <c r="K11" s="15"/>
    </row>
    <row r="12" spans="1:11" ht="48.95" customHeight="1" x14ac:dyDescent="0.25">
      <c r="A12" s="53"/>
      <c r="B12" s="38"/>
      <c r="C12" s="49"/>
      <c r="D12" s="50"/>
      <c r="E12" s="38"/>
      <c r="F12" s="49"/>
      <c r="G12" s="50"/>
      <c r="H12" s="38"/>
      <c r="I12" s="49"/>
      <c r="J12" s="38"/>
      <c r="K12" s="15"/>
    </row>
    <row r="13" spans="1:11" ht="48.95" customHeight="1" x14ac:dyDescent="0.25">
      <c r="A13" s="53"/>
      <c r="B13" s="38"/>
      <c r="C13" s="49"/>
      <c r="D13" s="50"/>
      <c r="E13" s="38"/>
      <c r="F13" s="49"/>
      <c r="G13" s="50"/>
      <c r="H13" s="38"/>
      <c r="I13" s="49"/>
      <c r="J13" s="38"/>
      <c r="K13" s="15"/>
    </row>
    <row r="14" spans="1:11" ht="48.95" customHeight="1" x14ac:dyDescent="0.25">
      <c r="A14" s="53"/>
      <c r="B14" s="38"/>
      <c r="C14" s="49"/>
      <c r="D14" s="50"/>
      <c r="E14" s="38"/>
      <c r="F14" s="49"/>
      <c r="G14" s="50"/>
      <c r="H14" s="38"/>
      <c r="I14" s="49"/>
      <c r="J14" s="38"/>
      <c r="K14" s="15"/>
    </row>
    <row r="15" spans="1:11" ht="48" customHeight="1" thickBot="1" x14ac:dyDescent="0.3">
      <c r="A15" s="61"/>
      <c r="B15" s="56"/>
      <c r="C15" s="54"/>
      <c r="D15" s="55"/>
      <c r="E15" s="56"/>
      <c r="F15" s="54"/>
      <c r="G15" s="55"/>
      <c r="H15" s="56"/>
      <c r="I15" s="54"/>
      <c r="J15" s="56"/>
      <c r="K15" s="16"/>
    </row>
    <row r="16" spans="1:11" ht="18.95" customHeight="1" x14ac:dyDescent="0.25">
      <c r="A16" s="10"/>
      <c r="B16" s="10"/>
      <c r="C16" s="10"/>
      <c r="D16" s="10"/>
      <c r="E16" s="10"/>
      <c r="F16" s="10"/>
      <c r="G16" s="10"/>
      <c r="H16" s="10"/>
      <c r="I16" s="10"/>
      <c r="J16" s="10"/>
      <c r="K16" s="11"/>
    </row>
    <row r="17" spans="1:11" ht="48.95" customHeight="1" x14ac:dyDescent="0.25">
      <c r="A17" s="78" t="s">
        <v>548</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73" t="s">
        <v>28</v>
      </c>
      <c r="B19" s="65"/>
      <c r="C19" s="76" t="s">
        <v>544</v>
      </c>
      <c r="D19" s="64"/>
      <c r="E19" s="65"/>
      <c r="F19" s="76" t="s">
        <v>549</v>
      </c>
      <c r="G19" s="64"/>
      <c r="H19" s="65"/>
      <c r="I19" s="59" t="s">
        <v>546</v>
      </c>
      <c r="J19" s="60"/>
      <c r="K19" s="11"/>
    </row>
    <row r="20" spans="1:11" ht="48.95" customHeight="1" x14ac:dyDescent="0.25">
      <c r="A20" s="53"/>
      <c r="B20" s="38"/>
      <c r="C20" s="49"/>
      <c r="D20" s="50"/>
      <c r="E20" s="38"/>
      <c r="F20" s="49"/>
      <c r="G20" s="50"/>
      <c r="H20" s="38"/>
      <c r="I20" s="51"/>
      <c r="J20" s="52"/>
      <c r="K20" s="11"/>
    </row>
    <row r="21" spans="1:11" ht="48.95" customHeight="1" x14ac:dyDescent="0.25">
      <c r="A21" s="53"/>
      <c r="B21" s="38"/>
      <c r="C21" s="49"/>
      <c r="D21" s="50"/>
      <c r="E21" s="38"/>
      <c r="F21" s="49"/>
      <c r="G21" s="50"/>
      <c r="H21" s="38"/>
      <c r="I21" s="51"/>
      <c r="J21" s="52"/>
      <c r="K21" s="11"/>
    </row>
    <row r="22" spans="1:11" ht="48.95" customHeight="1" x14ac:dyDescent="0.25">
      <c r="A22" s="53"/>
      <c r="B22" s="38"/>
      <c r="C22" s="49"/>
      <c r="D22" s="50"/>
      <c r="E22" s="38"/>
      <c r="F22" s="49"/>
      <c r="G22" s="50"/>
      <c r="H22" s="38"/>
      <c r="I22" s="51"/>
      <c r="J22" s="52"/>
      <c r="K22" s="11"/>
    </row>
    <row r="23" spans="1:11" ht="48.95" customHeight="1" x14ac:dyDescent="0.25">
      <c r="A23" s="53"/>
      <c r="B23" s="38"/>
      <c r="C23" s="49"/>
      <c r="D23" s="50"/>
      <c r="E23" s="38"/>
      <c r="F23" s="49"/>
      <c r="G23" s="50"/>
      <c r="H23" s="38"/>
      <c r="I23" s="51"/>
      <c r="J23" s="52"/>
      <c r="K23" s="11"/>
    </row>
    <row r="24" spans="1:11" ht="48.95" customHeight="1" x14ac:dyDescent="0.25">
      <c r="A24" s="53"/>
      <c r="B24" s="38"/>
      <c r="C24" s="49"/>
      <c r="D24" s="50"/>
      <c r="E24" s="38"/>
      <c r="F24" s="49"/>
      <c r="G24" s="50"/>
      <c r="H24" s="38"/>
      <c r="I24" s="51"/>
      <c r="J24" s="52"/>
      <c r="K24" s="11"/>
    </row>
    <row r="25" spans="1:11" ht="48.95" customHeight="1" x14ac:dyDescent="0.25">
      <c r="A25" s="53"/>
      <c r="B25" s="38"/>
      <c r="C25" s="49"/>
      <c r="D25" s="50"/>
      <c r="E25" s="38"/>
      <c r="F25" s="49"/>
      <c r="G25" s="50"/>
      <c r="H25" s="38"/>
      <c r="I25" s="51"/>
      <c r="J25" s="52"/>
      <c r="K25" s="11"/>
    </row>
    <row r="26" spans="1:11" ht="48.95" customHeight="1" x14ac:dyDescent="0.25">
      <c r="A26" s="53"/>
      <c r="B26" s="38"/>
      <c r="C26" s="49"/>
      <c r="D26" s="50"/>
      <c r="E26" s="38"/>
      <c r="F26" s="49"/>
      <c r="G26" s="50"/>
      <c r="H26" s="38"/>
      <c r="I26" s="51"/>
      <c r="J26" s="52"/>
      <c r="K26" s="11"/>
    </row>
    <row r="27" spans="1:11" ht="48.95" customHeight="1" x14ac:dyDescent="0.25">
      <c r="A27" s="53"/>
      <c r="B27" s="38"/>
      <c r="C27" s="49"/>
      <c r="D27" s="50"/>
      <c r="E27" s="38"/>
      <c r="F27" s="49"/>
      <c r="G27" s="50"/>
      <c r="H27" s="38"/>
      <c r="I27" s="51"/>
      <c r="J27" s="52"/>
      <c r="K27" s="11"/>
    </row>
    <row r="28" spans="1:11" ht="48.95" customHeight="1" x14ac:dyDescent="0.25">
      <c r="A28" s="53"/>
      <c r="B28" s="38"/>
      <c r="C28" s="49"/>
      <c r="D28" s="50"/>
      <c r="E28" s="38"/>
      <c r="F28" s="49"/>
      <c r="G28" s="50"/>
      <c r="H28" s="38"/>
      <c r="I28" s="51"/>
      <c r="J28" s="52"/>
      <c r="K28" s="11"/>
    </row>
    <row r="29" spans="1:11" ht="48.95" customHeight="1" x14ac:dyDescent="0.25">
      <c r="A29" s="53"/>
      <c r="B29" s="38"/>
      <c r="C29" s="49"/>
      <c r="D29" s="50"/>
      <c r="E29" s="38"/>
      <c r="F29" s="49"/>
      <c r="G29" s="50"/>
      <c r="H29" s="38"/>
      <c r="I29" s="51"/>
      <c r="J29" s="52"/>
      <c r="K29" s="11"/>
    </row>
    <row r="31" spans="1:11" ht="33" customHeight="1" x14ac:dyDescent="0.25">
      <c r="A31" s="67"/>
      <c r="B31" s="29"/>
      <c r="C31" s="29"/>
      <c r="D31" s="29"/>
      <c r="E31" s="29"/>
      <c r="F31" s="29"/>
      <c r="G31" s="29"/>
      <c r="H31" s="29"/>
      <c r="I31" s="29"/>
      <c r="J31" s="29"/>
    </row>
    <row r="33" spans="1:10" ht="15.95" customHeight="1" x14ac:dyDescent="0.25">
      <c r="A33" s="77" t="s">
        <v>550</v>
      </c>
      <c r="B33" s="29"/>
      <c r="C33" s="29"/>
      <c r="D33" s="29"/>
      <c r="E33" s="29"/>
      <c r="F33" s="29"/>
      <c r="G33" s="29"/>
      <c r="H33" s="29"/>
      <c r="I33" s="29"/>
      <c r="J33" s="29"/>
    </row>
    <row r="34" spans="1:10" ht="15.95" customHeight="1" thickBot="1" x14ac:dyDescent="0.3"/>
    <row r="35" spans="1:10" ht="15.95" customHeight="1" x14ac:dyDescent="0.25">
      <c r="A35" s="8" t="s">
        <v>27</v>
      </c>
      <c r="B35" s="63" t="s">
        <v>551</v>
      </c>
      <c r="C35" s="64"/>
      <c r="D35" s="64"/>
      <c r="E35" s="64"/>
      <c r="F35" s="64"/>
      <c r="G35" s="65"/>
      <c r="H35" s="66" t="s">
        <v>552</v>
      </c>
      <c r="I35" s="64"/>
      <c r="J35" s="60"/>
    </row>
    <row r="36" spans="1:10" ht="48" customHeight="1" x14ac:dyDescent="0.25">
      <c r="A36" s="17" t="s">
        <v>553</v>
      </c>
      <c r="B36" s="74" t="s">
        <v>554</v>
      </c>
      <c r="C36" s="50"/>
      <c r="D36" s="50"/>
      <c r="E36" s="50"/>
      <c r="F36" s="50"/>
      <c r="G36" s="38"/>
      <c r="H36" s="62"/>
      <c r="I36" s="50"/>
      <c r="J36" s="52"/>
    </row>
    <row r="37" spans="1:10" ht="48" customHeight="1" x14ac:dyDescent="0.25">
      <c r="A37" s="17" t="s">
        <v>555</v>
      </c>
      <c r="B37" s="74" t="s">
        <v>556</v>
      </c>
      <c r="C37" s="50"/>
      <c r="D37" s="50"/>
      <c r="E37" s="50"/>
      <c r="F37" s="50"/>
      <c r="G37" s="38"/>
      <c r="H37" s="62" t="s">
        <v>592</v>
      </c>
      <c r="I37" s="50"/>
      <c r="J37" s="52"/>
    </row>
    <row r="38" spans="1:10" ht="48" customHeight="1" x14ac:dyDescent="0.25">
      <c r="A38" s="17" t="s">
        <v>557</v>
      </c>
      <c r="B38" s="74" t="s">
        <v>558</v>
      </c>
      <c r="C38" s="50"/>
      <c r="D38" s="50"/>
      <c r="E38" s="50"/>
      <c r="F38" s="50"/>
      <c r="G38" s="38"/>
      <c r="H38" s="62"/>
      <c r="I38" s="50"/>
      <c r="J38" s="52"/>
    </row>
    <row r="39" spans="1:10" ht="48" customHeight="1" x14ac:dyDescent="0.25">
      <c r="A39" s="18"/>
      <c r="B39" s="58"/>
      <c r="C39" s="50"/>
      <c r="D39" s="50"/>
      <c r="E39" s="50"/>
      <c r="F39" s="50"/>
      <c r="G39" s="38"/>
      <c r="H39" s="62"/>
      <c r="I39" s="50"/>
      <c r="J39" s="52"/>
    </row>
    <row r="40" spans="1:10" ht="48" customHeight="1" x14ac:dyDescent="0.25">
      <c r="A40" s="18"/>
      <c r="B40" s="58"/>
      <c r="C40" s="50"/>
      <c r="D40" s="50"/>
      <c r="E40" s="50"/>
      <c r="F40" s="50"/>
      <c r="G40" s="38"/>
      <c r="H40" s="62"/>
      <c r="I40" s="50"/>
      <c r="J40" s="52"/>
    </row>
    <row r="41" spans="1:10" ht="48" customHeight="1" x14ac:dyDescent="0.25">
      <c r="A41" s="18"/>
      <c r="B41" s="58"/>
      <c r="C41" s="50"/>
      <c r="D41" s="50"/>
      <c r="E41" s="50"/>
      <c r="F41" s="50"/>
      <c r="G41" s="38"/>
      <c r="H41" s="62"/>
      <c r="I41" s="50"/>
      <c r="J41" s="52"/>
    </row>
    <row r="42" spans="1:10" ht="48" customHeight="1" x14ac:dyDescent="0.25">
      <c r="A42" s="18"/>
      <c r="B42" s="58"/>
      <c r="C42" s="50"/>
      <c r="D42" s="50"/>
      <c r="E42" s="50"/>
      <c r="F42" s="50"/>
      <c r="G42" s="38"/>
      <c r="H42" s="62"/>
      <c r="I42" s="50"/>
      <c r="J42" s="52"/>
    </row>
    <row r="43" spans="1:10" ht="48" customHeight="1" x14ac:dyDescent="0.25">
      <c r="A43" s="18"/>
      <c r="B43" s="58"/>
      <c r="C43" s="50"/>
      <c r="D43" s="50"/>
      <c r="E43" s="50"/>
      <c r="F43" s="50"/>
      <c r="G43" s="38"/>
      <c r="H43" s="62"/>
      <c r="I43" s="50"/>
      <c r="J43" s="52"/>
    </row>
    <row r="44" spans="1:10" ht="48" customHeight="1" x14ac:dyDescent="0.25">
      <c r="A44" s="18"/>
      <c r="B44" s="58"/>
      <c r="C44" s="50"/>
      <c r="D44" s="50"/>
      <c r="E44" s="50"/>
      <c r="F44" s="50"/>
      <c r="G44" s="38"/>
      <c r="H44" s="62"/>
      <c r="I44" s="50"/>
      <c r="J44" s="52"/>
    </row>
    <row r="45" spans="1:10" ht="48" customHeight="1" x14ac:dyDescent="0.25">
      <c r="A45" s="18"/>
      <c r="B45" s="58"/>
      <c r="C45" s="50"/>
      <c r="D45" s="50"/>
      <c r="E45" s="50"/>
      <c r="F45" s="50"/>
      <c r="G45" s="38"/>
      <c r="H45" s="62"/>
      <c r="I45" s="50"/>
      <c r="J45" s="52"/>
    </row>
    <row r="46" spans="1:10" ht="48.95" customHeight="1" thickBot="1" x14ac:dyDescent="0.3">
      <c r="A46" s="19"/>
      <c r="B46" s="68"/>
      <c r="C46" s="55"/>
      <c r="D46" s="55"/>
      <c r="E46" s="55"/>
      <c r="F46" s="55"/>
      <c r="G46" s="56"/>
      <c r="H46" s="69"/>
      <c r="I46" s="70"/>
      <c r="J46" s="71"/>
    </row>
    <row r="48" spans="1:10" ht="102" customHeight="1" x14ac:dyDescent="0.25">
      <c r="A48" s="67" t="s">
        <v>559</v>
      </c>
      <c r="B48" s="29"/>
      <c r="C48" s="29"/>
      <c r="D48" s="29"/>
      <c r="E48" s="29"/>
      <c r="F48" s="29"/>
      <c r="G48" s="29"/>
      <c r="H48" s="29"/>
      <c r="I48" s="29"/>
      <c r="J48" s="29"/>
    </row>
    <row r="51" spans="1:10" x14ac:dyDescent="0.25">
      <c r="A51" s="72" t="s">
        <v>560</v>
      </c>
      <c r="B51" s="29"/>
      <c r="C51" s="29"/>
      <c r="D51" s="29"/>
      <c r="E51" s="57" t="s">
        <v>593</v>
      </c>
      <c r="F51" s="29"/>
      <c r="G51" s="29"/>
      <c r="H51" s="29"/>
      <c r="I51" s="29"/>
      <c r="J51" s="29"/>
    </row>
    <row r="53" spans="1:10" x14ac:dyDescent="0.25">
      <c r="A53" s="72" t="s">
        <v>561</v>
      </c>
      <c r="B53" s="29"/>
      <c r="C53" s="29"/>
      <c r="D53" s="29"/>
      <c r="E53" s="57" t="s">
        <v>585</v>
      </c>
      <c r="F53" s="29"/>
      <c r="G53" s="29"/>
      <c r="H53" s="29"/>
      <c r="I53" s="29"/>
      <c r="J53" s="29"/>
    </row>
    <row r="100" spans="1:1" ht="15.75" x14ac:dyDescent="0.25">
      <c r="A100" t="s">
        <v>562</v>
      </c>
    </row>
  </sheetData>
  <sheetProtection sheet="1"/>
  <mergeCells count="121">
    <mergeCell ref="C11:E1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ct:contentTypeSchema xmlns:ct="http://schemas.microsoft.com/office/2006/metadata/contentType" xmlns:ma="http://schemas.microsoft.com/office/2006/metadata/properties/metaAttributes" ct:_="" ma:_="" ma:contentTypeName="Dokumentas" ma:contentTypeID="0x010100F37B3A5E8A165D4293884FC22CA40E21" ma:contentTypeVersion="2" ma:contentTypeDescription="Kurkite naują dokumentą." ma:contentTypeScope="" ma:versionID="f1a7f8d88446d677c914adc090aa706a">
  <xsd:schema xmlns:xsd="http://www.w3.org/2001/XMLSchema" xmlns:xs="http://www.w3.org/2001/XMLSchema" xmlns:p="http://schemas.microsoft.com/office/2006/metadata/properties" targetNamespace="http://schemas.microsoft.com/office/2006/metadata/properties" ma:root="true" ma:fieldsID="b27674499fb30b7ba3c007550669ce3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0298B7-5CE4-4DDD-A013-0150288BFF8E}">
  <ds:schemaRefs/>
</ds:datastoreItem>
</file>

<file path=customXml/itemProps2.xml><?xml version="1.0" encoding="utf-8"?>
<ds:datastoreItem xmlns:ds="http://schemas.openxmlformats.org/officeDocument/2006/customXml" ds:itemID="{AC8FA65C-2345-46F7-89F8-EC923AC9D1C5}"/>
</file>

<file path=customXml/itemProps3.xml><?xml version="1.0" encoding="utf-8"?>
<ds:datastoreItem xmlns:ds="http://schemas.openxmlformats.org/officeDocument/2006/customXml" ds:itemID="{18A978D8-2469-4165-B28E-57D1E0CA3DEC}"/>
</file>

<file path=customXml/itemProps4.xml><?xml version="1.0" encoding="utf-8"?>
<ds:datastoreItem xmlns:ds="http://schemas.openxmlformats.org/officeDocument/2006/customXml" ds:itemID="{483A1E3A-4036-4C12-AA58-3778073D6A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Valerija Simanauskienė</cp:lastModifiedBy>
  <dcterms:created xsi:type="dcterms:W3CDTF">2023-04-04T12:16:45Z</dcterms:created>
  <dcterms:modified xsi:type="dcterms:W3CDTF">2024-11-06T08:54:03Z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0x010100F37B3A5E8A165D4293884FC22CA40E21</vt:lpwstr>
  </property>
</Properties>
</file>