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okumentai\ca\Pardavimai-rinkodara\Konkursai\Projektai\2024\Vilniaus vystymo kompanija\10 29\Sąlygos\Techninės specifikacijos priedai\"/>
    </mc:Choice>
  </mc:AlternateContent>
  <xr:revisionPtr revIDLastSave="0" documentId="13_ncr:1_{720403F1-63C4-47AB-8B58-8BE00E24450D}" xr6:coauthVersionLast="47" xr6:coauthVersionMax="47" xr10:uidLastSave="{00000000-0000-0000-0000-000000000000}"/>
  <bookViews>
    <workbookView xWindow="-108" yWindow="-108" windowWidth="30936" windowHeight="16776" xr2:uid="{D23D4027-3FB8-405F-AB14-0BCF778BA446}"/>
  </bookViews>
  <sheets>
    <sheet name="Antra pirkimo objekto"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G14" i="2"/>
  <c r="I14" i="2" s="1"/>
  <c r="G15" i="2"/>
  <c r="I15" i="2" s="1"/>
  <c r="G16" i="2"/>
  <c r="I16" i="2" s="1"/>
  <c r="G6" i="2"/>
  <c r="G13" i="2"/>
  <c r="G10" i="2"/>
  <c r="G9" i="2"/>
  <c r="I30" i="2"/>
  <c r="I29" i="2"/>
  <c r="I28" i="2" l="1"/>
  <c r="I27" i="2"/>
  <c r="I26" i="2"/>
  <c r="I25" i="2"/>
  <c r="I24" i="2"/>
  <c r="I23" i="2"/>
  <c r="I22" i="2"/>
  <c r="I21" i="2"/>
  <c r="I20" i="2"/>
  <c r="I19" i="2"/>
  <c r="I18" i="2"/>
  <c r="I17" i="2"/>
  <c r="I13" i="2"/>
  <c r="I31" i="2" s="1"/>
  <c r="I10" i="2"/>
  <c r="I9" i="2"/>
  <c r="I8" i="2"/>
  <c r="I7" i="2"/>
  <c r="I11" i="2" l="1"/>
  <c r="I33" i="2" s="1"/>
  <c r="I35" i="2" s="1"/>
  <c r="I34" i="2" s="1"/>
</calcChain>
</file>

<file path=xl/sharedStrings.xml><?xml version="1.0" encoding="utf-8"?>
<sst xmlns="http://schemas.openxmlformats.org/spreadsheetml/2006/main" count="91" uniqueCount="54">
  <si>
    <t>4 priedas</t>
  </si>
  <si>
    <t>PERKAMŲ PASLAUGŲ ĮKAINIŲ LENTELĖ - II PIRKIMO OBJEKTO DALIS</t>
  </si>
  <si>
    <t xml:space="preserve">                                 </t>
  </si>
  <si>
    <t>Eil. Nr.</t>
  </si>
  <si>
    <t>Užsakomos paslaugos</t>
  </si>
  <si>
    <t>Mato vnt.</t>
  </si>
  <si>
    <r>
      <t xml:space="preserve">Mato vieneto įkainis (EUR) be PVM </t>
    </r>
    <r>
      <rPr>
        <b/>
        <sz val="12"/>
        <color rgb="FFFF0000"/>
        <rFont val="Arial"/>
        <family val="2"/>
        <charset val="186"/>
      </rPr>
      <t>(PILDO TIEKĖJAS)</t>
    </r>
  </si>
  <si>
    <t>Apimtis/ kiekiai</t>
  </si>
  <si>
    <t>Orientacinis paslaugos teikimo dažnis</t>
  </si>
  <si>
    <t>Viso suma (EUR) be PVM per 36 mėnesių</t>
  </si>
  <si>
    <t>PAGRINDINĖS PASLAUGOS</t>
  </si>
  <si>
    <t>Pagrindinė patalpų valymo ir priežiūros paslauga (žr. techninės specifikacijos 10 sk.)</t>
  </si>
  <si>
    <t>1 kv. m.</t>
  </si>
  <si>
    <t>d.</t>
  </si>
  <si>
    <t>Pagrindinė teritorijos valymo ir priežiūros paslauga (žr. techninės specifikacijos 11 sk.) vasaros sezono metu</t>
  </si>
  <si>
    <t>1 aras/1 mėn.</t>
  </si>
  <si>
    <t>mėn</t>
  </si>
  <si>
    <t>Pagrindinė teritorijos valymo ir priežiūros paslauga (žr. techninės specifikacijos 11 sk.) žiemos sezono metu</t>
  </si>
  <si>
    <t>Švaros palaikymo ir budėjimo paslauga (žr. techninės specifikacijos 12 sk.)</t>
  </si>
  <si>
    <t>1 val.</t>
  </si>
  <si>
    <t>Kiemsargio paslauga  (žr. techninės specifikacijos 13 sk.)</t>
  </si>
  <si>
    <t xml:space="preserve">Viso pagrindinių paslaugų per 36 mėn. be PVM:							</t>
  </si>
  <si>
    <t>PAPILDOMAI UŽSAKOMOS PASLAUGOS</t>
  </si>
  <si>
    <t>Drėgmę - purvą sugeriančio kilimėlio ir jo keitimo paslauga (žr. 1 priedo 14 sk.), kai kilimėlio išmatavimas 85 x 150 (+/- 3 cm)</t>
  </si>
  <si>
    <t>1 vnt.</t>
  </si>
  <si>
    <t>Drėgmę - purvą sugeriančio kilimėlio ir jo keitimo paslauga (žr. 1 priedo 14 sk.), kai kilimėlio išmatavimas 115 x 300 (+/- 3 cm)</t>
  </si>
  <si>
    <t>Drėgmę - purvą sugeriančio kilimėlio ir jo keitimo paslauga (žr. 1 priedo 14 sk.), kai kilimėlio išmatavimas 115 x 200 (+/- 3 cm)</t>
  </si>
  <si>
    <t>Drėgmę - purvą sugeriančio kilimėlio ir jo keitimo paslauga (žr. 1 priedo 14 sk.), kai kilimėlio išmatavimas 115 x 400 (+/- 3 cm)</t>
  </si>
  <si>
    <t>Lauko langų generalinio valymo paslaugą (žr. techninės specifikacijos 15 sk.)</t>
  </si>
  <si>
    <t>kartai</t>
  </si>
  <si>
    <t>Papildoma patalpų valymo ir priežiūros paslauga (žr. techninės specifikacijos 16 sk.)</t>
  </si>
  <si>
    <t>Patalpų valymo po statybų (ar) rekonstrukcijų, (ar) avarijos, ar remonto paslauga (žr. techninės specifikacijos 17 sk.)</t>
  </si>
  <si>
    <t>Skubaus valymo paslaugą (žr. techninės specifikacijos 18 sk.)</t>
  </si>
  <si>
    <t>Grindų vaškavimo paslauga (žr. techninės specifikacijos 19 sk.)</t>
  </si>
  <si>
    <t>Grindų impregnavimo paslauga (žr. techninės specifikacijos 20 sk.)</t>
  </si>
  <si>
    <t>Kilimų, kiliminių dangų cheminio / giluminio valymo paslauga (žr. techninės specifikacijos 21 sk.)</t>
  </si>
  <si>
    <t>Tekstilinių baldų cheminę (giluminę) valymo paslaugą (žr. techninės specifikacijos 22 sk.)</t>
  </si>
  <si>
    <t>1 sėdima vieta</t>
  </si>
  <si>
    <t>Papildoma grindų valymo paslauga (žr. techninės specifikacijos 23 sk.)</t>
  </si>
  <si>
    <t>Papildoma teritorijos valymo ir priežiūros paslauga (žr. techninės specifikacijos 24 sk.)</t>
  </si>
  <si>
    <t>1 aras</t>
  </si>
  <si>
    <t>Fasadinių sienų valymo paslauga (žr. techninės specifikacijos 25 sk.)</t>
  </si>
  <si>
    <t>Grindinių atplovimo ir valymo paslauga (žr. techninės specifikacijos 26 sk.)</t>
  </si>
  <si>
    <t>Sniego ir šiukšlių valymo nuo stogų paslauga (žr. techninės specifikacijos 27 sk.)</t>
  </si>
  <si>
    <t>II lygio patalpų dezinfekavimo paslauga (žr. techninės specifikacijos 28 sk.)</t>
  </si>
  <si>
    <t xml:space="preserve">Viso papildomai užsakomų paslaugų per 36 mėn. be PVM:							</t>
  </si>
  <si>
    <t>Palyginamoji pasiūlymo kaina per 36 mėn. be PVM:</t>
  </si>
  <si>
    <t>PVM:</t>
  </si>
  <si>
    <t>Palyginamoji pasiūlymo kaina per 36 mėn. su PVM:</t>
  </si>
  <si>
    <t xml:space="preserve"> PASTABOS:</t>
  </si>
  <si>
    <t xml:space="preserve"> 1. Įkainiuose turi būti įvertintos visos PO pateiktų reikalavimų, įskaitant papildomas ir administravimo, išlaidos </t>
  </si>
  <si>
    <t>2. Pateikti kiekiai ir periodiškumas yra tik planuojami, visos paslaugos bus perkamos pagal faktinį PO poreikį ir dažnį.</t>
  </si>
  <si>
    <r>
      <t xml:space="preserve">3.Paslaugos kaina bus panaudota tiekėjo ekonominio pasiūlymo naudingumui nustatyti. Pateikti plotai, dažniai, periodai ir kiekiai yra tik orientaciniai, paslaugos bus perkamos pagal faktinį PO poreikį ir pagal fiksuotus paslaugų teikėjo nurodytus vieneto įkainius. </t>
    </r>
    <r>
      <rPr>
        <sz val="12"/>
        <rFont val="Arial"/>
        <family val="2"/>
        <charset val="186"/>
      </rPr>
      <t>Maksimali pirkimo objekto daliai skirtų lėšų suma nurodyta pirkimo Sutarties projekte.</t>
    </r>
  </si>
  <si>
    <t>4. Tiekėjas E stulpelyje turi nurotyi mato vieneto įkainį  (EUR) be PVM 4 skaitmenis po kablelio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</si>
</sst>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1"/>
      <color theme="1"/>
      <name val="Calibri"/>
      <family val="2"/>
      <charset val="186"/>
      <scheme val="minor"/>
    </font>
    <font>
      <sz val="12"/>
      <color theme="1"/>
      <name val="Times New Roman"/>
      <family val="1"/>
      <charset val="186"/>
    </font>
    <font>
      <sz val="11"/>
      <color theme="1"/>
      <name val="Times New Roman"/>
      <family val="1"/>
    </font>
    <font>
      <sz val="12"/>
      <color rgb="FF000000"/>
      <name val="Calibri"/>
      <family val="2"/>
      <charset val="186"/>
      <scheme val="minor"/>
    </font>
    <font>
      <sz val="11"/>
      <color theme="1"/>
      <name val="Arial"/>
      <family val="2"/>
      <charset val="186"/>
    </font>
    <font>
      <b/>
      <sz val="12"/>
      <color theme="1"/>
      <name val="Arial"/>
      <family val="2"/>
      <charset val="186"/>
    </font>
    <font>
      <sz val="12"/>
      <color theme="1"/>
      <name val="Arial"/>
      <family val="2"/>
      <charset val="186"/>
    </font>
    <font>
      <b/>
      <sz val="11"/>
      <color theme="1"/>
      <name val="Arial"/>
      <family val="2"/>
      <charset val="186"/>
    </font>
    <font>
      <b/>
      <sz val="15"/>
      <color theme="1"/>
      <name val="Arial"/>
      <family val="2"/>
      <charset val="186"/>
    </font>
    <font>
      <b/>
      <sz val="12"/>
      <color rgb="FF000000"/>
      <name val="Arial"/>
      <family val="2"/>
      <charset val="186"/>
    </font>
    <font>
      <b/>
      <sz val="12"/>
      <color rgb="FFFF0000"/>
      <name val="Arial"/>
      <family val="2"/>
      <charset val="186"/>
    </font>
    <font>
      <sz val="12"/>
      <name val="Arial"/>
      <family val="2"/>
      <charset val="186"/>
    </font>
    <font>
      <b/>
      <sz val="11"/>
      <name val="Arial"/>
      <family val="2"/>
      <charset val="186"/>
    </font>
    <font>
      <sz val="11"/>
      <color rgb="FF000000"/>
      <name val="Arial"/>
      <family val="2"/>
      <charset val="186"/>
    </font>
    <font>
      <sz val="12"/>
      <color rgb="FF000000"/>
      <name val="Arial"/>
      <family val="2"/>
      <charset val="186"/>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85">
    <xf numFmtId="0" fontId="0" fillId="0" borderId="0" xfId="0"/>
    <xf numFmtId="0" fontId="1" fillId="0" borderId="0" xfId="0" applyFont="1" applyAlignment="1">
      <alignment horizontal="center"/>
    </xf>
    <xf numFmtId="0" fontId="2" fillId="0" borderId="0" xfId="0" applyFont="1"/>
    <xf numFmtId="0" fontId="0" fillId="3" borderId="0" xfId="0" applyFill="1"/>
    <xf numFmtId="0" fontId="3" fillId="0" borderId="0" xfId="0" applyFont="1" applyAlignment="1">
      <alignment horizontal="center" vertical="center"/>
    </xf>
    <xf numFmtId="0" fontId="4" fillId="0" borderId="0" xfId="0" applyFont="1"/>
    <xf numFmtId="0" fontId="6" fillId="0" borderId="0" xfId="0" applyFont="1" applyAlignment="1">
      <alignment horizontal="center"/>
    </xf>
    <xf numFmtId="0" fontId="7" fillId="0" borderId="0" xfId="0" applyFont="1" applyAlignment="1">
      <alignment horizontal="center"/>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5" fillId="0" borderId="23" xfId="0" applyFont="1" applyBorder="1" applyAlignment="1">
      <alignment horizontal="center" vertical="center" wrapText="1"/>
    </xf>
    <xf numFmtId="0" fontId="9" fillId="4" borderId="23"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2" borderId="25" xfId="0" applyFont="1" applyFill="1" applyBorder="1" applyAlignment="1">
      <alignment horizontal="center" vertical="center" wrapText="1"/>
    </xf>
    <xf numFmtId="0" fontId="4" fillId="0" borderId="13" xfId="0" applyFont="1" applyBorder="1" applyAlignment="1">
      <alignment horizontal="center"/>
    </xf>
    <xf numFmtId="0" fontId="4" fillId="0" borderId="16" xfId="0" applyFont="1" applyBorder="1" applyAlignment="1">
      <alignment horizontal="center"/>
    </xf>
    <xf numFmtId="1" fontId="4" fillId="0" borderId="8" xfId="0" applyNumberFormat="1" applyFont="1" applyBorder="1" applyAlignment="1">
      <alignment horizontal="center"/>
    </xf>
    <xf numFmtId="1" fontId="4" fillId="0" borderId="18" xfId="0" applyNumberFormat="1" applyFont="1" applyBorder="1" applyAlignment="1">
      <alignment horizontal="center"/>
    </xf>
    <xf numFmtId="0" fontId="7" fillId="3" borderId="18" xfId="0" applyFont="1" applyFill="1" applyBorder="1" applyAlignment="1">
      <alignment horizontal="center" vertical="center" wrapText="1"/>
    </xf>
    <xf numFmtId="0" fontId="11" fillId="0" borderId="16" xfId="0" applyFont="1" applyBorder="1" applyAlignment="1">
      <alignment horizontal="center" vertical="center"/>
    </xf>
    <xf numFmtId="0" fontId="12" fillId="3" borderId="8" xfId="0" applyFont="1" applyFill="1" applyBorder="1" applyAlignment="1">
      <alignment horizontal="center" vertical="center" wrapText="1"/>
    </xf>
    <xf numFmtId="1" fontId="13" fillId="0" borderId="8" xfId="0" applyNumberFormat="1" applyFont="1" applyBorder="1" applyAlignment="1">
      <alignment horizontal="center" vertical="center" wrapText="1"/>
    </xf>
    <xf numFmtId="0" fontId="12" fillId="3" borderId="18" xfId="0" applyFont="1" applyFill="1" applyBorder="1" applyAlignment="1">
      <alignment horizontal="center" vertical="center" wrapText="1"/>
    </xf>
    <xf numFmtId="0" fontId="4" fillId="0" borderId="8" xfId="0" applyFont="1" applyBorder="1" applyAlignment="1">
      <alignment horizontal="center" vertical="center" wrapText="1"/>
    </xf>
    <xf numFmtId="0" fontId="11" fillId="0" borderId="8" xfId="0" applyFont="1" applyBorder="1" applyAlignment="1">
      <alignment horizontal="center" vertical="center"/>
    </xf>
    <xf numFmtId="0" fontId="11" fillId="0" borderId="18" xfId="0" applyFont="1" applyBorder="1" applyAlignment="1">
      <alignment horizontal="center" vertical="center"/>
    </xf>
    <xf numFmtId="0" fontId="11" fillId="0" borderId="4" xfId="0" applyFont="1" applyBorder="1" applyAlignment="1">
      <alignment vertical="center" wrapText="1"/>
    </xf>
    <xf numFmtId="0" fontId="11" fillId="0" borderId="30" xfId="0" applyFont="1"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wrapText="1"/>
    </xf>
    <xf numFmtId="0" fontId="7" fillId="0" borderId="8" xfId="0" applyFont="1" applyBorder="1" applyAlignment="1">
      <alignment horizontal="center" vertical="center" wrapText="1"/>
    </xf>
    <xf numFmtId="0" fontId="5" fillId="5" borderId="11" xfId="0" applyFont="1" applyFill="1" applyBorder="1" applyAlignment="1">
      <alignment vertical="center" wrapText="1"/>
    </xf>
    <xf numFmtId="0" fontId="5" fillId="5" borderId="4" xfId="0" applyFont="1" applyFill="1" applyBorder="1" applyAlignment="1">
      <alignment vertical="center" wrapText="1"/>
    </xf>
    <xf numFmtId="0" fontId="5" fillId="5" borderId="26" xfId="0" applyFont="1" applyFill="1" applyBorder="1" applyAlignment="1">
      <alignment vertical="center" wrapText="1"/>
    </xf>
    <xf numFmtId="0" fontId="5" fillId="5" borderId="27" xfId="0" applyFont="1" applyFill="1" applyBorder="1" applyAlignment="1">
      <alignment vertical="center" wrapText="1"/>
    </xf>
    <xf numFmtId="0" fontId="5" fillId="5" borderId="10" xfId="0" applyFont="1" applyFill="1" applyBorder="1"/>
    <xf numFmtId="0" fontId="5" fillId="5" borderId="0" xfId="0" applyFont="1" applyFill="1"/>
    <xf numFmtId="0" fontId="5" fillId="5" borderId="29" xfId="0" applyFont="1" applyFill="1" applyBorder="1"/>
    <xf numFmtId="0" fontId="11" fillId="0" borderId="33" xfId="0" applyFont="1" applyBorder="1" applyAlignment="1">
      <alignment horizontal="center" vertical="center"/>
    </xf>
    <xf numFmtId="0" fontId="4" fillId="0" borderId="0" xfId="0" applyFont="1" applyAlignment="1">
      <alignment horizontal="center" vertical="center" wrapText="1"/>
    </xf>
    <xf numFmtId="0" fontId="11" fillId="0" borderId="35" xfId="0" applyFont="1" applyBorder="1" applyAlignment="1">
      <alignment vertical="center" wrapText="1"/>
    </xf>
    <xf numFmtId="0" fontId="11" fillId="0" borderId="35" xfId="0" applyFont="1" applyBorder="1" applyAlignment="1">
      <alignment horizontal="center" vertical="center"/>
    </xf>
    <xf numFmtId="0" fontId="4" fillId="0" borderId="35" xfId="0" applyFont="1" applyBorder="1"/>
    <xf numFmtId="0" fontId="11" fillId="0" borderId="0" xfId="0" applyFont="1" applyAlignment="1">
      <alignment vertical="center" wrapText="1"/>
    </xf>
    <xf numFmtId="2" fontId="4" fillId="0" borderId="17" xfId="0" applyNumberFormat="1" applyFont="1" applyBorder="1"/>
    <xf numFmtId="2" fontId="4" fillId="0" borderId="19" xfId="0" applyNumberFormat="1" applyFont="1" applyBorder="1"/>
    <xf numFmtId="2" fontId="6" fillId="2" borderId="12" xfId="0" applyNumberFormat="1" applyFont="1" applyFill="1" applyBorder="1" applyAlignment="1">
      <alignment wrapText="1"/>
    </xf>
    <xf numFmtId="2" fontId="6" fillId="2" borderId="1" xfId="0" applyNumberFormat="1" applyFont="1" applyFill="1" applyBorder="1"/>
    <xf numFmtId="2" fontId="6" fillId="2" borderId="7" xfId="0" applyNumberFormat="1" applyFont="1" applyFill="1" applyBorder="1"/>
    <xf numFmtId="1" fontId="4" fillId="0" borderId="14" xfId="0" applyNumberFormat="1" applyFont="1" applyBorder="1" applyAlignment="1">
      <alignment horizontal="center"/>
    </xf>
    <xf numFmtId="0" fontId="7" fillId="3" borderId="14" xfId="0" applyFont="1" applyFill="1" applyBorder="1" applyAlignment="1">
      <alignment horizontal="center" vertical="center" wrapText="1"/>
    </xf>
    <xf numFmtId="0" fontId="12" fillId="3" borderId="28" xfId="0" applyFont="1" applyFill="1" applyBorder="1" applyAlignment="1">
      <alignment horizontal="center" vertical="center" wrapText="1"/>
    </xf>
    <xf numFmtId="2" fontId="4" fillId="0" borderId="15" xfId="0" applyNumberFormat="1" applyFont="1" applyBorder="1"/>
    <xf numFmtId="0" fontId="7"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1" fontId="4" fillId="0" borderId="5" xfId="0" applyNumberFormat="1" applyFont="1" applyBorder="1" applyAlignment="1">
      <alignment horizontal="center"/>
    </xf>
    <xf numFmtId="0" fontId="7" fillId="3" borderId="5" xfId="0" applyFont="1" applyFill="1" applyBorder="1" applyAlignment="1">
      <alignment horizontal="center" vertical="center" wrapText="1"/>
    </xf>
    <xf numFmtId="0" fontId="12" fillId="3" borderId="5" xfId="0" applyFont="1" applyFill="1" applyBorder="1" applyAlignment="1">
      <alignment horizontal="center" vertical="center" wrapText="1"/>
    </xf>
    <xf numFmtId="2" fontId="4" fillId="0" borderId="34" xfId="0" applyNumberFormat="1" applyFont="1" applyBorder="1"/>
    <xf numFmtId="164" fontId="7" fillId="4" borderId="14" xfId="0" applyNumberFormat="1" applyFont="1" applyFill="1" applyBorder="1" applyAlignment="1" applyProtection="1">
      <alignment horizontal="center" vertical="center" wrapText="1"/>
      <protection locked="0"/>
    </xf>
    <xf numFmtId="164" fontId="7" fillId="4" borderId="8" xfId="0" applyNumberFormat="1" applyFont="1" applyFill="1" applyBorder="1" applyAlignment="1" applyProtection="1">
      <alignment horizontal="center" vertical="center" wrapText="1"/>
      <protection locked="0"/>
    </xf>
    <xf numFmtId="164" fontId="7" fillId="4" borderId="5" xfId="0" applyNumberFormat="1" applyFont="1" applyFill="1" applyBorder="1" applyAlignment="1" applyProtection="1">
      <alignment horizontal="center" vertical="center" wrapText="1"/>
      <protection locked="0"/>
    </xf>
    <xf numFmtId="164" fontId="7" fillId="4" borderId="18" xfId="0" applyNumberFormat="1" applyFont="1" applyFill="1" applyBorder="1" applyAlignment="1" applyProtection="1">
      <alignment horizontal="center" vertical="center" wrapText="1"/>
      <protection locked="0"/>
    </xf>
    <xf numFmtId="0" fontId="14" fillId="2" borderId="8" xfId="0" applyFont="1" applyFill="1" applyBorder="1" applyAlignment="1">
      <alignment vertical="center" wrapText="1"/>
    </xf>
    <xf numFmtId="0" fontId="5" fillId="0" borderId="0" xfId="0" applyFont="1" applyAlignment="1">
      <alignment horizontal="center"/>
    </xf>
    <xf numFmtId="0" fontId="5" fillId="0" borderId="3" xfId="0" applyFont="1" applyBorder="1" applyAlignment="1">
      <alignment horizontal="center"/>
    </xf>
    <xf numFmtId="0" fontId="5" fillId="0" borderId="20" xfId="0" applyFont="1" applyBorder="1" applyAlignment="1">
      <alignment horizontal="center"/>
    </xf>
    <xf numFmtId="0" fontId="5" fillId="0" borderId="2" xfId="0" applyFont="1" applyBorder="1" applyAlignment="1">
      <alignment horizontal="center"/>
    </xf>
    <xf numFmtId="0" fontId="9" fillId="2" borderId="24"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0" borderId="5" xfId="0" applyFont="1" applyBorder="1" applyAlignment="1">
      <alignment horizontal="right" wrapText="1"/>
    </xf>
    <xf numFmtId="0" fontId="9" fillId="0" borderId="6" xfId="0" applyFont="1" applyBorder="1" applyAlignment="1">
      <alignment horizontal="right" wrapText="1"/>
    </xf>
    <xf numFmtId="0" fontId="5" fillId="0" borderId="8" xfId="0" applyFont="1" applyBorder="1" applyAlignment="1">
      <alignment horizontal="right"/>
    </xf>
    <xf numFmtId="0" fontId="5" fillId="0" borderId="9" xfId="0" applyFont="1" applyBorder="1" applyAlignment="1">
      <alignment horizontal="right"/>
    </xf>
    <xf numFmtId="0" fontId="9" fillId="0" borderId="8" xfId="0" applyFont="1" applyBorder="1" applyAlignment="1">
      <alignment horizontal="right"/>
    </xf>
    <xf numFmtId="0" fontId="9" fillId="0" borderId="9" xfId="0" applyFont="1" applyBorder="1" applyAlignment="1">
      <alignment horizontal="right"/>
    </xf>
    <xf numFmtId="0" fontId="9" fillId="4" borderId="8" xfId="0" applyFont="1" applyFill="1" applyBorder="1" applyAlignment="1">
      <alignment horizontal="left"/>
    </xf>
    <xf numFmtId="0" fontId="14" fillId="2" borderId="8" xfId="0" applyFont="1" applyFill="1" applyBorder="1" applyAlignment="1">
      <alignment vertical="center"/>
    </xf>
    <xf numFmtId="0" fontId="7" fillId="3" borderId="37" xfId="0" applyFont="1" applyFill="1" applyBorder="1" applyAlignment="1">
      <alignment horizontal="right" vertical="center" wrapText="1"/>
    </xf>
    <xf numFmtId="0" fontId="7" fillId="3" borderId="38" xfId="0" applyFont="1" applyFill="1" applyBorder="1" applyAlignment="1">
      <alignment horizontal="right" vertical="center" wrapText="1"/>
    </xf>
    <xf numFmtId="0" fontId="7" fillId="3" borderId="39" xfId="0" applyFont="1" applyFill="1" applyBorder="1" applyAlignment="1">
      <alignment horizontal="right" vertical="center" wrapText="1"/>
    </xf>
    <xf numFmtId="0" fontId="7" fillId="3" borderId="36" xfId="0" applyFont="1" applyFill="1" applyBorder="1" applyAlignment="1">
      <alignment horizontal="right" vertical="center" wrapText="1"/>
    </xf>
    <xf numFmtId="0" fontId="5" fillId="5" borderId="10" xfId="0" applyFont="1" applyFill="1" applyBorder="1"/>
    <xf numFmtId="0" fontId="5" fillId="5"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57176-FD9D-4211-A6E4-78DE6B413E5A}">
  <dimension ref="A1:K40"/>
  <sheetViews>
    <sheetView tabSelected="1" topLeftCell="A4" zoomScaleNormal="100" workbookViewId="0">
      <selection activeCell="E6" sqref="E6"/>
    </sheetView>
  </sheetViews>
  <sheetFormatPr defaultRowHeight="15.6" x14ac:dyDescent="0.3"/>
  <cols>
    <col min="1" max="1" width="7" style="2" customWidth="1"/>
    <col min="2" max="2" width="3.77734375" style="2" customWidth="1"/>
    <col min="3" max="3" width="128.77734375" style="2" customWidth="1"/>
    <col min="4" max="4" width="28.21875" style="1" customWidth="1"/>
    <col min="5" max="5" width="23.21875" style="2" customWidth="1"/>
    <col min="6" max="6" width="14.21875" style="2" customWidth="1"/>
    <col min="7" max="7" width="10.21875" style="2" customWidth="1"/>
    <col min="8" max="8" width="16" style="2" customWidth="1"/>
    <col min="9" max="9" width="21.77734375" customWidth="1"/>
  </cols>
  <sheetData>
    <row r="1" spans="1:9" ht="16.2" thickBot="1" x14ac:dyDescent="0.35">
      <c r="A1" s="5"/>
      <c r="B1" s="5"/>
      <c r="C1" s="5"/>
      <c r="D1" s="65" t="s">
        <v>0</v>
      </c>
      <c r="E1" s="65"/>
      <c r="F1" s="65"/>
      <c r="G1" s="65"/>
      <c r="H1" s="65"/>
      <c r="I1" s="5"/>
    </row>
    <row r="2" spans="1:9" ht="16.2" thickBot="1" x14ac:dyDescent="0.35">
      <c r="A2" s="66" t="s">
        <v>1</v>
      </c>
      <c r="B2" s="67"/>
      <c r="C2" s="67"/>
      <c r="D2" s="67"/>
      <c r="E2" s="67"/>
      <c r="F2" s="67"/>
      <c r="G2" s="67"/>
      <c r="H2" s="67"/>
      <c r="I2" s="68"/>
    </row>
    <row r="3" spans="1:9" ht="16.2" thickBot="1" x14ac:dyDescent="0.35">
      <c r="A3" s="5"/>
      <c r="B3" s="5"/>
      <c r="C3" s="5"/>
      <c r="D3" s="6" t="s">
        <v>2</v>
      </c>
      <c r="E3" s="5"/>
      <c r="F3" s="7"/>
      <c r="G3" s="5"/>
      <c r="H3" s="5"/>
      <c r="I3" s="5"/>
    </row>
    <row r="4" spans="1:9" ht="71.55" customHeight="1" x14ac:dyDescent="0.3">
      <c r="A4" s="8" t="s">
        <v>3</v>
      </c>
      <c r="B4" s="9"/>
      <c r="C4" s="10" t="s">
        <v>4</v>
      </c>
      <c r="D4" s="11" t="s">
        <v>5</v>
      </c>
      <c r="E4" s="12" t="s">
        <v>6</v>
      </c>
      <c r="F4" s="13" t="s">
        <v>7</v>
      </c>
      <c r="G4" s="69" t="s">
        <v>8</v>
      </c>
      <c r="H4" s="70"/>
      <c r="I4" s="14" t="s">
        <v>9</v>
      </c>
    </row>
    <row r="5" spans="1:9" ht="16.2" customHeight="1" thickBot="1" x14ac:dyDescent="0.35">
      <c r="A5" s="32"/>
      <c r="B5" s="33"/>
      <c r="C5" s="32" t="s">
        <v>10</v>
      </c>
      <c r="D5" s="34"/>
      <c r="E5" s="34"/>
      <c r="F5" s="34"/>
      <c r="G5" s="34"/>
      <c r="H5" s="34"/>
      <c r="I5" s="35"/>
    </row>
    <row r="6" spans="1:9" ht="15" x14ac:dyDescent="0.3">
      <c r="A6" s="24">
        <v>1</v>
      </c>
      <c r="B6" s="24"/>
      <c r="C6" s="30" t="s">
        <v>11</v>
      </c>
      <c r="D6" s="15" t="s">
        <v>12</v>
      </c>
      <c r="E6" s="60">
        <v>7.0000000000000007E-2</v>
      </c>
      <c r="F6" s="50">
        <v>33500</v>
      </c>
      <c r="G6" s="51">
        <f>156*5</f>
        <v>780</v>
      </c>
      <c r="H6" s="52" t="s">
        <v>13</v>
      </c>
      <c r="I6" s="53">
        <f>E6*F6*G6</f>
        <v>1829100</v>
      </c>
    </row>
    <row r="7" spans="1:9" ht="15" x14ac:dyDescent="0.3">
      <c r="A7" s="24">
        <v>2</v>
      </c>
      <c r="B7" s="24"/>
      <c r="C7" s="27" t="s">
        <v>14</v>
      </c>
      <c r="D7" s="16" t="s">
        <v>15</v>
      </c>
      <c r="E7" s="61">
        <v>2</v>
      </c>
      <c r="F7" s="17">
        <v>850</v>
      </c>
      <c r="G7" s="54">
        <v>21</v>
      </c>
      <c r="H7" s="55" t="s">
        <v>16</v>
      </c>
      <c r="I7" s="45">
        <f t="shared" ref="I7:I30" si="0">E7*F7*G7</f>
        <v>35700</v>
      </c>
    </row>
    <row r="8" spans="1:9" ht="15" x14ac:dyDescent="0.3">
      <c r="A8" s="24">
        <v>3</v>
      </c>
      <c r="B8" s="31"/>
      <c r="C8" s="27" t="s">
        <v>17</v>
      </c>
      <c r="D8" s="16" t="s">
        <v>15</v>
      </c>
      <c r="E8" s="61">
        <v>2</v>
      </c>
      <c r="F8" s="17">
        <v>850</v>
      </c>
      <c r="G8" s="54">
        <v>15</v>
      </c>
      <c r="H8" s="55" t="s">
        <v>16</v>
      </c>
      <c r="I8" s="45">
        <f t="shared" si="0"/>
        <v>25500</v>
      </c>
    </row>
    <row r="9" spans="1:9" ht="15" x14ac:dyDescent="0.3">
      <c r="A9" s="24">
        <v>4</v>
      </c>
      <c r="B9" s="24"/>
      <c r="C9" s="27" t="s">
        <v>18</v>
      </c>
      <c r="D9" s="39" t="s">
        <v>19</v>
      </c>
      <c r="E9" s="62">
        <v>8</v>
      </c>
      <c r="F9" s="56">
        <v>60</v>
      </c>
      <c r="G9" s="57">
        <f>156*5</f>
        <v>780</v>
      </c>
      <c r="H9" s="58" t="s">
        <v>13</v>
      </c>
      <c r="I9" s="59">
        <f>E9*F9*G9</f>
        <v>374400</v>
      </c>
    </row>
    <row r="10" spans="1:9" ht="15" x14ac:dyDescent="0.3">
      <c r="A10" s="24">
        <v>5</v>
      </c>
      <c r="B10" s="24"/>
      <c r="C10" s="27" t="s">
        <v>20</v>
      </c>
      <c r="D10" s="20" t="s">
        <v>19</v>
      </c>
      <c r="E10" s="61">
        <v>8</v>
      </c>
      <c r="F10" s="17">
        <v>40</v>
      </c>
      <c r="G10" s="54">
        <f>156*5</f>
        <v>780</v>
      </c>
      <c r="H10" s="21" t="s">
        <v>13</v>
      </c>
      <c r="I10" s="45">
        <f>E10*F10*G10</f>
        <v>249600</v>
      </c>
    </row>
    <row r="11" spans="1:9" ht="15" customHeight="1" x14ac:dyDescent="0.3">
      <c r="A11" s="40"/>
      <c r="B11" s="40"/>
      <c r="C11" s="41"/>
      <c r="D11" s="42"/>
      <c r="E11" s="79" t="s">
        <v>21</v>
      </c>
      <c r="F11" s="80"/>
      <c r="G11" s="80"/>
      <c r="H11" s="81"/>
      <c r="I11" s="43">
        <f>SUM(I6:I10)</f>
        <v>2514300</v>
      </c>
    </row>
    <row r="12" spans="1:9" s="3" customFormat="1" x14ac:dyDescent="0.3">
      <c r="A12" s="36"/>
      <c r="B12" s="37"/>
      <c r="C12" s="36" t="s">
        <v>22</v>
      </c>
      <c r="D12" s="37"/>
      <c r="E12" s="37"/>
      <c r="F12" s="37"/>
      <c r="G12" s="37"/>
      <c r="H12" s="37"/>
      <c r="I12" s="38"/>
    </row>
    <row r="13" spans="1:9" ht="15" x14ac:dyDescent="0.3">
      <c r="A13" s="24">
        <v>6</v>
      </c>
      <c r="B13" s="24"/>
      <c r="C13" s="27" t="s">
        <v>23</v>
      </c>
      <c r="D13" s="20" t="s">
        <v>24</v>
      </c>
      <c r="E13" s="61">
        <v>2</v>
      </c>
      <c r="F13" s="17">
        <v>6</v>
      </c>
      <c r="G13" s="31">
        <f>156*5</f>
        <v>780</v>
      </c>
      <c r="H13" s="21" t="s">
        <v>13</v>
      </c>
      <c r="I13" s="45">
        <f t="shared" si="0"/>
        <v>9360</v>
      </c>
    </row>
    <row r="14" spans="1:9" ht="15" x14ac:dyDescent="0.3">
      <c r="A14" s="24">
        <v>7</v>
      </c>
      <c r="B14" s="24"/>
      <c r="C14" s="27" t="s">
        <v>25</v>
      </c>
      <c r="D14" s="20" t="s">
        <v>24</v>
      </c>
      <c r="E14" s="61">
        <v>4</v>
      </c>
      <c r="F14" s="17">
        <v>6</v>
      </c>
      <c r="G14" s="31">
        <f t="shared" ref="G14:G16" si="1">156*5</f>
        <v>780</v>
      </c>
      <c r="H14" s="21" t="s">
        <v>13</v>
      </c>
      <c r="I14" s="45">
        <f t="shared" si="0"/>
        <v>18720</v>
      </c>
    </row>
    <row r="15" spans="1:9" ht="15" x14ac:dyDescent="0.3">
      <c r="A15" s="24">
        <v>8</v>
      </c>
      <c r="B15" s="24"/>
      <c r="C15" s="27" t="s">
        <v>26</v>
      </c>
      <c r="D15" s="20" t="s">
        <v>24</v>
      </c>
      <c r="E15" s="61">
        <v>3</v>
      </c>
      <c r="F15" s="17">
        <v>6</v>
      </c>
      <c r="G15" s="31">
        <f t="shared" si="1"/>
        <v>780</v>
      </c>
      <c r="H15" s="21" t="s">
        <v>13</v>
      </c>
      <c r="I15" s="45">
        <f t="shared" si="0"/>
        <v>14040</v>
      </c>
    </row>
    <row r="16" spans="1:9" ht="15" x14ac:dyDescent="0.3">
      <c r="A16" s="24">
        <v>9</v>
      </c>
      <c r="B16" s="24"/>
      <c r="C16" s="27" t="s">
        <v>27</v>
      </c>
      <c r="D16" s="20" t="s">
        <v>24</v>
      </c>
      <c r="E16" s="61">
        <v>5</v>
      </c>
      <c r="F16" s="17">
        <v>6</v>
      </c>
      <c r="G16" s="31">
        <f t="shared" si="1"/>
        <v>780</v>
      </c>
      <c r="H16" s="21" t="s">
        <v>13</v>
      </c>
      <c r="I16" s="45">
        <f t="shared" si="0"/>
        <v>23400</v>
      </c>
    </row>
    <row r="17" spans="1:11" ht="15" x14ac:dyDescent="0.3">
      <c r="A17" s="24">
        <v>10</v>
      </c>
      <c r="B17" s="24"/>
      <c r="C17" s="27" t="s">
        <v>28</v>
      </c>
      <c r="D17" s="20" t="s">
        <v>12</v>
      </c>
      <c r="E17" s="61">
        <v>0</v>
      </c>
      <c r="F17" s="17">
        <v>5700</v>
      </c>
      <c r="G17" s="31">
        <v>6</v>
      </c>
      <c r="H17" s="21" t="s">
        <v>29</v>
      </c>
      <c r="I17" s="45">
        <f t="shared" si="0"/>
        <v>0</v>
      </c>
    </row>
    <row r="18" spans="1:11" ht="15" x14ac:dyDescent="0.3">
      <c r="A18" s="24">
        <v>11</v>
      </c>
      <c r="B18" s="24"/>
      <c r="C18" s="27" t="s">
        <v>30</v>
      </c>
      <c r="D18" s="20" t="s">
        <v>12</v>
      </c>
      <c r="E18" s="61">
        <v>0</v>
      </c>
      <c r="F18" s="17">
        <v>1100</v>
      </c>
      <c r="G18" s="31">
        <v>780</v>
      </c>
      <c r="H18" s="21" t="s">
        <v>13</v>
      </c>
      <c r="I18" s="45">
        <f t="shared" si="0"/>
        <v>0</v>
      </c>
    </row>
    <row r="19" spans="1:11" ht="15" x14ac:dyDescent="0.3">
      <c r="A19" s="24">
        <v>12</v>
      </c>
      <c r="B19" s="24"/>
      <c r="C19" s="27" t="s">
        <v>31</v>
      </c>
      <c r="D19" s="20" t="s">
        <v>12</v>
      </c>
      <c r="E19" s="61">
        <v>0</v>
      </c>
      <c r="F19" s="17">
        <v>900</v>
      </c>
      <c r="G19" s="31">
        <v>36</v>
      </c>
      <c r="H19" s="21" t="s">
        <v>29</v>
      </c>
      <c r="I19" s="45">
        <f t="shared" si="0"/>
        <v>0</v>
      </c>
    </row>
    <row r="20" spans="1:11" ht="15" x14ac:dyDescent="0.3">
      <c r="A20" s="24">
        <v>13</v>
      </c>
      <c r="B20" s="24"/>
      <c r="C20" s="27" t="s">
        <v>32</v>
      </c>
      <c r="D20" s="20" t="s">
        <v>19</v>
      </c>
      <c r="E20" s="61">
        <v>0</v>
      </c>
      <c r="F20" s="17">
        <v>110</v>
      </c>
      <c r="G20" s="31">
        <v>36</v>
      </c>
      <c r="H20" s="21" t="s">
        <v>29</v>
      </c>
      <c r="I20" s="45">
        <f t="shared" si="0"/>
        <v>0</v>
      </c>
    </row>
    <row r="21" spans="1:11" x14ac:dyDescent="0.3">
      <c r="A21" s="24">
        <v>14</v>
      </c>
      <c r="B21" s="24"/>
      <c r="C21" s="27" t="s">
        <v>33</v>
      </c>
      <c r="D21" s="20" t="s">
        <v>12</v>
      </c>
      <c r="E21" s="61">
        <v>0</v>
      </c>
      <c r="F21" s="22">
        <v>1000</v>
      </c>
      <c r="G21" s="31">
        <v>36</v>
      </c>
      <c r="H21" s="21" t="s">
        <v>29</v>
      </c>
      <c r="I21" s="45">
        <f t="shared" si="0"/>
        <v>0</v>
      </c>
      <c r="K21" s="4"/>
    </row>
    <row r="22" spans="1:11" x14ac:dyDescent="0.3">
      <c r="A22" s="24">
        <v>15</v>
      </c>
      <c r="B22" s="24"/>
      <c r="C22" s="27" t="s">
        <v>34</v>
      </c>
      <c r="D22" s="20" t="s">
        <v>12</v>
      </c>
      <c r="E22" s="61">
        <v>0</v>
      </c>
      <c r="F22" s="22">
        <v>700</v>
      </c>
      <c r="G22" s="31">
        <v>36</v>
      </c>
      <c r="H22" s="21" t="s">
        <v>29</v>
      </c>
      <c r="I22" s="45">
        <f t="shared" si="0"/>
        <v>0</v>
      </c>
      <c r="K22" s="4"/>
    </row>
    <row r="23" spans="1:11" x14ac:dyDescent="0.3">
      <c r="A23" s="24">
        <v>16</v>
      </c>
      <c r="B23" s="24"/>
      <c r="C23" s="27" t="s">
        <v>35</v>
      </c>
      <c r="D23" s="20" t="s">
        <v>12</v>
      </c>
      <c r="E23" s="61">
        <v>0</v>
      </c>
      <c r="F23" s="22">
        <v>200</v>
      </c>
      <c r="G23" s="31">
        <v>36</v>
      </c>
      <c r="H23" s="21" t="s">
        <v>29</v>
      </c>
      <c r="I23" s="45">
        <f t="shared" si="0"/>
        <v>0</v>
      </c>
      <c r="K23" s="4"/>
    </row>
    <row r="24" spans="1:11" x14ac:dyDescent="0.3">
      <c r="A24" s="24">
        <v>17</v>
      </c>
      <c r="B24" s="24"/>
      <c r="C24" s="27" t="s">
        <v>36</v>
      </c>
      <c r="D24" s="20" t="s">
        <v>37</v>
      </c>
      <c r="E24" s="61">
        <v>0</v>
      </c>
      <c r="F24" s="17">
        <v>120</v>
      </c>
      <c r="G24" s="31">
        <v>36</v>
      </c>
      <c r="H24" s="21" t="s">
        <v>29</v>
      </c>
      <c r="I24" s="45">
        <f t="shared" si="0"/>
        <v>0</v>
      </c>
      <c r="K24" s="4"/>
    </row>
    <row r="25" spans="1:11" x14ac:dyDescent="0.3">
      <c r="A25" s="24">
        <v>18</v>
      </c>
      <c r="B25" s="24"/>
      <c r="C25" s="27" t="s">
        <v>38</v>
      </c>
      <c r="D25" s="20" t="s">
        <v>12</v>
      </c>
      <c r="E25" s="61">
        <v>0</v>
      </c>
      <c r="F25" s="17">
        <v>52000</v>
      </c>
      <c r="G25" s="31">
        <v>36</v>
      </c>
      <c r="H25" s="21" t="s">
        <v>29</v>
      </c>
      <c r="I25" s="45">
        <f t="shared" si="0"/>
        <v>0</v>
      </c>
      <c r="K25" s="4"/>
    </row>
    <row r="26" spans="1:11" x14ac:dyDescent="0.3">
      <c r="A26" s="24">
        <v>19</v>
      </c>
      <c r="B26" s="24"/>
      <c r="C26" s="27" t="s">
        <v>39</v>
      </c>
      <c r="D26" s="20" t="s">
        <v>40</v>
      </c>
      <c r="E26" s="61">
        <v>0</v>
      </c>
      <c r="F26" s="17">
        <v>700</v>
      </c>
      <c r="G26" s="31">
        <v>36</v>
      </c>
      <c r="H26" s="21" t="s">
        <v>29</v>
      </c>
      <c r="I26" s="45">
        <f t="shared" si="0"/>
        <v>0</v>
      </c>
      <c r="K26" s="4"/>
    </row>
    <row r="27" spans="1:11" ht="15" x14ac:dyDescent="0.3">
      <c r="A27" s="24">
        <v>20</v>
      </c>
      <c r="B27" s="24"/>
      <c r="C27" s="27" t="s">
        <v>41</v>
      </c>
      <c r="D27" s="20" t="s">
        <v>12</v>
      </c>
      <c r="E27" s="61">
        <v>0</v>
      </c>
      <c r="F27" s="17">
        <v>7000</v>
      </c>
      <c r="G27" s="31">
        <v>6</v>
      </c>
      <c r="H27" s="21" t="s">
        <v>29</v>
      </c>
      <c r="I27" s="45">
        <f t="shared" si="0"/>
        <v>0</v>
      </c>
    </row>
    <row r="28" spans="1:11" s="3" customFormat="1" ht="16.2" customHeight="1" x14ac:dyDescent="0.3">
      <c r="A28" s="24">
        <v>21</v>
      </c>
      <c r="B28" s="24"/>
      <c r="C28" s="27" t="s">
        <v>42</v>
      </c>
      <c r="D28" s="20" t="s">
        <v>12</v>
      </c>
      <c r="E28" s="61">
        <v>0</v>
      </c>
      <c r="F28" s="17">
        <v>925</v>
      </c>
      <c r="G28" s="31">
        <v>36</v>
      </c>
      <c r="H28" s="21" t="s">
        <v>29</v>
      </c>
      <c r="I28" s="45">
        <f t="shared" si="0"/>
        <v>0</v>
      </c>
    </row>
    <row r="29" spans="1:11" s="3" customFormat="1" ht="15" x14ac:dyDescent="0.3">
      <c r="A29" s="24">
        <v>22</v>
      </c>
      <c r="B29" s="24"/>
      <c r="C29" s="28" t="s">
        <v>43</v>
      </c>
      <c r="D29" s="25" t="s">
        <v>12</v>
      </c>
      <c r="E29" s="61">
        <v>0</v>
      </c>
      <c r="F29" s="17">
        <v>14000</v>
      </c>
      <c r="G29" s="31">
        <v>6</v>
      </c>
      <c r="H29" s="21" t="s">
        <v>29</v>
      </c>
      <c r="I29" s="45">
        <f t="shared" si="0"/>
        <v>0</v>
      </c>
    </row>
    <row r="30" spans="1:11" s="3" customFormat="1" ht="15" x14ac:dyDescent="0.3">
      <c r="A30" s="24">
        <v>23</v>
      </c>
      <c r="B30" s="24"/>
      <c r="C30" s="29" t="s">
        <v>44</v>
      </c>
      <c r="D30" s="26" t="s">
        <v>12</v>
      </c>
      <c r="E30" s="63">
        <v>0</v>
      </c>
      <c r="F30" s="18">
        <v>3500</v>
      </c>
      <c r="G30" s="19">
        <v>156</v>
      </c>
      <c r="H30" s="23" t="s">
        <v>29</v>
      </c>
      <c r="I30" s="46">
        <f t="shared" si="0"/>
        <v>0</v>
      </c>
    </row>
    <row r="31" spans="1:11" s="3" customFormat="1" x14ac:dyDescent="0.3">
      <c r="A31" s="40"/>
      <c r="B31" s="40"/>
      <c r="C31" s="44"/>
      <c r="D31" s="82" t="s">
        <v>45</v>
      </c>
      <c r="E31" s="82"/>
      <c r="F31" s="82"/>
      <c r="G31" s="82"/>
      <c r="H31" s="82"/>
      <c r="I31" s="47">
        <f>SUM(I13:I30)</f>
        <v>65520</v>
      </c>
    </row>
    <row r="32" spans="1:11" s="3" customFormat="1" ht="16.2" thickBot="1" x14ac:dyDescent="0.35">
      <c r="A32" s="36"/>
      <c r="B32" s="36"/>
      <c r="C32" s="83"/>
      <c r="D32" s="84"/>
      <c r="E32" s="84"/>
      <c r="F32" s="84"/>
      <c r="G32" s="84"/>
      <c r="H32" s="84"/>
      <c r="I32" s="84"/>
    </row>
    <row r="33" spans="1:9" s="3" customFormat="1" ht="16.2" thickBot="1" x14ac:dyDescent="0.35">
      <c r="A33" s="71" t="s">
        <v>46</v>
      </c>
      <c r="B33" s="71"/>
      <c r="C33" s="71"/>
      <c r="D33" s="71"/>
      <c r="E33" s="71"/>
      <c r="F33" s="71"/>
      <c r="G33" s="71"/>
      <c r="H33" s="72"/>
      <c r="I33" s="47">
        <f>I11+I31</f>
        <v>2579820</v>
      </c>
    </row>
    <row r="34" spans="1:9" ht="16.2" thickBot="1" x14ac:dyDescent="0.35">
      <c r="A34" s="73" t="s">
        <v>47</v>
      </c>
      <c r="B34" s="73"/>
      <c r="C34" s="73"/>
      <c r="D34" s="73"/>
      <c r="E34" s="73"/>
      <c r="F34" s="73"/>
      <c r="G34" s="73"/>
      <c r="H34" s="74"/>
      <c r="I34" s="48">
        <f>I35-I33</f>
        <v>541762.19999999972</v>
      </c>
    </row>
    <row r="35" spans="1:9" ht="16.2" thickBot="1" x14ac:dyDescent="0.35">
      <c r="A35" s="75" t="s">
        <v>48</v>
      </c>
      <c r="B35" s="75"/>
      <c r="C35" s="75"/>
      <c r="D35" s="75"/>
      <c r="E35" s="75"/>
      <c r="F35" s="75"/>
      <c r="G35" s="75"/>
      <c r="H35" s="76"/>
      <c r="I35" s="49">
        <f>I33*1.21</f>
        <v>3121582.1999999997</v>
      </c>
    </row>
    <row r="36" spans="1:9" x14ac:dyDescent="0.3">
      <c r="A36" s="77" t="s">
        <v>49</v>
      </c>
      <c r="B36" s="77"/>
      <c r="C36" s="77"/>
      <c r="D36" s="77"/>
      <c r="E36" s="77"/>
      <c r="F36" s="77"/>
      <c r="G36" s="77"/>
      <c r="H36" s="77"/>
      <c r="I36" s="5"/>
    </row>
    <row r="37" spans="1:9" ht="15" x14ac:dyDescent="0.3">
      <c r="A37" s="78" t="s">
        <v>50</v>
      </c>
      <c r="B37" s="78"/>
      <c r="C37" s="78"/>
      <c r="D37" s="78"/>
      <c r="E37" s="78"/>
      <c r="F37" s="78"/>
      <c r="G37" s="78"/>
      <c r="H37" s="78"/>
      <c r="I37" s="5"/>
    </row>
    <row r="38" spans="1:9" ht="15" x14ac:dyDescent="0.3">
      <c r="A38" s="78" t="s">
        <v>51</v>
      </c>
      <c r="B38" s="78"/>
      <c r="C38" s="78"/>
      <c r="D38" s="78"/>
      <c r="E38" s="78"/>
      <c r="F38" s="78"/>
      <c r="G38" s="78"/>
      <c r="H38" s="78"/>
      <c r="I38" s="5"/>
    </row>
    <row r="39" spans="1:9" ht="15" x14ac:dyDescent="0.3">
      <c r="A39" s="64" t="s">
        <v>52</v>
      </c>
      <c r="B39" s="64"/>
      <c r="C39" s="64"/>
      <c r="D39" s="64"/>
      <c r="E39" s="64"/>
      <c r="F39" s="64"/>
      <c r="G39" s="64"/>
      <c r="H39" s="64"/>
      <c r="I39" s="5"/>
    </row>
    <row r="40" spans="1:9" ht="15" x14ac:dyDescent="0.3">
      <c r="A40" s="64" t="s">
        <v>53</v>
      </c>
      <c r="B40" s="64"/>
      <c r="C40" s="64"/>
      <c r="D40" s="64"/>
      <c r="E40" s="64"/>
      <c r="F40" s="64"/>
      <c r="G40" s="64"/>
      <c r="H40" s="64"/>
    </row>
  </sheetData>
  <sheetProtection algorithmName="SHA-512" hashValue="EIApT/IxLmxSLKB+HahoSSDW5AtqzXmDMpQnxEXWiH72g8mdKHpT6n/8kPYKvUsaNAfDr/UipvgNzTMjnBc6hg==" saltValue="0IdVtuHmQuQcith1iwTFmA==" spinCount="100000" sheet="1" objects="1" scenarios="1"/>
  <mergeCells count="14">
    <mergeCell ref="A40:H40"/>
    <mergeCell ref="A39:H39"/>
    <mergeCell ref="D1:H1"/>
    <mergeCell ref="A2:I2"/>
    <mergeCell ref="G4:H4"/>
    <mergeCell ref="A33:H33"/>
    <mergeCell ref="A34:H34"/>
    <mergeCell ref="A35:H35"/>
    <mergeCell ref="A36:H36"/>
    <mergeCell ref="A37:H37"/>
    <mergeCell ref="A38:H38"/>
    <mergeCell ref="E11:H11"/>
    <mergeCell ref="D31:H31"/>
    <mergeCell ref="C32:I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A5681AB322D1347B1F7CBA0195EE3D0" ma:contentTypeVersion="18" ma:contentTypeDescription="Kurkite naują dokumentą." ma:contentTypeScope="" ma:versionID="686d3e1a4c2fea8ca45ca0b2af64c15b">
  <xsd:schema xmlns:xsd="http://www.w3.org/2001/XMLSchema" xmlns:xs="http://www.w3.org/2001/XMLSchema" xmlns:p="http://schemas.microsoft.com/office/2006/metadata/properties" xmlns:ns2="600ff81f-8d6e-490a-9301-caac4298b7fb" xmlns:ns3="24fc6317-c063-4ee8-8087-6d60cd24f46a" targetNamespace="http://schemas.microsoft.com/office/2006/metadata/properties" ma:root="true" ma:fieldsID="5faa0b87e17e338dbf78cd74aaf2a8f2" ns2:_="" ns3:_="">
    <xsd:import namespace="600ff81f-8d6e-490a-9301-caac4298b7fb"/>
    <xsd:import namespace="24fc6317-c063-4ee8-8087-6d60cd24f4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ff81f-8d6e-490a-9301-caac4298b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934a8a67-bd8a-4395-b6f5-189eb7ec8d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fc6317-c063-4ee8-8087-6d60cd24f46a"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29bfcba4-891e-46d9-b589-21200ffbf81d}" ma:internalName="TaxCatchAll" ma:showField="CatchAllData" ma:web="24fc6317-c063-4ee8-8087-6d60cd24f4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0ff81f-8d6e-490a-9301-caac4298b7fb">
      <Terms xmlns="http://schemas.microsoft.com/office/infopath/2007/PartnerControls"/>
    </lcf76f155ced4ddcb4097134ff3c332f>
    <TaxCatchAll xmlns="24fc6317-c063-4ee8-8087-6d60cd24f46a" xsi:nil="true"/>
  </documentManagement>
</p:properties>
</file>

<file path=customXml/itemProps1.xml><?xml version="1.0" encoding="utf-8"?>
<ds:datastoreItem xmlns:ds="http://schemas.openxmlformats.org/officeDocument/2006/customXml" ds:itemID="{95E7AD79-6766-4156-B4BD-C8AF72169106}"/>
</file>

<file path=customXml/itemProps2.xml><?xml version="1.0" encoding="utf-8"?>
<ds:datastoreItem xmlns:ds="http://schemas.openxmlformats.org/officeDocument/2006/customXml" ds:itemID="{2252DB05-DA7E-4980-B8D1-514ADA5E3455}">
  <ds:schemaRefs>
    <ds:schemaRef ds:uri="http://schemas.microsoft.com/sharepoint/v3/contenttype/forms"/>
  </ds:schemaRefs>
</ds:datastoreItem>
</file>

<file path=customXml/itemProps3.xml><?xml version="1.0" encoding="utf-8"?>
<ds:datastoreItem xmlns:ds="http://schemas.openxmlformats.org/officeDocument/2006/customXml" ds:itemID="{A6235041-A079-4183-BDA1-A85B45FA3E42}">
  <ds:schemaRefs>
    <ds:schemaRef ds:uri="http://purl.org/dc/elements/1.1/"/>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www.w3.org/XML/1998/namespace"/>
    <ds:schemaRef ds:uri="24fc6317-c063-4ee8-8087-6d60cd24f46a"/>
    <ds:schemaRef ds:uri="600ff81f-8d6e-490a-9301-caac4298b7f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Antra pirkimo objekto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Egidijus Bandza</dc:creator>
  <cp:keywords/>
  <dc:description/>
  <cp:lastModifiedBy>Jurgita Rimkuvienė</cp:lastModifiedBy>
  <cp:revision/>
  <dcterms:created xsi:type="dcterms:W3CDTF">2024-06-28T21:07:51Z</dcterms:created>
  <dcterms:modified xsi:type="dcterms:W3CDTF">2024-10-28T10:02:45Z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0x0101005A5681AB322D1347B1F7CBA0195EE3D0</vt:lpwstr>
  </property>
  <property fmtid="{D5CDD505-2E9C-101B-9397-08002B2CF9AE}" pid="3" name="MediaServiceImageTags">
    <vt:lpwstr/>
  </property>
  <property fmtid="{D5CDD505-2E9C-101B-9397-08002B2CF9AE}" pid="4" name="MSIP_Label_8eadc2f5-c777-4900-b753-2ee6edf7f3c9_Enabled">
    <vt:lpwstr>true</vt:lpwstr>
  </property>
  <property fmtid="{D5CDD505-2E9C-101B-9397-08002B2CF9AE}" pid="5" name="MSIP_Label_8eadc2f5-c777-4900-b753-2ee6edf7f3c9_SetDate">
    <vt:lpwstr>2024-10-28T10:02:45Z</vt:lpwstr>
  </property>
  <property fmtid="{D5CDD505-2E9C-101B-9397-08002B2CF9AE}" pid="6" name="MSIP_Label_8eadc2f5-c777-4900-b753-2ee6edf7f3c9_Method">
    <vt:lpwstr>Standard</vt:lpwstr>
  </property>
  <property fmtid="{D5CDD505-2E9C-101B-9397-08002B2CF9AE}" pid="7" name="MSIP_Label_8eadc2f5-c777-4900-b753-2ee6edf7f3c9_Name">
    <vt:lpwstr>Bendras (Viešas)</vt:lpwstr>
  </property>
  <property fmtid="{D5CDD505-2E9C-101B-9397-08002B2CF9AE}" pid="8" name="MSIP_Label_8eadc2f5-c777-4900-b753-2ee6edf7f3c9_SiteId">
    <vt:lpwstr>53b2fdca-17e3-4e3a-9efe-7e3b63ba6b8f</vt:lpwstr>
  </property>
  <property fmtid="{D5CDD505-2E9C-101B-9397-08002B2CF9AE}" pid="9" name="MSIP_Label_8eadc2f5-c777-4900-b753-2ee6edf7f3c9_ActionId">
    <vt:lpwstr>0690161a-bb92-4681-b395-5d17fdb46d05</vt:lpwstr>
  </property>
  <property fmtid="{D5CDD505-2E9C-101B-9397-08002B2CF9AE}" pid="10" name="MSIP_Label_8eadc2f5-c777-4900-b753-2ee6edf7f3c9_ContentBits">
    <vt:lpwstr>0</vt:lpwstr>
  </property>
</Properties>
</file>