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Lina\Dropbox\ENDOMEDA\KONKURSAI\KUL_2024 11 13\"/>
    </mc:Choice>
  </mc:AlternateContent>
  <xr:revisionPtr revIDLastSave="0" documentId="13_ncr:1_{0B2F7462-1112-4718-8E01-D049D0CA8071}" xr6:coauthVersionLast="47" xr6:coauthVersionMax="47" xr10:uidLastSave="{00000000-0000-0000-0000-000000000000}"/>
  <bookViews>
    <workbookView xWindow="-110" yWindow="-110" windowWidth="19420" windowHeight="1030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9" i="1" l="1"/>
  <c r="F302" i="1"/>
  <c r="G308" i="1" s="1"/>
  <c r="G292" i="1"/>
  <c r="G291" i="1"/>
  <c r="F291" i="1"/>
  <c r="F292" i="1" s="1"/>
  <c r="F293" i="1" s="1"/>
  <c r="F279" i="1"/>
  <c r="G269" i="1"/>
  <c r="F258" i="1"/>
  <c r="G268" i="1" s="1"/>
  <c r="G248" i="1"/>
  <c r="G247" i="1"/>
  <c r="F247" i="1"/>
  <c r="F248" i="1" s="1"/>
  <c r="F249" i="1" s="1"/>
  <c r="F237" i="1"/>
  <c r="G227" i="1"/>
  <c r="F217" i="1"/>
  <c r="G226" i="1" s="1"/>
  <c r="G207" i="1"/>
  <c r="G206" i="1"/>
  <c r="F206" i="1"/>
  <c r="F207" i="1" s="1"/>
  <c r="F208" i="1" s="1"/>
  <c r="F188" i="1"/>
  <c r="G178" i="1"/>
  <c r="F164" i="1"/>
  <c r="G177" i="1" s="1"/>
  <c r="G154" i="1"/>
  <c r="G153" i="1"/>
  <c r="F153" i="1"/>
  <c r="F154" i="1" s="1"/>
  <c r="F155" i="1" s="1"/>
  <c r="F150" i="1"/>
  <c r="G140" i="1"/>
  <c r="F123" i="1"/>
  <c r="G139" i="1" s="1"/>
  <c r="G113" i="1"/>
  <c r="G112" i="1"/>
  <c r="F112" i="1"/>
  <c r="F113" i="1" s="1"/>
  <c r="F114" i="1" s="1"/>
  <c r="F107" i="1"/>
  <c r="G97" i="1"/>
  <c r="F86" i="1"/>
  <c r="G96" i="1" s="1"/>
  <c r="G76" i="1"/>
  <c r="G75" i="1"/>
  <c r="F75" i="1"/>
  <c r="F76" i="1" s="1"/>
  <c r="F77" i="1" s="1"/>
  <c r="F70" i="1"/>
  <c r="G60" i="1"/>
  <c r="F52" i="1"/>
  <c r="G59" i="1" s="1"/>
  <c r="G42" i="1"/>
  <c r="G41" i="1"/>
  <c r="F41" i="1"/>
  <c r="F42" i="1" s="1"/>
  <c r="F43" i="1" s="1"/>
  <c r="F37" i="1"/>
  <c r="G21" i="1"/>
  <c r="F59" i="1" l="1"/>
  <c r="F60" i="1" s="1"/>
  <c r="F61" i="1" s="1"/>
  <c r="F96" i="1"/>
  <c r="F97" i="1" s="1"/>
  <c r="F98" i="1" s="1"/>
  <c r="F139" i="1"/>
  <c r="F140" i="1" s="1"/>
  <c r="F141" i="1" s="1"/>
  <c r="F177" i="1"/>
  <c r="F178" i="1" s="1"/>
  <c r="F179" i="1" s="1"/>
  <c r="F226" i="1"/>
  <c r="F227" i="1" s="1"/>
  <c r="F228" i="1" s="1"/>
  <c r="F268" i="1"/>
  <c r="F269" i="1" s="1"/>
  <c r="F270" i="1" s="1"/>
  <c r="F308" i="1"/>
  <c r="F309" i="1" s="1"/>
  <c r="F310" i="1" s="1"/>
</calcChain>
</file>

<file path=xl/sharedStrings.xml><?xml version="1.0" encoding="utf-8"?>
<sst xmlns="http://schemas.openxmlformats.org/spreadsheetml/2006/main" count="626" uniqueCount="358">
  <si>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</si>
  <si>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</si>
  <si>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</si>
  <si>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</si>
  <si>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</si>
  <si>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</si>
  <si>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</si>
  <si>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</si>
  <si>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</si>
  <si>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</si>
  <si>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</si>
  <si>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</si>
  <si>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</si>
  <si>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</si>
  <si>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</si>
  <si>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</si>
  <si>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</si>
  <si>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</si>
  <si>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</si>
  <si>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</si>
  <si>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</si>
  <si>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</si>
  <si>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</si>
  <si>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</si>
  <si>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</si>
  <si>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</si>
  <si>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BIOSINTETINIS KRAUJAGYSLINIS PROTEZAS</t>
  </si>
  <si>
    <t>Tiekėjo pasiūlymas:</t>
  </si>
  <si>
    <t>Nr.</t>
  </si>
  <si>
    <t>Pavadinimas</t>
  </si>
  <si>
    <t>Kiekis</t>
  </si>
  <si>
    <t>Mato vienetas</t>
  </si>
  <si>
    <t>Kaina be PVM, Eur</t>
  </si>
  <si>
    <t>Suma be PVM, Eur</t>
  </si>
  <si>
    <t>Gamintojas, modelis</t>
  </si>
  <si>
    <t>Konkreti siūlomų prekių parametro reikšmė</t>
  </si>
  <si>
    <t>Dokumento, kuriame yra nurodyta atitiktis, pavadinimas ir psl. Nr.</t>
  </si>
  <si>
    <t>1.</t>
  </si>
  <si>
    <t>1.1.</t>
  </si>
  <si>
    <t>Biosintetinis kraujagyslinis protezas</t>
  </si>
  <si>
    <t>vnt.</t>
  </si>
  <si>
    <t>1.1.1.</t>
  </si>
  <si>
    <t>Vienkartinis, sterilus, biosintetinis kraujagyslinis protezas.</t>
  </si>
  <si>
    <t>1.1.2.</t>
  </si>
  <si>
    <t xml:space="preserve"> Pagamintas iš poliesterio tinklo ir avies kolageno sustiprinto glutaraldehidu.</t>
  </si>
  <si>
    <t>1.1.3.</t>
  </si>
  <si>
    <t xml:space="preserve"> Tiesus protezas: diametrai 5, 6, 7, 8 mm, ilgiai 20-65 cm.</t>
  </si>
  <si>
    <t>Suma be PVM</t>
  </si>
  <si>
    <t>Taikomas PVM dydis (%)</t>
  </si>
  <si>
    <t>PVM suma</t>
  </si>
  <si>
    <t>Suma su PVM</t>
  </si>
  <si>
    <t>2. DALIS</t>
  </si>
  <si>
    <t>MIEGO ARTERIJŲ ŠUNTAI</t>
  </si>
  <si>
    <t>2.</t>
  </si>
  <si>
    <t>2.1.</t>
  </si>
  <si>
    <t>Miego arterijų šuntai</t>
  </si>
  <si>
    <t>2.1.1.</t>
  </si>
  <si>
    <t>Šuntas pagamintas iš poliuretano, balionai - iš latekso.</t>
  </si>
  <si>
    <t>2.1.2.</t>
  </si>
  <si>
    <t xml:space="preserve"> Spalvinis bendrosios miego arterijos baliono, pripūtimo kanalo ir kranelių žymėjimas.</t>
  </si>
  <si>
    <t>2.1.3.</t>
  </si>
  <si>
    <t xml:space="preserve">Centimetrinės gylio žymos. </t>
  </si>
  <si>
    <t>2.1.4.</t>
  </si>
  <si>
    <t xml:space="preserve"> Dvigubo baliono dizainas. Apsauginis balionas su stumdomu apvalkalu.</t>
  </si>
  <si>
    <t>2.1.5.</t>
  </si>
  <si>
    <t>Atskiras kanalas su kraneliu atgalinei srovei patikrinti.</t>
  </si>
  <si>
    <t>2.1.6.</t>
  </si>
  <si>
    <t xml:space="preserve">  Ilgis 15 ir 31cm. Diametras 8 F, 9 F, 10 F.</t>
  </si>
  <si>
    <t>3. DALIS</t>
  </si>
  <si>
    <t>VALVULIOTOMAS SU RETROGRADINIU VALVULIOTOMU</t>
  </si>
  <si>
    <t>3.</t>
  </si>
  <si>
    <t>Valvuliotomas su retrogradiniu valvuliotomu</t>
  </si>
  <si>
    <t>3.1.</t>
  </si>
  <si>
    <t>3.1.1.</t>
  </si>
  <si>
    <t xml:space="preserve">Vienkartinis, sterilus, išorė padengta hidrofiline danga, vidus - silikonine danga. </t>
  </si>
  <si>
    <t>3.1.2.</t>
  </si>
  <si>
    <t xml:space="preserve"> Gylio žymos kas 10 cm, žalios saugumo žymos 40 mm, 33 mm ir 22 mm nuo ašmenų, kanalas irigacijai. </t>
  </si>
  <si>
    <t>3.1.3.</t>
  </si>
  <si>
    <t>Valvulotomo keturi ašmenys reguliuojasi automatiškai nuo 1,5 mm iki 6 mm, priklausomai nuo kraujagyslės spindžio, nereikia mauti ant pravedėjo, darbinis ilgis 98 cm.</t>
  </si>
  <si>
    <t>3.1.4.</t>
  </si>
  <si>
    <t>Rinkinyje kartu su vienkartiniu retrogradiniu valvuliotomu.</t>
  </si>
  <si>
    <t>4. DALIS</t>
  </si>
  <si>
    <t>LAZERINIS ŠVIESOLAIDIS</t>
  </si>
  <si>
    <t>4.</t>
  </si>
  <si>
    <t>Lazerinis šviesolaidis</t>
  </si>
  <si>
    <t>4.1.</t>
  </si>
  <si>
    <t>Lazerinis šviesolaidis dviejų žiedų iki 6 mm skersmens,  varikozinių venų operacijoms dviejų žiedų</t>
  </si>
  <si>
    <t>4.1.1.</t>
  </si>
  <si>
    <t xml:space="preserve">Lazerinis šviesolaidis užtikrinantis 360 laipsnių homogeninę, radialinę energijos sklaidą dviem emisijos žiedais. </t>
  </si>
  <si>
    <t>4.1.2.</t>
  </si>
  <si>
    <t xml:space="preserve">Pritaikytas darbui su 1470 nm lazerinėmis sistemomis ir neleidžiantis šviesos spinduliavimo į priekį. </t>
  </si>
  <si>
    <t>4.1.3.</t>
  </si>
  <si>
    <t>4.1.4.</t>
  </si>
  <si>
    <t xml:space="preserve">Turi būti suderinamas su ligoninės turimu Ceralas E diodiniu lazeriu. </t>
  </si>
  <si>
    <t>4.1.5.</t>
  </si>
  <si>
    <t xml:space="preserve">Šviesolaidžio šerdis ne storesne nei 400µm + 10 µm, </t>
  </si>
  <si>
    <t>4.1.6.</t>
  </si>
  <si>
    <t>4.1.7.</t>
  </si>
  <si>
    <t>ne didesnis nei 5Fr pravedėjas ir ne ilgesnis nei 11 cm + 1 cm su papildoma atšaka Luer-Lock jungčiai</t>
  </si>
  <si>
    <t>4.1.8.</t>
  </si>
  <si>
    <t xml:space="preserve">Vienkartinio naudojimo, sterilioje pakuotėje. </t>
  </si>
  <si>
    <t>4.1.9.</t>
  </si>
  <si>
    <t>Būtinas CE ženklas.</t>
  </si>
  <si>
    <t>5. DALIS</t>
  </si>
  <si>
    <t>FOGARTY KATETERIS KRAUJAGYSLINIAMS PROTEZAMS TROMBEKTOMUOTI</t>
  </si>
  <si>
    <t>5.</t>
  </si>
  <si>
    <t>Fogarty kateteris kraujagysliniams protezams trombektomuoti</t>
  </si>
  <si>
    <t>5.1.</t>
  </si>
  <si>
    <t xml:space="preserve">Fogarty kateteris dirbtinėms kraujagyslinėms trombektomuoti, </t>
  </si>
  <si>
    <t>5.1.1.</t>
  </si>
  <si>
    <t xml:space="preserve">balionas padengtas specialu protezo trombektomavimui skirtu tinkliuku. </t>
  </si>
  <si>
    <t>5.1.2.</t>
  </si>
  <si>
    <t xml:space="preserve">Su šerdine styga. </t>
  </si>
  <si>
    <t>5.1.3.</t>
  </si>
  <si>
    <t xml:space="preserve">Silikoninai. </t>
  </si>
  <si>
    <t>5.1.4.</t>
  </si>
  <si>
    <t>Dydžiai 4-6F</t>
  </si>
  <si>
    <t>6. DALIS</t>
  </si>
  <si>
    <t>DISTALINIO PRIEŠEMBOLINIO FILTRO SISTEMA</t>
  </si>
  <si>
    <t>6.</t>
  </si>
  <si>
    <t>Distalinio priešembolinio filtro sistema</t>
  </si>
  <si>
    <t>6.1.</t>
  </si>
  <si>
    <t>6.1.1.</t>
  </si>
  <si>
    <t>Krepšelio formos, RX tipo</t>
  </si>
  <si>
    <t>6.1.2.</t>
  </si>
  <si>
    <t>Paruoštas filtras/paimanti viela - sistema paruošta įšvirkštimui ir išskleidimui (nereikalingas stiletas ar introdiuseris)</t>
  </si>
  <si>
    <t>6.1.3.</t>
  </si>
  <si>
    <t>Galimybė naudoti atskirą, pasirenkamos konfigūracijos vielą-pravedėją pirminėje procedūros stadijoje</t>
  </si>
  <si>
    <t>6.1.4.</t>
  </si>
  <si>
    <t>Tinka naudoti su OTW ir RW tipo priemonėmis</t>
  </si>
  <si>
    <t>6.1.5.</t>
  </si>
  <si>
    <t>Rekomenduojamas pirminės vielos pravedėjo diametras - 0.014" ir 0.018"</t>
  </si>
  <si>
    <t>6.1.6.</t>
  </si>
  <si>
    <t>Filtras pagamintas iš nitinolio su proksimalioje dalyje esančia integruota auksine kilpa - geresnei vizualizacijai</t>
  </si>
  <si>
    <t>6.1.7.</t>
  </si>
  <si>
    <t>4 rentgenokontrastiniai markeriai</t>
  </si>
  <si>
    <t>6.1.8.</t>
  </si>
  <si>
    <t>Filtras padengtas heparinu - praeinamumui (patency) iki 60 min.</t>
  </si>
  <si>
    <t>6.1.9.</t>
  </si>
  <si>
    <t>Galimybė paimti organinės kilmės svetimkūnius iki 48 mikronų dydžio</t>
  </si>
  <si>
    <t>6.1.10.</t>
  </si>
  <si>
    <t>Filtro dydžių pasirinkimo įvairovė: 3.0, 4.0, 5.0, 6.0, 7.0mm (3,0-6,0 mm diametro kraujagyslėms)</t>
  </si>
  <si>
    <t>6.1.11.</t>
  </si>
  <si>
    <t>Vielos ilgis RX/OTW - 190/320 cm</t>
  </si>
  <si>
    <t>6.1.12.</t>
  </si>
  <si>
    <t>Išilginis/sukamasis vielos judėjimas - leidžia filtrui išlikti stacionariai intervencijos metu</t>
  </si>
  <si>
    <t>6.1.13.</t>
  </si>
  <si>
    <t>Tinka naudoti su 6Fr nukreipiančiuoju kateteriu</t>
  </si>
  <si>
    <t>6.1.14.</t>
  </si>
  <si>
    <t>Įvedimo kateterio ID ne mažiau 0.066"</t>
  </si>
  <si>
    <t>6.1.15.</t>
  </si>
  <si>
    <t>Dvipusis žemo profilio filtro kateteris: įvedimo galo diametras 3.2Fr,  išėjimo galas - 4.2Fr diametro</t>
  </si>
  <si>
    <t>8. DALIS</t>
  </si>
  <si>
    <t>STENTAI, SKIRTI AORTAI BALIONU PLEČIAMI</t>
  </si>
  <si>
    <t>8.</t>
  </si>
  <si>
    <t>Stentai, skirti aortai balionu plečiami</t>
  </si>
  <si>
    <t>8.1.</t>
  </si>
  <si>
    <t>8.1.1.</t>
  </si>
  <si>
    <t xml:space="preserve">Maksimalus diametras daugiau 14mm iki 25mm, ilgis 40-50mm. </t>
  </si>
  <si>
    <t>8.1.2.</t>
  </si>
  <si>
    <t>Stento sienelės storis 0,012</t>
  </si>
  <si>
    <t>9. DALIS</t>
  </si>
  <si>
    <t>KAROTIDINIS STENTAS</t>
  </si>
  <si>
    <t>9.</t>
  </si>
  <si>
    <t>Karotidinis stentas</t>
  </si>
  <si>
    <t>9.1.</t>
  </si>
  <si>
    <t>9.1.1.</t>
  </si>
  <si>
    <t xml:space="preserve">Nitinolinis savaime išsiplečiantis, tiksliai dislokuojamas stentas; </t>
  </si>
  <si>
    <t>9.1.2.</t>
  </si>
  <si>
    <t xml:space="preserve">RX segmento ilgis ne trumpesnis nei 24 cm; </t>
  </si>
  <si>
    <t>9.1.3.</t>
  </si>
  <si>
    <t xml:space="preserve">Stento sienelės dizainas - dvigubo tinklelio, užtikrinančio ypatingai didelę apsaugą nuo trombų; </t>
  </si>
  <si>
    <t>9.1.4.</t>
  </si>
  <si>
    <t>Tinklelio akutės dydis 375-500 μm;</t>
  </si>
  <si>
    <t>9.1.5.</t>
  </si>
  <si>
    <t>Tinkama pravedimo viela – 0,014“ (0.036 mm);</t>
  </si>
  <si>
    <t>9.1.6.</t>
  </si>
  <si>
    <t xml:space="preserve">Skirti darbui su 5,0 Fr introdiuseriu; </t>
  </si>
  <si>
    <t>9.1.7.</t>
  </si>
  <si>
    <t xml:space="preserve">Vidinis diametras 0.074“;  </t>
  </si>
  <si>
    <t>9.1.8.</t>
  </si>
  <si>
    <t xml:space="preserve">Neišskleisto stento ilgiai  nuo 25 mm iki 43 mm; Išskleisto stento ilgiai: nuo 34 mm iki 60 mm;  </t>
  </si>
  <si>
    <t>9.1.9.</t>
  </si>
  <si>
    <t xml:space="preserve">Neišskleisto dvigubo tinklelio ilgiai nuo 18 mm iki 40 mm; </t>
  </si>
  <si>
    <t>9.1.10.</t>
  </si>
  <si>
    <t xml:space="preserve">Išskleisto dvigubo tinklelio ilgiai nuo 22 mm iki 60 mm; </t>
  </si>
  <si>
    <t>9.1.11.</t>
  </si>
  <si>
    <t xml:space="preserve">Diametrai nuo ne mažiau 5 mm iki ne daugiau 10 mm; </t>
  </si>
  <si>
    <t>9.1.12.</t>
  </si>
  <si>
    <t>Naudojamas kateterio ilgis ne mažiau 135 cm</t>
  </si>
  <si>
    <t>10. DALIS</t>
  </si>
  <si>
    <t>KAROTIDINIS STENTAS SU PRIEŠEMBOLINIU DISTALINĖS APSAUGOS VIELA-FILTRU</t>
  </si>
  <si>
    <t>10.</t>
  </si>
  <si>
    <t>Karotidinis stentas su priešemboliniu distalinės apsaugos viela-filtru</t>
  </si>
  <si>
    <t>10.1.</t>
  </si>
  <si>
    <t>10.1.1.</t>
  </si>
  <si>
    <t>Savaime išsiplečiantys stentai miego arterijų stentavimui (CAS)</t>
  </si>
  <si>
    <t>10.1.2.</t>
  </si>
  <si>
    <t>Monorail tipo su ‘‘moderate‘‘ lygio radialinė jėga</t>
  </si>
  <si>
    <t>10.1.3.</t>
  </si>
  <si>
    <t>Uždaros gardelės tipo (‘‘closed cell design‘‘) stentas</t>
  </si>
  <si>
    <t>10.1.4.</t>
  </si>
  <si>
    <t>Diametras: 6.0 , 8.0, 10.0 mm. (‘‘full open‘‘ diameter)</t>
  </si>
  <si>
    <t>10.1.5.</t>
  </si>
  <si>
    <t>Ilgis: 30, 40, 50 mm.</t>
  </si>
  <si>
    <t>10.1.6.</t>
  </si>
  <si>
    <t>Darbinis įvedimo kateterio ilgis 135 cm.</t>
  </si>
  <si>
    <t>10.1.7.</t>
  </si>
  <si>
    <t xml:space="preserve">Tinkantys 0.014‘‘ vielai </t>
  </si>
  <si>
    <t>10.1.8.</t>
  </si>
  <si>
    <t>Introdiuseris  5F (stentams 6 ir 8 mm diametro), 6F (stentams 10 mm diametro)</t>
  </si>
  <si>
    <t>10.1.9.</t>
  </si>
  <si>
    <t>Tiekėjas privalo pateikti  multicentrinius randomizuotus geros klinikinės praktikos standartus atitinkančius tyrimus, su atokiais ne trumpesniais kaip 2 metai ir ne mažiau 1500 pacientų turinčių, rezultatais apie siūlomo konkretaus produkto-stento saugumą, savybę mažinti restenozių dažnį</t>
  </si>
  <si>
    <t>10.1.10.</t>
  </si>
  <si>
    <t>Apsauginis filtras iš poliurethano medžiagos (110 µg/ mm²)</t>
  </si>
  <si>
    <t>10.1.11.</t>
  </si>
  <si>
    <t>Rentgenokontrastine nitinoline gaudyklė</t>
  </si>
  <si>
    <t>10.1.12.</t>
  </si>
  <si>
    <t>10.1.13.</t>
  </si>
  <si>
    <t>Distalinis rentgenokontrastinis spiralinio tipo galas</t>
  </si>
  <si>
    <t>10.1.14.</t>
  </si>
  <si>
    <t>Ilgis: 190 cm, 300 cm</t>
  </si>
  <si>
    <t>10.1.15.</t>
  </si>
  <si>
    <t>Introdiuseris  6F</t>
  </si>
  <si>
    <t>10.1.16.</t>
  </si>
  <si>
    <t xml:space="preserve"> Galimybė prijungti vielą pratęsėją (iki 150 cm ilgio)</t>
  </si>
  <si>
    <t>10.1.17.</t>
  </si>
  <si>
    <t>Peel-away tipo įvedimo sistema su pilnai paruošta (‘‘preloaded‘‘) apsaugine viela</t>
  </si>
  <si>
    <t>PRIEŠEMBOLINĖ DISTALINĖS APSAUGOS VIELA-FILTRAS</t>
  </si>
  <si>
    <t>Priešembolinė distalinės apsaugos viela-filtras</t>
  </si>
  <si>
    <t>11. DALIS</t>
  </si>
  <si>
    <t>PTFE MEMBRANA DENGTAS BALIONU PLEČIAMAS STENTAS VIDUTINIO DIAMETRO</t>
  </si>
  <si>
    <t>11.</t>
  </si>
  <si>
    <t>PTFE membrana dengtas balionu plečiamas stentas vidutinio diametro</t>
  </si>
  <si>
    <t>11.1.</t>
  </si>
  <si>
    <t>11.1.1.</t>
  </si>
  <si>
    <t xml:space="preserve">Stentas pagamintas iš 316L nerūdijančio plieno. </t>
  </si>
  <si>
    <t>11.1.2.</t>
  </si>
  <si>
    <t xml:space="preserve"> Stento struktūra: dviguba - visiškai inkapsuliuotas su patentuota vientisa ePTFE danga iš abiejų pusių. </t>
  </si>
  <si>
    <t>11.1.3.</t>
  </si>
  <si>
    <t xml:space="preserve">Naudojami su 6F ir 7F introdiuseriais. </t>
  </si>
  <si>
    <t>11.1.4.</t>
  </si>
  <si>
    <t>Naudojamas su 0,035 colio viela-pravedėja.</t>
  </si>
  <si>
    <t>11.1.5.</t>
  </si>
  <si>
    <t>Stento diametras įvairus: nuo 5mm iki 10 mm (visi dydžiai  prasiplečia iki 12mm).</t>
  </si>
  <si>
    <t>11.1.6.</t>
  </si>
  <si>
    <t xml:space="preserve">Stento ilgis įvairus:  nuo 16mm iki 59mm. </t>
  </si>
  <si>
    <t>11.1.7.</t>
  </si>
  <si>
    <t xml:space="preserve">Suderinimas su nukreipiančiu kateteriu 8F - 9F. </t>
  </si>
  <si>
    <t>11.1.8.</t>
  </si>
  <si>
    <t xml:space="preserve">Gamintojo užmautas ant balioninio PTA OTW tipo kateterio. </t>
  </si>
  <si>
    <t>11.1.9.</t>
  </si>
  <si>
    <t>Sistemos kateterio ilgis 80 ir 120 cm</t>
  </si>
  <si>
    <t>12. DALIS</t>
  </si>
  <si>
    <t>PTFE MEMBRANA DENGTAS BALIONU PLEČIAMAS STENTAS DIDELIO DIAMETRO</t>
  </si>
  <si>
    <t>12.</t>
  </si>
  <si>
    <t>PTFE membrana dengtas balionu plečiamas stentas didelio diametro</t>
  </si>
  <si>
    <t>12.1.</t>
  </si>
  <si>
    <t>12.1.1.</t>
  </si>
  <si>
    <t>12.1.2.</t>
  </si>
  <si>
    <t>12.1.3.</t>
  </si>
  <si>
    <t>Naudojami su 9F - 11F introdiuseriais.</t>
  </si>
  <si>
    <t>12.1.4.</t>
  </si>
  <si>
    <t>12.1.5.</t>
  </si>
  <si>
    <t xml:space="preserve">Stento diametras įvairus: nuo 12mm iki 16 mm (visi dydžiai  prasiplečia iki 22mm). </t>
  </si>
  <si>
    <t>12.1.6.</t>
  </si>
  <si>
    <t xml:space="preserve"> Stento ilgis įvairus:  nuo 29mm iki 61mm.</t>
  </si>
  <si>
    <t>12.1.7.</t>
  </si>
  <si>
    <t xml:space="preserve"> Suderinimas su nukreipiančiu kateteriu 9F - 11F. </t>
  </si>
  <si>
    <t>12.1.8.</t>
  </si>
  <si>
    <t>12.1.9.</t>
  </si>
  <si>
    <t>13. DALIS</t>
  </si>
  <si>
    <t xml:space="preserve">PTFE MEMBRANA DENGTAS BALIONU PLEČIAMAS STENTAS PERIFERINIS </t>
  </si>
  <si>
    <t>13.</t>
  </si>
  <si>
    <t xml:space="preserve">PTFE membrana dengtas balionu plečiamas stentas Periferinis </t>
  </si>
  <si>
    <t>13.1.</t>
  </si>
  <si>
    <t>13.1.1.</t>
  </si>
  <si>
    <t>Tinkams gydyti itin vingiuotas arterijas</t>
  </si>
  <si>
    <t>13.1.2.</t>
  </si>
  <si>
    <t xml:space="preserve">ePTFE dengtas didelio lankstumo stentas </t>
  </si>
  <si>
    <t>13.1.3.</t>
  </si>
  <si>
    <t>Suspaustas ant PTA baliono ir turintis:</t>
  </si>
  <si>
    <t>13.1.4.</t>
  </si>
  <si>
    <t>∙ Trumpą defliacijos laiką</t>
  </si>
  <si>
    <t>13.1.5.</t>
  </si>
  <si>
    <t>∙ Gerą stumiamumą ir atsekamumą</t>
  </si>
  <si>
    <t>13.1.6.</t>
  </si>
  <si>
    <t>OTW tipo</t>
  </si>
  <si>
    <t>13.1.7.</t>
  </si>
  <si>
    <t>Suderinamumas su viela pravedėju: 0,035”</t>
  </si>
  <si>
    <t>13.1.8.</t>
  </si>
  <si>
    <t>Kateterio ilgis: 75 ir 120 cm</t>
  </si>
  <si>
    <t>13.1.9.</t>
  </si>
  <si>
    <t>Suderinamumas su introdiuseriu 6F (iki Ø8mm), 7F (≥8mmØ)</t>
  </si>
  <si>
    <t>13.1.10.</t>
  </si>
  <si>
    <t>Stento skersmuo: 5; 6; 7; 8; 9; 10 mm</t>
  </si>
  <si>
    <t>13.1.11.</t>
  </si>
  <si>
    <t>Stento ilgis: 18; 22; 23; 27; 28; 37; 38; 57; 58mm</t>
  </si>
  <si>
    <t>14. DALIS</t>
  </si>
  <si>
    <t xml:space="preserve">SAVAIME IŠSISKLEIDŽIANTIS KAIŠTIS PERIFERINIŲ KRAUJAGYSLIŲ EMBOLIZACIJAI </t>
  </si>
  <si>
    <t>14.</t>
  </si>
  <si>
    <t xml:space="preserve">Savaime išsiskleidžiantis kaištis periferinių kraujagyslių embolizacijai </t>
  </si>
  <si>
    <t>14.1.</t>
  </si>
  <si>
    <t>14.1.1.</t>
  </si>
  <si>
    <t xml:space="preserve">Skirtas skirtingo spindžio kraujagyslėms embolizuoti.  </t>
  </si>
  <si>
    <t>14.1.2.</t>
  </si>
  <si>
    <t xml:space="preserve">Ne mažiau 4 skirtingų dydžių, galinčių padengti anatominius kraujagyslių diametrus nuo 1,5 mm iki 9 mm. </t>
  </si>
  <si>
    <t>14.1.3.</t>
  </si>
  <si>
    <t xml:space="preserve">Dizainas – savaime išsiplečiantis (self-expandible) karkasas, padengtas PTFE medžiaga. </t>
  </si>
  <si>
    <t>14.1.4.</t>
  </si>
  <si>
    <t>Kateterių diametrai, per kuriuos kaištis gali būti įvedamas: ne daugiau 0,021"su PET tinkleliu, mikrokateterio vidinio spindžio (ID) smulkioms kraujagyslėms nuo 1,5 mm diametro; ne daugiau 5 F diagnostinio kateterio vidinio spindžio (ID) stambioms 7-9 mm diametro kraujagyslėms.</t>
  </si>
  <si>
    <t>14.1.5.</t>
  </si>
  <si>
    <t>Implantuotas kaištis turi leisti pacientui atlikti magnetinio rezonanso (MRI) tyrimus iki 3T magnetiniame lauke.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</si>
  <si>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</si>
  <si>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</si>
  <si>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</si>
  <si>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</si>
  <si>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</si>
  <si>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</si>
  <si>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</si>
  <si>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</si>
  <si>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</si>
  <si>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</si>
  <si>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</si>
  <si>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</si>
  <si>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</si>
  <si>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</si>
  <si>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</si>
  <si>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</si>
  <si>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</si>
  <si>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</si>
  <si>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</si>
  <si>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</si>
  <si>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</si>
  <si>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</si>
  <si>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1796 2024-10-11 07:21:20</t>
  </si>
  <si>
    <t>INTERVENCINĖS RADIOLOGIJOS PRIEMONĖS 2</t>
  </si>
  <si>
    <r>
      <t xml:space="preserve">Ilgis ne mažiau 2,5 m, bendras diametras ne didesnis nei 1,05 mm </t>
    </r>
    <r>
      <rPr>
        <sz val="11"/>
        <color theme="1"/>
        <rFont val="Calibri"/>
        <family val="2"/>
        <charset val="186"/>
      </rPr>
      <t>±</t>
    </r>
    <r>
      <rPr>
        <sz val="11"/>
        <color theme="1"/>
        <rFont val="Calibri"/>
        <family val="2"/>
        <scheme val="minor"/>
      </rPr>
      <t xml:space="preserve"> 0,05 mm, privalo būti pažymėtas kontrolinėmis ilgio atžymomis kas 1 cm. </t>
    </r>
  </si>
  <si>
    <r>
      <t xml:space="preserve">atraumatinis, stiklinis antgalis ne didesnis nei 1,57 </t>
    </r>
    <r>
      <rPr>
        <sz val="11"/>
        <color theme="1"/>
        <rFont val="Calibri"/>
        <family val="2"/>
        <charset val="186"/>
      </rPr>
      <t>±</t>
    </r>
    <r>
      <rPr>
        <sz val="11"/>
        <color theme="1"/>
        <rFont val="Calibri"/>
        <family val="2"/>
        <scheme val="minor"/>
      </rPr>
      <t xml:space="preserve"> 0,02 mm. </t>
    </r>
  </si>
  <si>
    <t>2024 11 15</t>
  </si>
  <si>
    <t>Kaunas</t>
  </si>
  <si>
    <t>UAB "Endomeda"</t>
  </si>
  <si>
    <t>A. Juozapavičiaus pr. 27-10, Kaunas LT - 45258</t>
  </si>
  <si>
    <t>LT100001492218</t>
  </si>
  <si>
    <t>AB Seb bankas,  banko kodas 70440,   a/s Nr. LT087044060003231121</t>
  </si>
  <si>
    <t>Lina Mikolaitienė</t>
  </si>
  <si>
    <t>370 698 82290, lina@endomeda.lt</t>
  </si>
  <si>
    <t>Lina Mikolaitienė, direktorė</t>
  </si>
  <si>
    <t>Lina Mikolaitienė, tel.: 370 698 82290, lina@endomeda.lt</t>
  </si>
  <si>
    <t>"Siūlomų priemonių brošiūros" 4 psl.</t>
  </si>
  <si>
    <t>"Siūlomų priemonių brošiūros" 5 psl.</t>
  </si>
  <si>
    <t>"Siūlomų priemonių brošiūros" 3 psl.</t>
  </si>
  <si>
    <t>"Siūlomų priemonių brošiūros" 1 psl., 3 psl., 5 psl.</t>
  </si>
  <si>
    <t>"Siūlomų priemonių brošiūros" 6 psl.</t>
  </si>
  <si>
    <t>"Siūlomų priemonių brošiūros" 7 psl.</t>
  </si>
  <si>
    <t>"Siūlomų priemonių brošiūros" 6-7 psl.</t>
  </si>
  <si>
    <t>MVP Plug (Medtronic Inc) MVP-xQ</t>
  </si>
  <si>
    <t>Medtronic Inc (dba ev3), Spider FX, SPD2-xx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</si>
</sst>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Calibri"/>
      <family val="2"/>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right"/>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1" fillId="2" borderId="0" xfId="0" applyFont="1" applyFill="1" applyAlignment="1">
      <alignment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10"/>
  <sheetViews>
    <sheetView tabSelected="1" topLeftCell="A152" zoomScale="90" zoomScaleNormal="90" workbookViewId="0">
      <selection activeCell="I162" sqref="I162"/>
    </sheetView>
  </sheetViews>
  <sheetFormatPr defaultColWidth="10.83203125" defaultRowHeight="14.5" x14ac:dyDescent="0.35"/>
  <cols>
    <col min="1" max="1" width="6.25" style="1" customWidth="1"/>
    <col min="2" max="2" width="33.75" style="1" customWidth="1"/>
    <col min="3" max="3" width="5.83203125" style="1" customWidth="1"/>
    <col min="4" max="4" width="7.58203125" style="1" customWidth="1"/>
    <col min="5" max="5" width="12.08203125" style="1" customWidth="1"/>
    <col min="6" max="6" width="12.33203125" style="1" customWidth="1"/>
    <col min="7" max="7" width="20.5" style="1" customWidth="1"/>
    <col min="8" max="8" width="27.08203125" style="1" customWidth="1"/>
    <col min="9" max="9" width="21" style="1" customWidth="1"/>
    <col min="10"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336</v>
      </c>
      <c r="B4" s="2"/>
    </row>
    <row r="5" spans="1:6" x14ac:dyDescent="0.35">
      <c r="A5" s="2"/>
      <c r="B5" s="2"/>
    </row>
    <row r="6" spans="1:6" x14ac:dyDescent="0.35">
      <c r="A6" s="1" t="s">
        <v>1</v>
      </c>
      <c r="B6" s="12" t="s">
        <v>2</v>
      </c>
    </row>
    <row r="7" spans="1:6" x14ac:dyDescent="0.35">
      <c r="B7" s="2"/>
    </row>
    <row r="8" spans="1:6" x14ac:dyDescent="0.35">
      <c r="A8" s="4" t="s">
        <v>3</v>
      </c>
      <c r="B8" s="13" t="s">
        <v>339</v>
      </c>
    </row>
    <row r="9" spans="1:6" x14ac:dyDescent="0.35">
      <c r="A9" s="4" t="s">
        <v>4</v>
      </c>
      <c r="B9" s="13">
        <v>27</v>
      </c>
    </row>
    <row r="10" spans="1:6" x14ac:dyDescent="0.35">
      <c r="A10" s="4" t="s">
        <v>5</v>
      </c>
      <c r="B10" s="13" t="s">
        <v>340</v>
      </c>
    </row>
    <row r="12" spans="1:6" ht="15.5" x14ac:dyDescent="0.35">
      <c r="A12" s="33" t="s">
        <v>6</v>
      </c>
      <c r="B12" s="34"/>
      <c r="C12" s="30" t="s">
        <v>341</v>
      </c>
      <c r="D12" s="31"/>
      <c r="E12" s="31"/>
      <c r="F12" s="32"/>
    </row>
    <row r="13" spans="1:6" ht="16" customHeight="1" x14ac:dyDescent="0.35">
      <c r="A13" s="38" t="s">
        <v>7</v>
      </c>
      <c r="B13" s="39"/>
      <c r="C13" s="30">
        <v>135128174</v>
      </c>
      <c r="D13" s="31"/>
      <c r="E13" s="31"/>
      <c r="F13" s="32"/>
    </row>
    <row r="14" spans="1:6" ht="16" customHeight="1" x14ac:dyDescent="0.35">
      <c r="A14" s="38" t="s">
        <v>8</v>
      </c>
      <c r="B14" s="39"/>
      <c r="C14" s="30" t="s">
        <v>342</v>
      </c>
      <c r="D14" s="31"/>
      <c r="E14" s="31"/>
      <c r="F14" s="32"/>
    </row>
    <row r="15" spans="1:6" ht="16" customHeight="1" x14ac:dyDescent="0.35">
      <c r="A15" s="33" t="s">
        <v>9</v>
      </c>
      <c r="B15" s="34"/>
      <c r="C15" s="30" t="s">
        <v>343</v>
      </c>
      <c r="D15" s="31"/>
      <c r="E15" s="31"/>
      <c r="F15" s="32"/>
    </row>
    <row r="16" spans="1:6" ht="63" customHeight="1" x14ac:dyDescent="0.35">
      <c r="A16" s="38" t="s">
        <v>10</v>
      </c>
      <c r="B16" s="39"/>
      <c r="C16" s="30" t="s">
        <v>344</v>
      </c>
      <c r="D16" s="31"/>
      <c r="E16" s="31"/>
      <c r="F16" s="32"/>
    </row>
    <row r="17" spans="1:8" ht="16" customHeight="1" x14ac:dyDescent="0.35">
      <c r="A17" s="33" t="s">
        <v>11</v>
      </c>
      <c r="B17" s="34"/>
      <c r="C17" s="30" t="s">
        <v>345</v>
      </c>
      <c r="D17" s="31"/>
      <c r="E17" s="31"/>
      <c r="F17" s="32"/>
    </row>
    <row r="18" spans="1:8" ht="16" customHeight="1" x14ac:dyDescent="0.35">
      <c r="A18" s="33" t="s">
        <v>12</v>
      </c>
      <c r="B18" s="34"/>
      <c r="C18" s="30" t="s">
        <v>346</v>
      </c>
      <c r="D18" s="31"/>
      <c r="E18" s="31"/>
      <c r="F18" s="32"/>
    </row>
    <row r="19" spans="1:8" ht="48" customHeight="1" x14ac:dyDescent="0.35">
      <c r="A19" s="33" t="s">
        <v>13</v>
      </c>
      <c r="B19" s="34"/>
      <c r="C19" s="30" t="s">
        <v>347</v>
      </c>
      <c r="D19" s="31"/>
      <c r="E19" s="31"/>
      <c r="F19" s="32"/>
    </row>
    <row r="20" spans="1:8" ht="62.25" customHeight="1" x14ac:dyDescent="0.35">
      <c r="A20" s="33" t="s">
        <v>14</v>
      </c>
      <c r="B20" s="34"/>
      <c r="C20" s="30" t="s">
        <v>348</v>
      </c>
      <c r="D20" s="31"/>
      <c r="E20" s="31"/>
      <c r="F20" s="32"/>
    </row>
    <row r="21" spans="1:8" ht="121.5" customHeight="1" x14ac:dyDescent="0.35">
      <c r="A21" s="35" t="s">
        <v>15</v>
      </c>
      <c r="B21" s="36"/>
      <c r="C21" s="40"/>
      <c r="D21" s="41"/>
      <c r="E21" s="41"/>
      <c r="F21" s="41"/>
      <c r="G21" s="14" t="str">
        <f>IF((SUMPRODUCT(--(C21=""))&gt;0), "Privaloma užpildyti, kai taikomi pašalinimo pagrindai", "")</f>
        <v>Privaloma užpildyti, kai taikomi pašalinimo pagrindai</v>
      </c>
    </row>
    <row r="22" spans="1:8" ht="18" customHeight="1" x14ac:dyDescent="0.35">
      <c r="A22" s="5"/>
      <c r="B22" s="5"/>
      <c r="C22" s="6"/>
      <c r="D22" s="6"/>
      <c r="E22" s="6"/>
      <c r="F22" s="6"/>
    </row>
    <row r="23" spans="1:8" x14ac:dyDescent="0.35">
      <c r="A23" s="43" t="s">
        <v>16</v>
      </c>
      <c r="B23" s="29"/>
      <c r="C23" s="29"/>
      <c r="D23" s="29"/>
      <c r="E23" s="29"/>
      <c r="F23" s="29"/>
    </row>
    <row r="24" spans="1:8" x14ac:dyDescent="0.35">
      <c r="A24" s="29" t="s">
        <v>17</v>
      </c>
      <c r="B24" s="29"/>
      <c r="C24" s="29"/>
      <c r="D24" s="29"/>
      <c r="E24" s="29"/>
      <c r="F24" s="29"/>
    </row>
    <row r="25" spans="1:8" x14ac:dyDescent="0.35">
      <c r="A25" s="29" t="s">
        <v>18</v>
      </c>
      <c r="B25" s="29"/>
      <c r="C25" s="29"/>
      <c r="D25" s="29"/>
      <c r="E25" s="29"/>
      <c r="F25" s="29"/>
    </row>
    <row r="26" spans="1:8" x14ac:dyDescent="0.35">
      <c r="A26" s="29" t="s">
        <v>19</v>
      </c>
      <c r="B26" s="29"/>
      <c r="C26" s="29"/>
      <c r="D26" s="29"/>
      <c r="E26" s="29"/>
      <c r="F26" s="29"/>
    </row>
    <row r="27" spans="1:8" ht="30.75" customHeight="1" x14ac:dyDescent="0.35">
      <c r="A27" s="42" t="s">
        <v>20</v>
      </c>
      <c r="B27" s="42"/>
      <c r="C27" s="42"/>
      <c r="D27" s="42"/>
      <c r="E27" s="42"/>
      <c r="F27" s="42"/>
    </row>
    <row r="28" spans="1:8" ht="48.75" customHeight="1" x14ac:dyDescent="0.35">
      <c r="A28" s="37" t="s">
        <v>21</v>
      </c>
      <c r="B28" s="29"/>
      <c r="C28" s="29"/>
      <c r="D28" s="29"/>
      <c r="E28" s="29"/>
      <c r="F28" s="29"/>
    </row>
    <row r="29" spans="1:8" x14ac:dyDescent="0.35">
      <c r="A29" s="29" t="s">
        <v>22</v>
      </c>
      <c r="B29" s="29"/>
      <c r="C29" s="29"/>
      <c r="D29" s="29"/>
      <c r="E29" s="29"/>
      <c r="F29" s="29"/>
    </row>
    <row r="30" spans="1:8" x14ac:dyDescent="0.35">
      <c r="A30" s="14" t="s">
        <v>23</v>
      </c>
      <c r="H30" s="15"/>
    </row>
    <row r="31" spans="1:8" x14ac:dyDescent="0.35">
      <c r="A31" s="14" t="s">
        <v>24</v>
      </c>
    </row>
    <row r="32" spans="1:8" x14ac:dyDescent="0.35">
      <c r="A32" s="12" t="s">
        <v>25</v>
      </c>
      <c r="B32" s="12" t="s">
        <v>26</v>
      </c>
    </row>
    <row r="34" spans="1:9" x14ac:dyDescent="0.35">
      <c r="A34" s="12" t="s">
        <v>27</v>
      </c>
    </row>
    <row r="35" spans="1:9" ht="43.5" x14ac:dyDescent="0.35">
      <c r="A35" s="25" t="s">
        <v>28</v>
      </c>
      <c r="B35" s="25" t="s">
        <v>29</v>
      </c>
      <c r="C35" s="25" t="s">
        <v>30</v>
      </c>
      <c r="D35" s="25" t="s">
        <v>31</v>
      </c>
      <c r="E35" s="25" t="s">
        <v>32</v>
      </c>
      <c r="F35" s="25" t="s">
        <v>33</v>
      </c>
      <c r="G35" s="25" t="s">
        <v>34</v>
      </c>
      <c r="H35" s="25" t="s">
        <v>35</v>
      </c>
      <c r="I35" s="25" t="s">
        <v>36</v>
      </c>
    </row>
    <row r="36" spans="1:9" x14ac:dyDescent="0.35">
      <c r="A36" s="16" t="s">
        <v>37</v>
      </c>
      <c r="B36" s="16" t="s">
        <v>26</v>
      </c>
      <c r="C36" s="17"/>
      <c r="D36" s="17"/>
      <c r="E36" s="17"/>
      <c r="F36" s="17"/>
      <c r="G36" s="17"/>
      <c r="H36" s="17"/>
      <c r="I36" s="17"/>
    </row>
    <row r="37" spans="1:9" x14ac:dyDescent="0.35">
      <c r="A37" s="17" t="s">
        <v>38</v>
      </c>
      <c r="B37" s="26" t="s">
        <v>39</v>
      </c>
      <c r="C37" s="17">
        <v>15</v>
      </c>
      <c r="D37" s="17" t="s">
        <v>40</v>
      </c>
      <c r="E37" s="18"/>
      <c r="F37" s="17" t="str">
        <f>IF(ISBLANK(E37),"", PRODUCT(C37,E37))</f>
        <v/>
      </c>
      <c r="G37" s="27"/>
      <c r="H37" s="17"/>
      <c r="I37" s="17"/>
    </row>
    <row r="38" spans="1:9" ht="29" x14ac:dyDescent="0.35">
      <c r="A38" s="17" t="s">
        <v>41</v>
      </c>
      <c r="B38" s="26" t="s">
        <v>42</v>
      </c>
      <c r="C38" s="17"/>
      <c r="D38" s="17"/>
      <c r="E38" s="17"/>
      <c r="F38" s="17"/>
      <c r="G38" s="17"/>
      <c r="H38" s="27"/>
      <c r="I38" s="27"/>
    </row>
    <row r="39" spans="1:9" ht="29" x14ac:dyDescent="0.35">
      <c r="A39" s="17" t="s">
        <v>43</v>
      </c>
      <c r="B39" s="26" t="s">
        <v>44</v>
      </c>
      <c r="C39" s="17"/>
      <c r="D39" s="17"/>
      <c r="E39" s="17"/>
      <c r="F39" s="17"/>
      <c r="G39" s="17"/>
      <c r="H39" s="27"/>
      <c r="I39" s="27"/>
    </row>
    <row r="40" spans="1:9" ht="29" x14ac:dyDescent="0.35">
      <c r="A40" s="17" t="s">
        <v>45</v>
      </c>
      <c r="B40" s="26" t="s">
        <v>46</v>
      </c>
      <c r="C40" s="17"/>
      <c r="D40" s="17"/>
      <c r="E40" s="17"/>
      <c r="F40" s="17"/>
      <c r="G40" s="17"/>
      <c r="H40" s="27"/>
      <c r="I40" s="27"/>
    </row>
    <row r="41" spans="1:9" x14ac:dyDescent="0.35">
      <c r="E41" s="16" t="s">
        <v>47</v>
      </c>
      <c r="F41" s="16" t="str">
        <f>IF((COUNT(C37:C40)&lt;&gt;COUNT(F37:F40)),"", ROUND(SUM(F37:F40),2))</f>
        <v/>
      </c>
      <c r="G41" s="14" t="str">
        <f>IF((COUNT(C37:C40)&lt;&gt;COUNT(F37:F40)),"Neužpildytos visų objektų kainos", "")</f>
        <v>Neužpildytos visų objektų kainos</v>
      </c>
    </row>
    <row r="42" spans="1:9" x14ac:dyDescent="0.35">
      <c r="C42" s="28" t="s">
        <v>48</v>
      </c>
      <c r="D42" s="19"/>
      <c r="E42" s="16" t="s">
        <v>49</v>
      </c>
      <c r="F42" s="16" t="str">
        <f>IF(OR(F41="",D42=""),"", ROUND(PRODUCT(D42,F41)/100,2))</f>
        <v/>
      </c>
      <c r="G42" s="14" t="str">
        <f>IF(D42="", "Nurodykite taikomą PVM dydį", "")</f>
        <v>Nurodykite taikomą PVM dydį</v>
      </c>
    </row>
    <row r="43" spans="1:9" x14ac:dyDescent="0.35">
      <c r="E43" s="16" t="s">
        <v>50</v>
      </c>
      <c r="F43" s="16">
        <f>IF(ISBLANK(F42), "", ROUND(SUM(F41:F42),2))</f>
        <v>0</v>
      </c>
    </row>
    <row r="47" spans="1:9" x14ac:dyDescent="0.35">
      <c r="A47" s="12" t="s">
        <v>51</v>
      </c>
      <c r="B47" s="12" t="s">
        <v>52</v>
      </c>
    </row>
    <row r="49" spans="1:9" x14ac:dyDescent="0.35">
      <c r="A49" s="12" t="s">
        <v>27</v>
      </c>
    </row>
    <row r="50" spans="1:9" ht="43.5" x14ac:dyDescent="0.35">
      <c r="A50" s="25" t="s">
        <v>28</v>
      </c>
      <c r="B50" s="25" t="s">
        <v>29</v>
      </c>
      <c r="C50" s="25" t="s">
        <v>30</v>
      </c>
      <c r="D50" s="25" t="s">
        <v>31</v>
      </c>
      <c r="E50" s="25" t="s">
        <v>32</v>
      </c>
      <c r="F50" s="25" t="s">
        <v>33</v>
      </c>
      <c r="G50" s="25" t="s">
        <v>34</v>
      </c>
      <c r="H50" s="25" t="s">
        <v>35</v>
      </c>
      <c r="I50" s="25" t="s">
        <v>36</v>
      </c>
    </row>
    <row r="51" spans="1:9" x14ac:dyDescent="0.35">
      <c r="A51" s="16" t="s">
        <v>53</v>
      </c>
      <c r="B51" s="16" t="s">
        <v>52</v>
      </c>
      <c r="C51" s="17"/>
      <c r="D51" s="17"/>
      <c r="E51" s="17"/>
      <c r="F51" s="17"/>
      <c r="G51" s="17"/>
      <c r="H51" s="17"/>
      <c r="I51" s="17"/>
    </row>
    <row r="52" spans="1:9" x14ac:dyDescent="0.35">
      <c r="A52" s="17" t="s">
        <v>54</v>
      </c>
      <c r="B52" s="26" t="s">
        <v>55</v>
      </c>
      <c r="C52" s="17">
        <v>30</v>
      </c>
      <c r="D52" s="17" t="s">
        <v>40</v>
      </c>
      <c r="E52" s="18"/>
      <c r="F52" s="17" t="str">
        <f>IF(ISBLANK(E52),"", PRODUCT(C52,E52))</f>
        <v/>
      </c>
      <c r="G52" s="27"/>
      <c r="H52" s="17"/>
      <c r="I52" s="17"/>
    </row>
    <row r="53" spans="1:9" ht="29" x14ac:dyDescent="0.35">
      <c r="A53" s="17" t="s">
        <v>56</v>
      </c>
      <c r="B53" s="26" t="s">
        <v>57</v>
      </c>
      <c r="C53" s="17"/>
      <c r="D53" s="17"/>
      <c r="E53" s="17"/>
      <c r="F53" s="17"/>
      <c r="G53" s="17"/>
      <c r="H53" s="27"/>
      <c r="I53" s="27"/>
    </row>
    <row r="54" spans="1:9" ht="43.5" x14ac:dyDescent="0.35">
      <c r="A54" s="17" t="s">
        <v>58</v>
      </c>
      <c r="B54" s="26" t="s">
        <v>59</v>
      </c>
      <c r="C54" s="17"/>
      <c r="D54" s="17"/>
      <c r="E54" s="17"/>
      <c r="F54" s="17"/>
      <c r="G54" s="17"/>
      <c r="H54" s="27"/>
      <c r="I54" s="27"/>
    </row>
    <row r="55" spans="1:9" x14ac:dyDescent="0.35">
      <c r="A55" s="17" t="s">
        <v>60</v>
      </c>
      <c r="B55" s="26" t="s">
        <v>61</v>
      </c>
      <c r="C55" s="17"/>
      <c r="D55" s="17"/>
      <c r="E55" s="17"/>
      <c r="F55" s="17"/>
      <c r="G55" s="17"/>
      <c r="H55" s="27"/>
      <c r="I55" s="27"/>
    </row>
    <row r="56" spans="1:9" ht="29" x14ac:dyDescent="0.35">
      <c r="A56" s="17" t="s">
        <v>62</v>
      </c>
      <c r="B56" s="26" t="s">
        <v>63</v>
      </c>
      <c r="C56" s="17"/>
      <c r="D56" s="17"/>
      <c r="E56" s="17"/>
      <c r="F56" s="17"/>
      <c r="G56" s="17"/>
      <c r="H56" s="27"/>
      <c r="I56" s="27"/>
    </row>
    <row r="57" spans="1:9" ht="29" x14ac:dyDescent="0.35">
      <c r="A57" s="17" t="s">
        <v>64</v>
      </c>
      <c r="B57" s="26" t="s">
        <v>65</v>
      </c>
      <c r="C57" s="17"/>
      <c r="D57" s="17"/>
      <c r="E57" s="17"/>
      <c r="F57" s="17"/>
      <c r="G57" s="17"/>
      <c r="H57" s="27"/>
      <c r="I57" s="27"/>
    </row>
    <row r="58" spans="1:9" x14ac:dyDescent="0.35">
      <c r="A58" s="17" t="s">
        <v>66</v>
      </c>
      <c r="B58" s="26" t="s">
        <v>67</v>
      </c>
      <c r="C58" s="17"/>
      <c r="D58" s="17"/>
      <c r="E58" s="17"/>
      <c r="F58" s="17"/>
      <c r="G58" s="17"/>
      <c r="H58" s="27"/>
      <c r="I58" s="27"/>
    </row>
    <row r="59" spans="1:9" x14ac:dyDescent="0.35">
      <c r="E59" s="16" t="s">
        <v>47</v>
      </c>
      <c r="F59" s="16" t="str">
        <f>IF((COUNT(C52:C58)&lt;&gt;COUNT(F52:F58)),"", ROUND(SUM(F52:F58),2))</f>
        <v/>
      </c>
      <c r="G59" s="14" t="str">
        <f>IF((COUNT(C52:C58)&lt;&gt;COUNT(F52:F58)),"Neužpildytos visų objektų kainos", "")</f>
        <v>Neužpildytos visų objektų kainos</v>
      </c>
    </row>
    <row r="60" spans="1:9" x14ac:dyDescent="0.35">
      <c r="C60" s="28" t="s">
        <v>48</v>
      </c>
      <c r="D60" s="19"/>
      <c r="E60" s="16" t="s">
        <v>49</v>
      </c>
      <c r="F60" s="16" t="str">
        <f>IF(OR(F59="",D60=""),"", ROUND(PRODUCT(D60,F59)/100,2))</f>
        <v/>
      </c>
      <c r="G60" s="14" t="str">
        <f>IF(D60="", "Nurodykite taikomą PVM dydį", "")</f>
        <v>Nurodykite taikomą PVM dydį</v>
      </c>
    </row>
    <row r="61" spans="1:9" x14ac:dyDescent="0.35">
      <c r="E61" s="16" t="s">
        <v>50</v>
      </c>
      <c r="F61" s="16">
        <f>IF(ISBLANK(F60), "", ROUND(SUM(F59:F60),2))</f>
        <v>0</v>
      </c>
    </row>
    <row r="65" spans="1:9" x14ac:dyDescent="0.35">
      <c r="A65" s="12" t="s">
        <v>68</v>
      </c>
      <c r="B65" s="12" t="s">
        <v>69</v>
      </c>
    </row>
    <row r="67" spans="1:9" x14ac:dyDescent="0.35">
      <c r="A67" s="12" t="s">
        <v>27</v>
      </c>
    </row>
    <row r="68" spans="1:9" ht="43.5" x14ac:dyDescent="0.35">
      <c r="A68" s="25" t="s">
        <v>28</v>
      </c>
      <c r="B68" s="25" t="s">
        <v>29</v>
      </c>
      <c r="C68" s="25" t="s">
        <v>30</v>
      </c>
      <c r="D68" s="25" t="s">
        <v>31</v>
      </c>
      <c r="E68" s="25" t="s">
        <v>32</v>
      </c>
      <c r="F68" s="25" t="s">
        <v>33</v>
      </c>
      <c r="G68" s="25" t="s">
        <v>34</v>
      </c>
      <c r="H68" s="25" t="s">
        <v>35</v>
      </c>
      <c r="I68" s="25" t="s">
        <v>36</v>
      </c>
    </row>
    <row r="69" spans="1:9" x14ac:dyDescent="0.35">
      <c r="A69" s="16" t="s">
        <v>70</v>
      </c>
      <c r="B69" s="16" t="s">
        <v>71</v>
      </c>
      <c r="C69" s="17"/>
      <c r="D69" s="17"/>
      <c r="E69" s="17"/>
      <c r="F69" s="17"/>
      <c r="G69" s="17"/>
      <c r="H69" s="17"/>
      <c r="I69" s="17"/>
    </row>
    <row r="70" spans="1:9" ht="29" x14ac:dyDescent="0.35">
      <c r="A70" s="17" t="s">
        <v>72</v>
      </c>
      <c r="B70" s="26" t="s">
        <v>71</v>
      </c>
      <c r="C70" s="17">
        <v>30</v>
      </c>
      <c r="D70" s="17" t="s">
        <v>40</v>
      </c>
      <c r="E70" s="18"/>
      <c r="F70" s="17" t="str">
        <f>IF(ISBLANK(E70),"", PRODUCT(C70,E70))</f>
        <v/>
      </c>
      <c r="G70" s="27"/>
      <c r="H70" s="17"/>
      <c r="I70" s="17"/>
    </row>
    <row r="71" spans="1:9" ht="30.75" customHeight="1" x14ac:dyDescent="0.35">
      <c r="A71" s="17" t="s">
        <v>73</v>
      </c>
      <c r="B71" s="26" t="s">
        <v>74</v>
      </c>
      <c r="C71" s="17"/>
      <c r="D71" s="17"/>
      <c r="E71" s="17"/>
      <c r="F71" s="17"/>
      <c r="G71" s="17"/>
      <c r="H71" s="27"/>
      <c r="I71" s="27"/>
    </row>
    <row r="72" spans="1:9" ht="43.5" x14ac:dyDescent="0.35">
      <c r="A72" s="17" t="s">
        <v>75</v>
      </c>
      <c r="B72" s="26" t="s">
        <v>76</v>
      </c>
      <c r="C72" s="17"/>
      <c r="D72" s="17"/>
      <c r="E72" s="17"/>
      <c r="F72" s="17"/>
      <c r="G72" s="17"/>
      <c r="H72" s="27"/>
      <c r="I72" s="27"/>
    </row>
    <row r="73" spans="1:9" ht="72.5" x14ac:dyDescent="0.35">
      <c r="A73" s="17" t="s">
        <v>77</v>
      </c>
      <c r="B73" s="26" t="s">
        <v>78</v>
      </c>
      <c r="C73" s="17"/>
      <c r="D73" s="17"/>
      <c r="E73" s="17"/>
      <c r="F73" s="17"/>
      <c r="G73" s="17"/>
      <c r="H73" s="27"/>
      <c r="I73" s="27"/>
    </row>
    <row r="74" spans="1:9" ht="29" x14ac:dyDescent="0.35">
      <c r="A74" s="17" t="s">
        <v>79</v>
      </c>
      <c r="B74" s="26" t="s">
        <v>80</v>
      </c>
      <c r="C74" s="17"/>
      <c r="D74" s="17"/>
      <c r="E74" s="17"/>
      <c r="F74" s="17"/>
      <c r="G74" s="17"/>
      <c r="H74" s="27"/>
      <c r="I74" s="27"/>
    </row>
    <row r="75" spans="1:9" x14ac:dyDescent="0.35">
      <c r="E75" s="16" t="s">
        <v>47</v>
      </c>
      <c r="F75" s="16" t="str">
        <f>IF((COUNT(C70:C74)&lt;&gt;COUNT(F70:F74)),"", ROUND(SUM(F70:F74),2))</f>
        <v/>
      </c>
      <c r="G75" s="14" t="str">
        <f>IF((COUNT(C70:C74)&lt;&gt;COUNT(F70:F74)),"Neužpildytos visų objektų kainos", "")</f>
        <v>Neužpildytos visų objektų kainos</v>
      </c>
    </row>
    <row r="76" spans="1:9" x14ac:dyDescent="0.35">
      <c r="C76" s="28" t="s">
        <v>48</v>
      </c>
      <c r="D76" s="19"/>
      <c r="E76" s="16" t="s">
        <v>49</v>
      </c>
      <c r="F76" s="16" t="str">
        <f>IF(OR(F75="",D76=""),"", ROUND(PRODUCT(D76,F75)/100,2))</f>
        <v/>
      </c>
      <c r="G76" s="14" t="str">
        <f>IF(D76="", "Nurodykite taikomą PVM dydį", "")</f>
        <v>Nurodykite taikomą PVM dydį</v>
      </c>
    </row>
    <row r="77" spans="1:9" x14ac:dyDescent="0.35">
      <c r="E77" s="16" t="s">
        <v>50</v>
      </c>
      <c r="F77" s="16">
        <f>IF(ISBLANK(F76), "", ROUND(SUM(F75:F76),2))</f>
        <v>0</v>
      </c>
    </row>
    <row r="81" spans="1:9" x14ac:dyDescent="0.35">
      <c r="A81" s="12" t="s">
        <v>81</v>
      </c>
      <c r="B81" s="12" t="s">
        <v>82</v>
      </c>
    </row>
    <row r="83" spans="1:9" x14ac:dyDescent="0.35">
      <c r="A83" s="12" t="s">
        <v>27</v>
      </c>
    </row>
    <row r="84" spans="1:9" ht="43.5" x14ac:dyDescent="0.35">
      <c r="A84" s="25" t="s">
        <v>28</v>
      </c>
      <c r="B84" s="25" t="s">
        <v>29</v>
      </c>
      <c r="C84" s="25" t="s">
        <v>30</v>
      </c>
      <c r="D84" s="25" t="s">
        <v>31</v>
      </c>
      <c r="E84" s="25" t="s">
        <v>32</v>
      </c>
      <c r="F84" s="25" t="s">
        <v>33</v>
      </c>
      <c r="G84" s="25" t="s">
        <v>34</v>
      </c>
      <c r="H84" s="25" t="s">
        <v>35</v>
      </c>
      <c r="I84" s="25" t="s">
        <v>36</v>
      </c>
    </row>
    <row r="85" spans="1:9" x14ac:dyDescent="0.35">
      <c r="A85" s="16" t="s">
        <v>83</v>
      </c>
      <c r="B85" s="16" t="s">
        <v>84</v>
      </c>
      <c r="C85" s="17"/>
      <c r="D85" s="17"/>
      <c r="E85" s="17"/>
      <c r="F85" s="17"/>
      <c r="G85" s="17"/>
      <c r="H85" s="17"/>
      <c r="I85" s="17"/>
    </row>
    <row r="86" spans="1:9" ht="43.5" x14ac:dyDescent="0.35">
      <c r="A86" s="17" t="s">
        <v>85</v>
      </c>
      <c r="B86" s="26" t="s">
        <v>86</v>
      </c>
      <c r="C86" s="17">
        <v>300</v>
      </c>
      <c r="D86" s="17" t="s">
        <v>40</v>
      </c>
      <c r="E86" s="18"/>
      <c r="F86" s="17" t="str">
        <f>IF(ISBLANK(E86),"", PRODUCT(C86,E86))</f>
        <v/>
      </c>
      <c r="G86" s="27"/>
      <c r="H86" s="17"/>
      <c r="I86" s="17"/>
    </row>
    <row r="87" spans="1:9" ht="43.5" x14ac:dyDescent="0.35">
      <c r="A87" s="17" t="s">
        <v>87</v>
      </c>
      <c r="B87" s="26" t="s">
        <v>88</v>
      </c>
      <c r="C87" s="17"/>
      <c r="D87" s="17"/>
      <c r="E87" s="17"/>
      <c r="F87" s="17"/>
      <c r="G87" s="17"/>
      <c r="H87" s="27"/>
      <c r="I87" s="27"/>
    </row>
    <row r="88" spans="1:9" ht="43.5" x14ac:dyDescent="0.35">
      <c r="A88" s="17" t="s">
        <v>89</v>
      </c>
      <c r="B88" s="26" t="s">
        <v>90</v>
      </c>
      <c r="C88" s="17"/>
      <c r="D88" s="17"/>
      <c r="E88" s="17"/>
      <c r="F88" s="17"/>
      <c r="G88" s="17"/>
      <c r="H88" s="27"/>
      <c r="I88" s="27"/>
    </row>
    <row r="89" spans="1:9" ht="58" x14ac:dyDescent="0.35">
      <c r="A89" s="17" t="s">
        <v>91</v>
      </c>
      <c r="B89" s="26" t="s">
        <v>337</v>
      </c>
      <c r="C89" s="17"/>
      <c r="D89" s="17"/>
      <c r="E89" s="17"/>
      <c r="F89" s="17"/>
      <c r="G89" s="17"/>
      <c r="H89" s="27"/>
      <c r="I89" s="27"/>
    </row>
    <row r="90" spans="1:9" ht="29" x14ac:dyDescent="0.35">
      <c r="A90" s="17" t="s">
        <v>92</v>
      </c>
      <c r="B90" s="26" t="s">
        <v>93</v>
      </c>
      <c r="C90" s="17"/>
      <c r="D90" s="17"/>
      <c r="E90" s="17"/>
      <c r="F90" s="17"/>
      <c r="G90" s="17"/>
      <c r="H90" s="27"/>
      <c r="I90" s="27"/>
    </row>
    <row r="91" spans="1:9" ht="29" x14ac:dyDescent="0.35">
      <c r="A91" s="17" t="s">
        <v>94</v>
      </c>
      <c r="B91" s="26" t="s">
        <v>95</v>
      </c>
      <c r="C91" s="17"/>
      <c r="D91" s="17"/>
      <c r="E91" s="17"/>
      <c r="F91" s="17"/>
      <c r="G91" s="17"/>
      <c r="H91" s="27"/>
      <c r="I91" s="27"/>
    </row>
    <row r="92" spans="1:9" ht="29" x14ac:dyDescent="0.35">
      <c r="A92" s="17" t="s">
        <v>96</v>
      </c>
      <c r="B92" s="26" t="s">
        <v>338</v>
      </c>
      <c r="C92" s="17"/>
      <c r="D92" s="17"/>
      <c r="E92" s="17"/>
      <c r="F92" s="17"/>
      <c r="G92" s="17"/>
      <c r="H92" s="27"/>
      <c r="I92" s="27"/>
    </row>
    <row r="93" spans="1:9" ht="43.5" x14ac:dyDescent="0.35">
      <c r="A93" s="17" t="s">
        <v>97</v>
      </c>
      <c r="B93" s="26" t="s">
        <v>98</v>
      </c>
      <c r="C93" s="17"/>
      <c r="D93" s="17"/>
      <c r="E93" s="17"/>
      <c r="F93" s="17"/>
      <c r="G93" s="17"/>
      <c r="H93" s="27"/>
      <c r="I93" s="27"/>
    </row>
    <row r="94" spans="1:9" ht="29" x14ac:dyDescent="0.35">
      <c r="A94" s="17" t="s">
        <v>99</v>
      </c>
      <c r="B94" s="26" t="s">
        <v>100</v>
      </c>
      <c r="C94" s="17"/>
      <c r="D94" s="17"/>
      <c r="E94" s="17"/>
      <c r="F94" s="17"/>
      <c r="G94" s="17"/>
      <c r="H94" s="27"/>
      <c r="I94" s="27"/>
    </row>
    <row r="95" spans="1:9" x14ac:dyDescent="0.35">
      <c r="A95" s="17" t="s">
        <v>101</v>
      </c>
      <c r="B95" s="26" t="s">
        <v>102</v>
      </c>
      <c r="C95" s="17"/>
      <c r="D95" s="17"/>
      <c r="E95" s="17"/>
      <c r="F95" s="17"/>
      <c r="G95" s="17"/>
      <c r="H95" s="27"/>
      <c r="I95" s="27"/>
    </row>
    <row r="96" spans="1:9" x14ac:dyDescent="0.35">
      <c r="E96" s="16" t="s">
        <v>47</v>
      </c>
      <c r="F96" s="16" t="str">
        <f>IF((COUNT(C86:C95)&lt;&gt;COUNT(F86:F95)),"", ROUND(SUM(F86:F95),2))</f>
        <v/>
      </c>
      <c r="G96" s="14" t="str">
        <f>IF((COUNT(C86:C95)&lt;&gt;COUNT(F86:F95)),"Neužpildytos visų objektų kainos", "")</f>
        <v>Neužpildytos visų objektų kainos</v>
      </c>
    </row>
    <row r="97" spans="1:9" x14ac:dyDescent="0.35">
      <c r="C97" s="28" t="s">
        <v>48</v>
      </c>
      <c r="D97" s="19"/>
      <c r="E97" s="16" t="s">
        <v>49</v>
      </c>
      <c r="F97" s="16" t="str">
        <f>IF(OR(F96="",D97=""),"", ROUND(PRODUCT(D97,F96)/100,2))</f>
        <v/>
      </c>
      <c r="G97" s="14" t="str">
        <f>IF(D97="", "Nurodykite taikomą PVM dydį", "")</f>
        <v>Nurodykite taikomą PVM dydį</v>
      </c>
    </row>
    <row r="98" spans="1:9" x14ac:dyDescent="0.35">
      <c r="E98" s="16" t="s">
        <v>50</v>
      </c>
      <c r="F98" s="16">
        <f>IF(ISBLANK(F97), "", ROUND(SUM(F96:F97),2))</f>
        <v>0</v>
      </c>
    </row>
    <row r="102" spans="1:9" x14ac:dyDescent="0.35">
      <c r="A102" s="12" t="s">
        <v>103</v>
      </c>
      <c r="B102" s="12" t="s">
        <v>104</v>
      </c>
    </row>
    <row r="104" spans="1:9" x14ac:dyDescent="0.35">
      <c r="A104" s="12" t="s">
        <v>27</v>
      </c>
    </row>
    <row r="105" spans="1:9" ht="43.5" x14ac:dyDescent="0.35">
      <c r="A105" s="25" t="s">
        <v>28</v>
      </c>
      <c r="B105" s="25" t="s">
        <v>29</v>
      </c>
      <c r="C105" s="25" t="s">
        <v>30</v>
      </c>
      <c r="D105" s="25" t="s">
        <v>31</v>
      </c>
      <c r="E105" s="25" t="s">
        <v>32</v>
      </c>
      <c r="F105" s="25" t="s">
        <v>33</v>
      </c>
      <c r="G105" s="25" t="s">
        <v>34</v>
      </c>
      <c r="H105" s="25" t="s">
        <v>35</v>
      </c>
      <c r="I105" s="25" t="s">
        <v>36</v>
      </c>
    </row>
    <row r="106" spans="1:9" x14ac:dyDescent="0.35">
      <c r="A106" s="16" t="s">
        <v>105</v>
      </c>
      <c r="B106" s="16" t="s">
        <v>106</v>
      </c>
      <c r="C106" s="17"/>
      <c r="D106" s="17"/>
      <c r="E106" s="17"/>
      <c r="F106" s="17"/>
      <c r="G106" s="17"/>
      <c r="H106" s="17"/>
      <c r="I106" s="17"/>
    </row>
    <row r="107" spans="1:9" ht="29" x14ac:dyDescent="0.35">
      <c r="A107" s="17" t="s">
        <v>107</v>
      </c>
      <c r="B107" s="26" t="s">
        <v>108</v>
      </c>
      <c r="C107" s="17">
        <v>90</v>
      </c>
      <c r="D107" s="17" t="s">
        <v>40</v>
      </c>
      <c r="E107" s="18"/>
      <c r="F107" s="17" t="str">
        <f>IF(ISBLANK(E107),"", PRODUCT(C107,E107))</f>
        <v/>
      </c>
      <c r="G107" s="27"/>
      <c r="H107" s="17"/>
      <c r="I107" s="17"/>
    </row>
    <row r="108" spans="1:9" ht="29" x14ac:dyDescent="0.35">
      <c r="A108" s="17" t="s">
        <v>109</v>
      </c>
      <c r="B108" s="26" t="s">
        <v>110</v>
      </c>
      <c r="C108" s="17"/>
      <c r="D108" s="17"/>
      <c r="E108" s="17"/>
      <c r="F108" s="17"/>
      <c r="G108" s="17"/>
      <c r="H108" s="27"/>
      <c r="I108" s="27"/>
    </row>
    <row r="109" spans="1:9" x14ac:dyDescent="0.35">
      <c r="A109" s="17" t="s">
        <v>111</v>
      </c>
      <c r="B109" s="26" t="s">
        <v>112</v>
      </c>
      <c r="C109" s="17"/>
      <c r="D109" s="17"/>
      <c r="E109" s="17"/>
      <c r="F109" s="17"/>
      <c r="G109" s="17"/>
      <c r="H109" s="27"/>
      <c r="I109" s="27"/>
    </row>
    <row r="110" spans="1:9" x14ac:dyDescent="0.35">
      <c r="A110" s="17" t="s">
        <v>113</v>
      </c>
      <c r="B110" s="26" t="s">
        <v>114</v>
      </c>
      <c r="C110" s="17"/>
      <c r="D110" s="17"/>
      <c r="E110" s="17"/>
      <c r="F110" s="17"/>
      <c r="G110" s="17"/>
      <c r="H110" s="27"/>
      <c r="I110" s="27"/>
    </row>
    <row r="111" spans="1:9" x14ac:dyDescent="0.35">
      <c r="A111" s="17" t="s">
        <v>115</v>
      </c>
      <c r="B111" s="26" t="s">
        <v>116</v>
      </c>
      <c r="C111" s="17"/>
      <c r="D111" s="17"/>
      <c r="E111" s="17"/>
      <c r="F111" s="17"/>
      <c r="G111" s="17"/>
      <c r="H111" s="27"/>
      <c r="I111" s="27"/>
    </row>
    <row r="112" spans="1:9" x14ac:dyDescent="0.35">
      <c r="E112" s="16" t="s">
        <v>47</v>
      </c>
      <c r="F112" s="16" t="str">
        <f>IF((COUNT(C107:C111)&lt;&gt;COUNT(F107:F111)),"", ROUND(SUM(F107:F111),2))</f>
        <v/>
      </c>
      <c r="G112" s="14" t="str">
        <f>IF((COUNT(C107:C111)&lt;&gt;COUNT(F107:F111)),"Neužpildytos visų objektų kainos", "")</f>
        <v>Neužpildytos visų objektų kainos</v>
      </c>
    </row>
    <row r="113" spans="1:9" x14ac:dyDescent="0.35">
      <c r="C113" s="28" t="s">
        <v>48</v>
      </c>
      <c r="D113" s="19"/>
      <c r="E113" s="16" t="s">
        <v>49</v>
      </c>
      <c r="F113" s="16" t="str">
        <f>IF(OR(F112="",D113=""),"", ROUND(PRODUCT(D113,F112)/100,2))</f>
        <v/>
      </c>
      <c r="G113" s="14" t="str">
        <f>IF(D113="", "Nurodykite taikomą PVM dydį", "")</f>
        <v>Nurodykite taikomą PVM dydį</v>
      </c>
    </row>
    <row r="114" spans="1:9" x14ac:dyDescent="0.35">
      <c r="E114" s="16" t="s">
        <v>50</v>
      </c>
      <c r="F114" s="16">
        <f>IF(ISBLANK(F113), "", ROUND(SUM(F112:F113),2))</f>
        <v>0</v>
      </c>
    </row>
    <row r="118" spans="1:9" x14ac:dyDescent="0.35">
      <c r="A118" s="12" t="s">
        <v>117</v>
      </c>
      <c r="B118" s="12" t="s">
        <v>118</v>
      </c>
    </row>
    <row r="120" spans="1:9" x14ac:dyDescent="0.35">
      <c r="A120" s="12" t="s">
        <v>27</v>
      </c>
    </row>
    <row r="121" spans="1:9" ht="43.5" x14ac:dyDescent="0.35">
      <c r="A121" s="25" t="s">
        <v>28</v>
      </c>
      <c r="B121" s="25" t="s">
        <v>29</v>
      </c>
      <c r="C121" s="25" t="s">
        <v>30</v>
      </c>
      <c r="D121" s="25" t="s">
        <v>31</v>
      </c>
      <c r="E121" s="25" t="s">
        <v>32</v>
      </c>
      <c r="F121" s="25" t="s">
        <v>33</v>
      </c>
      <c r="G121" s="25" t="s">
        <v>34</v>
      </c>
      <c r="H121" s="25" t="s">
        <v>35</v>
      </c>
      <c r="I121" s="25" t="s">
        <v>36</v>
      </c>
    </row>
    <row r="122" spans="1:9" x14ac:dyDescent="0.35">
      <c r="A122" s="16" t="s">
        <v>119</v>
      </c>
      <c r="B122" s="16" t="s">
        <v>120</v>
      </c>
      <c r="C122" s="17"/>
      <c r="D122" s="17"/>
      <c r="E122" s="17"/>
      <c r="F122" s="17"/>
      <c r="G122" s="17"/>
      <c r="H122" s="17"/>
      <c r="I122" s="17"/>
    </row>
    <row r="123" spans="1:9" ht="29" x14ac:dyDescent="0.35">
      <c r="A123" s="17" t="s">
        <v>121</v>
      </c>
      <c r="B123" s="26" t="s">
        <v>120</v>
      </c>
      <c r="C123" s="17">
        <v>30</v>
      </c>
      <c r="D123" s="17" t="s">
        <v>40</v>
      </c>
      <c r="E123" s="18">
        <v>900</v>
      </c>
      <c r="F123" s="17">
        <f>IF(ISBLANK(E123),"", PRODUCT(C123,E123))</f>
        <v>27000</v>
      </c>
      <c r="G123" s="27" t="s">
        <v>357</v>
      </c>
      <c r="H123" s="17"/>
      <c r="I123" s="17"/>
    </row>
    <row r="124" spans="1:9" ht="43.5" x14ac:dyDescent="0.35">
      <c r="A124" s="17" t="s">
        <v>122</v>
      </c>
      <c r="B124" s="26" t="s">
        <v>123</v>
      </c>
      <c r="C124" s="17"/>
      <c r="D124" s="17"/>
      <c r="E124" s="17"/>
      <c r="F124" s="17"/>
      <c r="G124" s="17"/>
      <c r="H124" s="27" t="s">
        <v>123</v>
      </c>
      <c r="I124" s="27" t="s">
        <v>352</v>
      </c>
    </row>
    <row r="125" spans="1:9" ht="58" x14ac:dyDescent="0.35">
      <c r="A125" s="17" t="s">
        <v>124</v>
      </c>
      <c r="B125" s="26" t="s">
        <v>125</v>
      </c>
      <c r="C125" s="17"/>
      <c r="D125" s="17"/>
      <c r="E125" s="17"/>
      <c r="F125" s="17"/>
      <c r="G125" s="17"/>
      <c r="H125" s="27" t="s">
        <v>125</v>
      </c>
      <c r="I125" s="27" t="s">
        <v>349</v>
      </c>
    </row>
    <row r="126" spans="1:9" ht="58" x14ac:dyDescent="0.35">
      <c r="A126" s="17" t="s">
        <v>126</v>
      </c>
      <c r="B126" s="26" t="s">
        <v>127</v>
      </c>
      <c r="C126" s="17"/>
      <c r="D126" s="17"/>
      <c r="E126" s="17"/>
      <c r="F126" s="17"/>
      <c r="G126" s="17"/>
      <c r="H126" s="27" t="s">
        <v>127</v>
      </c>
      <c r="I126" s="27" t="s">
        <v>349</v>
      </c>
    </row>
    <row r="127" spans="1:9" ht="29" x14ac:dyDescent="0.35">
      <c r="A127" s="17" t="s">
        <v>128</v>
      </c>
      <c r="B127" s="26" t="s">
        <v>129</v>
      </c>
      <c r="C127" s="17"/>
      <c r="D127" s="17"/>
      <c r="E127" s="17"/>
      <c r="F127" s="17"/>
      <c r="G127" s="17"/>
      <c r="H127" s="27" t="s">
        <v>129</v>
      </c>
      <c r="I127" s="27" t="s">
        <v>349</v>
      </c>
    </row>
    <row r="128" spans="1:9" ht="43.5" x14ac:dyDescent="0.35">
      <c r="A128" s="17" t="s">
        <v>130</v>
      </c>
      <c r="B128" s="26" t="s">
        <v>131</v>
      </c>
      <c r="C128" s="17"/>
      <c r="D128" s="17"/>
      <c r="E128" s="17"/>
      <c r="F128" s="17"/>
      <c r="G128" s="17"/>
      <c r="H128" s="27" t="s">
        <v>131</v>
      </c>
      <c r="I128" s="27" t="s">
        <v>349</v>
      </c>
    </row>
    <row r="129" spans="1:9" ht="58" x14ac:dyDescent="0.35">
      <c r="A129" s="17" t="s">
        <v>132</v>
      </c>
      <c r="B129" s="26" t="s">
        <v>133</v>
      </c>
      <c r="C129" s="17"/>
      <c r="D129" s="17"/>
      <c r="E129" s="17"/>
      <c r="F129" s="17"/>
      <c r="G129" s="17"/>
      <c r="H129" s="27" t="s">
        <v>133</v>
      </c>
      <c r="I129" s="27" t="s">
        <v>350</v>
      </c>
    </row>
    <row r="130" spans="1:9" ht="29" x14ac:dyDescent="0.35">
      <c r="A130" s="17" t="s">
        <v>134</v>
      </c>
      <c r="B130" s="26" t="s">
        <v>135</v>
      </c>
      <c r="C130" s="17"/>
      <c r="D130" s="17"/>
      <c r="E130" s="17"/>
      <c r="F130" s="17"/>
      <c r="G130" s="17"/>
      <c r="H130" s="27" t="s">
        <v>135</v>
      </c>
      <c r="I130" s="27" t="s">
        <v>351</v>
      </c>
    </row>
    <row r="131" spans="1:9" ht="43.5" x14ac:dyDescent="0.35">
      <c r="A131" s="17" t="s">
        <v>136</v>
      </c>
      <c r="B131" s="26" t="s">
        <v>137</v>
      </c>
      <c r="C131" s="17"/>
      <c r="D131" s="17"/>
      <c r="E131" s="17"/>
      <c r="F131" s="17"/>
      <c r="G131" s="17"/>
      <c r="H131" s="27" t="s">
        <v>137</v>
      </c>
      <c r="I131" s="27" t="s">
        <v>351</v>
      </c>
    </row>
    <row r="132" spans="1:9" ht="43.5" x14ac:dyDescent="0.35">
      <c r="A132" s="17" t="s">
        <v>138</v>
      </c>
      <c r="B132" s="26" t="s">
        <v>139</v>
      </c>
      <c r="C132" s="17"/>
      <c r="D132" s="17"/>
      <c r="E132" s="17"/>
      <c r="F132" s="17"/>
      <c r="G132" s="17"/>
      <c r="H132" s="27" t="s">
        <v>139</v>
      </c>
      <c r="I132" s="27" t="s">
        <v>350</v>
      </c>
    </row>
    <row r="133" spans="1:9" ht="43.5" x14ac:dyDescent="0.35">
      <c r="A133" s="17" t="s">
        <v>140</v>
      </c>
      <c r="B133" s="26" t="s">
        <v>141</v>
      </c>
      <c r="C133" s="17"/>
      <c r="D133" s="17"/>
      <c r="E133" s="17"/>
      <c r="F133" s="17"/>
      <c r="G133" s="17"/>
      <c r="H133" s="27" t="s">
        <v>141</v>
      </c>
      <c r="I133" s="27" t="s">
        <v>349</v>
      </c>
    </row>
    <row r="134" spans="1:9" ht="29" x14ac:dyDescent="0.35">
      <c r="A134" s="17" t="s">
        <v>142</v>
      </c>
      <c r="B134" s="26" t="s">
        <v>143</v>
      </c>
      <c r="C134" s="17"/>
      <c r="D134" s="17"/>
      <c r="E134" s="17"/>
      <c r="F134" s="17"/>
      <c r="G134" s="17"/>
      <c r="H134" s="27" t="s">
        <v>143</v>
      </c>
      <c r="I134" s="27" t="s">
        <v>349</v>
      </c>
    </row>
    <row r="135" spans="1:9" ht="43.5" x14ac:dyDescent="0.35">
      <c r="A135" s="17" t="s">
        <v>144</v>
      </c>
      <c r="B135" s="26" t="s">
        <v>145</v>
      </c>
      <c r="C135" s="17"/>
      <c r="D135" s="17"/>
      <c r="E135" s="17"/>
      <c r="F135" s="17"/>
      <c r="G135" s="17"/>
      <c r="H135" s="27" t="s">
        <v>145</v>
      </c>
      <c r="I135" s="27" t="s">
        <v>351</v>
      </c>
    </row>
    <row r="136" spans="1:9" ht="29" x14ac:dyDescent="0.35">
      <c r="A136" s="17" t="s">
        <v>146</v>
      </c>
      <c r="B136" s="26" t="s">
        <v>147</v>
      </c>
      <c r="C136" s="17"/>
      <c r="D136" s="17"/>
      <c r="E136" s="17"/>
      <c r="F136" s="17"/>
      <c r="G136" s="17"/>
      <c r="H136" s="27" t="s">
        <v>147</v>
      </c>
      <c r="I136" s="27" t="s">
        <v>349</v>
      </c>
    </row>
    <row r="137" spans="1:9" ht="29" x14ac:dyDescent="0.35">
      <c r="A137" s="17" t="s">
        <v>148</v>
      </c>
      <c r="B137" s="26" t="s">
        <v>149</v>
      </c>
      <c r="C137" s="17"/>
      <c r="D137" s="17"/>
      <c r="E137" s="17"/>
      <c r="F137" s="17"/>
      <c r="G137" s="17"/>
      <c r="H137" s="27" t="s">
        <v>149</v>
      </c>
      <c r="I137" s="27" t="s">
        <v>349</v>
      </c>
    </row>
    <row r="138" spans="1:9" ht="58" x14ac:dyDescent="0.35">
      <c r="A138" s="17" t="s">
        <v>150</v>
      </c>
      <c r="B138" s="26" t="s">
        <v>151</v>
      </c>
      <c r="C138" s="17"/>
      <c r="D138" s="17"/>
      <c r="E138" s="17"/>
      <c r="F138" s="17"/>
      <c r="G138" s="17"/>
      <c r="H138" s="27" t="s">
        <v>151</v>
      </c>
      <c r="I138" s="27" t="s">
        <v>349</v>
      </c>
    </row>
    <row r="139" spans="1:9" x14ac:dyDescent="0.35">
      <c r="E139" s="16" t="s">
        <v>47</v>
      </c>
      <c r="F139" s="16">
        <f>IF((COUNT(C123:C138)&lt;&gt;COUNT(F123:F138)),"", ROUND(SUM(F123:F138),2))</f>
        <v>27000</v>
      </c>
      <c r="G139" s="14" t="str">
        <f>IF((COUNT(C123:C138)&lt;&gt;COUNT(F123:F138)),"Neužpildytos visų objektų kainos", "")</f>
        <v/>
      </c>
    </row>
    <row r="140" spans="1:9" x14ac:dyDescent="0.35">
      <c r="C140" s="28" t="s">
        <v>48</v>
      </c>
      <c r="D140" s="19">
        <v>5</v>
      </c>
      <c r="E140" s="16" t="s">
        <v>49</v>
      </c>
      <c r="F140" s="16">
        <f>IF(OR(F139="",D140=""),"", ROUND(PRODUCT(D140,F139)/100,2))</f>
        <v>1350</v>
      </c>
      <c r="G140" s="14" t="str">
        <f>IF(D140="", "Nurodykite taikomą PVM dydį", "")</f>
        <v/>
      </c>
    </row>
    <row r="141" spans="1:9" x14ac:dyDescent="0.35">
      <c r="E141" s="16" t="s">
        <v>50</v>
      </c>
      <c r="F141" s="16">
        <f>IF(ISBLANK(F140), "", ROUND(SUM(F139:F140),2))</f>
        <v>28350</v>
      </c>
    </row>
    <row r="145" spans="1:9" x14ac:dyDescent="0.35">
      <c r="A145" s="12" t="s">
        <v>152</v>
      </c>
      <c r="B145" s="12" t="s">
        <v>153</v>
      </c>
    </row>
    <row r="147" spans="1:9" x14ac:dyDescent="0.35">
      <c r="A147" s="12" t="s">
        <v>27</v>
      </c>
    </row>
    <row r="148" spans="1:9" ht="43.5" x14ac:dyDescent="0.35">
      <c r="A148" s="25" t="s">
        <v>28</v>
      </c>
      <c r="B148" s="25" t="s">
        <v>29</v>
      </c>
      <c r="C148" s="25" t="s">
        <v>30</v>
      </c>
      <c r="D148" s="25" t="s">
        <v>31</v>
      </c>
      <c r="E148" s="25" t="s">
        <v>32</v>
      </c>
      <c r="F148" s="25" t="s">
        <v>33</v>
      </c>
      <c r="G148" s="25" t="s">
        <v>34</v>
      </c>
      <c r="H148" s="25" t="s">
        <v>35</v>
      </c>
      <c r="I148" s="25" t="s">
        <v>36</v>
      </c>
    </row>
    <row r="149" spans="1:9" x14ac:dyDescent="0.35">
      <c r="A149" s="16" t="s">
        <v>154</v>
      </c>
      <c r="B149" s="16" t="s">
        <v>155</v>
      </c>
      <c r="C149" s="17"/>
      <c r="D149" s="17"/>
      <c r="E149" s="17"/>
      <c r="F149" s="17"/>
      <c r="G149" s="17"/>
      <c r="H149" s="17"/>
      <c r="I149" s="17"/>
    </row>
    <row r="150" spans="1:9" x14ac:dyDescent="0.35">
      <c r="A150" s="17" t="s">
        <v>156</v>
      </c>
      <c r="B150" s="26" t="s">
        <v>155</v>
      </c>
      <c r="C150" s="17">
        <v>15</v>
      </c>
      <c r="D150" s="17" t="s">
        <v>40</v>
      </c>
      <c r="E150" s="18"/>
      <c r="F150" s="17" t="str">
        <f>IF(ISBLANK(E150),"", PRODUCT(C150,E150))</f>
        <v/>
      </c>
      <c r="G150" s="27"/>
      <c r="H150" s="17"/>
      <c r="I150" s="17"/>
    </row>
    <row r="151" spans="1:9" ht="29" x14ac:dyDescent="0.35">
      <c r="A151" s="17" t="s">
        <v>157</v>
      </c>
      <c r="B151" s="26" t="s">
        <v>158</v>
      </c>
      <c r="C151" s="17"/>
      <c r="D151" s="17"/>
      <c r="E151" s="17"/>
      <c r="F151" s="17"/>
      <c r="G151" s="17"/>
      <c r="H151" s="27"/>
      <c r="I151" s="27"/>
    </row>
    <row r="152" spans="1:9" x14ac:dyDescent="0.35">
      <c r="A152" s="17" t="s">
        <v>159</v>
      </c>
      <c r="B152" s="26" t="s">
        <v>160</v>
      </c>
      <c r="C152" s="17"/>
      <c r="D152" s="17"/>
      <c r="E152" s="17"/>
      <c r="F152" s="17"/>
      <c r="G152" s="17"/>
      <c r="H152" s="27"/>
      <c r="I152" s="27"/>
    </row>
    <row r="153" spans="1:9" x14ac:dyDescent="0.35">
      <c r="E153" s="16" t="s">
        <v>47</v>
      </c>
      <c r="F153" s="16" t="str">
        <f>IF((COUNT(C150:C152)&lt;&gt;COUNT(F150:F152)),"", ROUND(SUM(F150:F152),2))</f>
        <v/>
      </c>
      <c r="G153" s="14" t="str">
        <f>IF((COUNT(C150:C152)&lt;&gt;COUNT(F150:F152)),"Neužpildytos visų objektų kainos", "")</f>
        <v>Neužpildytos visų objektų kainos</v>
      </c>
    </row>
    <row r="154" spans="1:9" x14ac:dyDescent="0.35">
      <c r="C154" s="28" t="s">
        <v>48</v>
      </c>
      <c r="D154" s="19"/>
      <c r="E154" s="16" t="s">
        <v>49</v>
      </c>
      <c r="F154" s="16" t="str">
        <f>IF(OR(F153="",D154=""),"", ROUND(PRODUCT(D154,F153)/100,2))</f>
        <v/>
      </c>
      <c r="G154" s="14" t="str">
        <f>IF(D154="", "Nurodykite taikomą PVM dydį", "")</f>
        <v>Nurodykite taikomą PVM dydį</v>
      </c>
    </row>
    <row r="155" spans="1:9" x14ac:dyDescent="0.35">
      <c r="E155" s="16" t="s">
        <v>50</v>
      </c>
      <c r="F155" s="16">
        <f>IF(ISBLANK(F154), "", ROUND(SUM(F153:F154),2))</f>
        <v>0</v>
      </c>
    </row>
    <row r="159" spans="1:9" x14ac:dyDescent="0.35">
      <c r="A159" s="12" t="s">
        <v>161</v>
      </c>
      <c r="B159" s="12" t="s">
        <v>162</v>
      </c>
    </row>
    <row r="161" spans="1:9" x14ac:dyDescent="0.35">
      <c r="A161" s="12" t="s">
        <v>27</v>
      </c>
    </row>
    <row r="162" spans="1:9" ht="43.5" x14ac:dyDescent="0.35">
      <c r="A162" s="25" t="s">
        <v>28</v>
      </c>
      <c r="B162" s="25" t="s">
        <v>29</v>
      </c>
      <c r="C162" s="25" t="s">
        <v>30</v>
      </c>
      <c r="D162" s="25" t="s">
        <v>31</v>
      </c>
      <c r="E162" s="25" t="s">
        <v>32</v>
      </c>
      <c r="F162" s="25" t="s">
        <v>33</v>
      </c>
      <c r="G162" s="25" t="s">
        <v>34</v>
      </c>
      <c r="H162" s="25" t="s">
        <v>35</v>
      </c>
      <c r="I162" s="25" t="s">
        <v>36</v>
      </c>
    </row>
    <row r="163" spans="1:9" x14ac:dyDescent="0.35">
      <c r="A163" s="16" t="s">
        <v>163</v>
      </c>
      <c r="B163" s="16" t="s">
        <v>164</v>
      </c>
      <c r="C163" s="17"/>
      <c r="D163" s="17"/>
      <c r="E163" s="17"/>
      <c r="F163" s="17"/>
      <c r="G163" s="17"/>
      <c r="H163" s="17"/>
      <c r="I163" s="17"/>
    </row>
    <row r="164" spans="1:9" x14ac:dyDescent="0.35">
      <c r="A164" s="17" t="s">
        <v>165</v>
      </c>
      <c r="B164" s="26" t="s">
        <v>164</v>
      </c>
      <c r="C164" s="17">
        <v>60</v>
      </c>
      <c r="D164" s="17" t="s">
        <v>40</v>
      </c>
      <c r="E164" s="18"/>
      <c r="F164" s="17" t="str">
        <f>IF(ISBLANK(E164),"", PRODUCT(C164,E164))</f>
        <v/>
      </c>
      <c r="G164" s="27"/>
      <c r="H164" s="17"/>
      <c r="I164" s="17"/>
    </row>
    <row r="165" spans="1:9" ht="29" x14ac:dyDescent="0.35">
      <c r="A165" s="17" t="s">
        <v>166</v>
      </c>
      <c r="B165" s="26" t="s">
        <v>167</v>
      </c>
      <c r="C165" s="17"/>
      <c r="D165" s="17"/>
      <c r="E165" s="17"/>
      <c r="F165" s="17"/>
      <c r="G165" s="17"/>
      <c r="H165" s="27"/>
      <c r="I165" s="27"/>
    </row>
    <row r="166" spans="1:9" ht="29" x14ac:dyDescent="0.35">
      <c r="A166" s="17" t="s">
        <v>168</v>
      </c>
      <c r="B166" s="26" t="s">
        <v>169</v>
      </c>
      <c r="C166" s="17"/>
      <c r="D166" s="17"/>
      <c r="E166" s="17"/>
      <c r="F166" s="17"/>
      <c r="G166" s="17"/>
      <c r="H166" s="27"/>
      <c r="I166" s="27"/>
    </row>
    <row r="167" spans="1:9" ht="43.5" x14ac:dyDescent="0.35">
      <c r="A167" s="17" t="s">
        <v>170</v>
      </c>
      <c r="B167" s="26" t="s">
        <v>171</v>
      </c>
      <c r="C167" s="17"/>
      <c r="D167" s="17"/>
      <c r="E167" s="17"/>
      <c r="F167" s="17"/>
      <c r="G167" s="17"/>
      <c r="H167" s="27"/>
      <c r="I167" s="27"/>
    </row>
    <row r="168" spans="1:9" x14ac:dyDescent="0.35">
      <c r="A168" s="17" t="s">
        <v>172</v>
      </c>
      <c r="B168" s="26" t="s">
        <v>173</v>
      </c>
      <c r="C168" s="17"/>
      <c r="D168" s="17"/>
      <c r="E168" s="17"/>
      <c r="F168" s="17"/>
      <c r="G168" s="17"/>
      <c r="H168" s="27"/>
      <c r="I168" s="27"/>
    </row>
    <row r="169" spans="1:9" ht="29" x14ac:dyDescent="0.35">
      <c r="A169" s="17" t="s">
        <v>174</v>
      </c>
      <c r="B169" s="26" t="s">
        <v>175</v>
      </c>
      <c r="C169" s="17"/>
      <c r="D169" s="17"/>
      <c r="E169" s="17"/>
      <c r="F169" s="17"/>
      <c r="G169" s="17"/>
      <c r="H169" s="27"/>
      <c r="I169" s="27"/>
    </row>
    <row r="170" spans="1:9" x14ac:dyDescent="0.35">
      <c r="A170" s="17" t="s">
        <v>176</v>
      </c>
      <c r="B170" s="26" t="s">
        <v>177</v>
      </c>
      <c r="C170" s="17"/>
      <c r="D170" s="17"/>
      <c r="E170" s="17"/>
      <c r="F170" s="17"/>
      <c r="G170" s="17"/>
      <c r="H170" s="27"/>
      <c r="I170" s="27"/>
    </row>
    <row r="171" spans="1:9" x14ac:dyDescent="0.35">
      <c r="A171" s="17" t="s">
        <v>178</v>
      </c>
      <c r="B171" s="26" t="s">
        <v>179</v>
      </c>
      <c r="C171" s="17"/>
      <c r="D171" s="17"/>
      <c r="E171" s="17"/>
      <c r="F171" s="17"/>
      <c r="G171" s="17"/>
      <c r="H171" s="27"/>
      <c r="I171" s="27"/>
    </row>
    <row r="172" spans="1:9" ht="43.5" x14ac:dyDescent="0.35">
      <c r="A172" s="17" t="s">
        <v>180</v>
      </c>
      <c r="B172" s="26" t="s">
        <v>181</v>
      </c>
      <c r="C172" s="17"/>
      <c r="D172" s="17"/>
      <c r="E172" s="17"/>
      <c r="F172" s="17"/>
      <c r="G172" s="17"/>
      <c r="H172" s="27"/>
      <c r="I172" s="27"/>
    </row>
    <row r="173" spans="1:9" ht="29" x14ac:dyDescent="0.35">
      <c r="A173" s="17" t="s">
        <v>182</v>
      </c>
      <c r="B173" s="26" t="s">
        <v>183</v>
      </c>
      <c r="C173" s="17"/>
      <c r="D173" s="17"/>
      <c r="E173" s="17"/>
      <c r="F173" s="17"/>
      <c r="G173" s="17"/>
      <c r="H173" s="27"/>
      <c r="I173" s="27"/>
    </row>
    <row r="174" spans="1:9" ht="29" x14ac:dyDescent="0.35">
      <c r="A174" s="17" t="s">
        <v>184</v>
      </c>
      <c r="B174" s="26" t="s">
        <v>185</v>
      </c>
      <c r="C174" s="17"/>
      <c r="D174" s="17"/>
      <c r="E174" s="17"/>
      <c r="F174" s="17"/>
      <c r="G174" s="17"/>
      <c r="H174" s="27"/>
      <c r="I174" s="27"/>
    </row>
    <row r="175" spans="1:9" ht="29" x14ac:dyDescent="0.35">
      <c r="A175" s="17" t="s">
        <v>186</v>
      </c>
      <c r="B175" s="26" t="s">
        <v>187</v>
      </c>
      <c r="C175" s="17"/>
      <c r="D175" s="17"/>
      <c r="E175" s="17"/>
      <c r="F175" s="17"/>
      <c r="G175" s="17"/>
      <c r="H175" s="27"/>
      <c r="I175" s="27"/>
    </row>
    <row r="176" spans="1:9" ht="29" x14ac:dyDescent="0.35">
      <c r="A176" s="17" t="s">
        <v>188</v>
      </c>
      <c r="B176" s="26" t="s">
        <v>189</v>
      </c>
      <c r="C176" s="17"/>
      <c r="D176" s="17"/>
      <c r="E176" s="17"/>
      <c r="F176" s="17"/>
      <c r="G176" s="17"/>
      <c r="H176" s="27"/>
      <c r="I176" s="27"/>
    </row>
    <row r="177" spans="1:9" x14ac:dyDescent="0.35">
      <c r="E177" s="16" t="s">
        <v>47</v>
      </c>
      <c r="F177" s="16" t="str">
        <f>IF((COUNT(C164:C176)&lt;&gt;COUNT(F164:F176)),"", ROUND(SUM(F164:F176),2))</f>
        <v/>
      </c>
      <c r="G177" s="14" t="str">
        <f>IF((COUNT(C164:C176)&lt;&gt;COUNT(F164:F176)),"Neužpildytos visų objektų kainos", "")</f>
        <v>Neužpildytos visų objektų kainos</v>
      </c>
    </row>
    <row r="178" spans="1:9" x14ac:dyDescent="0.35">
      <c r="C178" s="28" t="s">
        <v>48</v>
      </c>
      <c r="D178" s="19"/>
      <c r="E178" s="16" t="s">
        <v>49</v>
      </c>
      <c r="F178" s="16" t="str">
        <f>IF(OR(F177="",D178=""),"", ROUND(PRODUCT(D178,F177)/100,2))</f>
        <v/>
      </c>
      <c r="G178" s="14" t="str">
        <f>IF(D178="", "Nurodykite taikomą PVM dydį", "")</f>
        <v>Nurodykite taikomą PVM dydį</v>
      </c>
    </row>
    <row r="179" spans="1:9" x14ac:dyDescent="0.35">
      <c r="E179" s="16" t="s">
        <v>50</v>
      </c>
      <c r="F179" s="16">
        <f>IF(ISBLANK(F178), "", ROUND(SUM(F177:F178),2))</f>
        <v>0</v>
      </c>
    </row>
    <row r="183" spans="1:9" x14ac:dyDescent="0.35">
      <c r="A183" s="12" t="s">
        <v>190</v>
      </c>
      <c r="B183" s="12" t="s">
        <v>191</v>
      </c>
    </row>
    <row r="185" spans="1:9" x14ac:dyDescent="0.35">
      <c r="A185" s="12" t="s">
        <v>27</v>
      </c>
    </row>
    <row r="186" spans="1:9" ht="43.5" x14ac:dyDescent="0.35">
      <c r="A186" s="25" t="s">
        <v>28</v>
      </c>
      <c r="B186" s="25" t="s">
        <v>29</v>
      </c>
      <c r="C186" s="25" t="s">
        <v>30</v>
      </c>
      <c r="D186" s="25" t="s">
        <v>31</v>
      </c>
      <c r="E186" s="25" t="s">
        <v>32</v>
      </c>
      <c r="F186" s="25" t="s">
        <v>33</v>
      </c>
      <c r="G186" s="25" t="s">
        <v>34</v>
      </c>
      <c r="H186" s="25" t="s">
        <v>35</v>
      </c>
      <c r="I186" s="25" t="s">
        <v>36</v>
      </c>
    </row>
    <row r="187" spans="1:9" x14ac:dyDescent="0.35">
      <c r="A187" s="16" t="s">
        <v>192</v>
      </c>
      <c r="B187" s="16" t="s">
        <v>193</v>
      </c>
      <c r="C187" s="17"/>
      <c r="D187" s="17"/>
      <c r="E187" s="17"/>
      <c r="F187" s="17"/>
      <c r="G187" s="17"/>
      <c r="H187" s="17"/>
      <c r="I187" s="17"/>
    </row>
    <row r="188" spans="1:9" ht="29" x14ac:dyDescent="0.35">
      <c r="A188" s="17" t="s">
        <v>194</v>
      </c>
      <c r="B188" s="26" t="s">
        <v>193</v>
      </c>
      <c r="C188" s="17">
        <v>30</v>
      </c>
      <c r="D188" s="17" t="s">
        <v>40</v>
      </c>
      <c r="E188" s="18"/>
      <c r="F188" s="17" t="str">
        <f>IF(ISBLANK(E188),"", PRODUCT(C188,E188))</f>
        <v/>
      </c>
      <c r="G188" s="27"/>
      <c r="H188" s="17"/>
      <c r="I188" s="17"/>
    </row>
    <row r="189" spans="1:9" ht="29" x14ac:dyDescent="0.35">
      <c r="A189" s="17" t="s">
        <v>195</v>
      </c>
      <c r="B189" s="26" t="s">
        <v>196</v>
      </c>
      <c r="C189" s="17"/>
      <c r="D189" s="17"/>
      <c r="E189" s="17"/>
      <c r="F189" s="17"/>
      <c r="G189" s="17"/>
      <c r="H189" s="27"/>
      <c r="I189" s="27"/>
    </row>
    <row r="190" spans="1:9" ht="29" x14ac:dyDescent="0.35">
      <c r="A190" s="17" t="s">
        <v>197</v>
      </c>
      <c r="B190" s="26" t="s">
        <v>198</v>
      </c>
      <c r="C190" s="17"/>
      <c r="D190" s="17"/>
      <c r="E190" s="17"/>
      <c r="F190" s="17"/>
      <c r="G190" s="17"/>
      <c r="H190" s="27"/>
      <c r="I190" s="27"/>
    </row>
    <row r="191" spans="1:9" ht="29" x14ac:dyDescent="0.35">
      <c r="A191" s="17" t="s">
        <v>199</v>
      </c>
      <c r="B191" s="26" t="s">
        <v>200</v>
      </c>
      <c r="C191" s="17"/>
      <c r="D191" s="17"/>
      <c r="E191" s="17"/>
      <c r="F191" s="17"/>
      <c r="G191" s="17"/>
      <c r="H191" s="27"/>
      <c r="I191" s="27"/>
    </row>
    <row r="192" spans="1:9" ht="29" x14ac:dyDescent="0.35">
      <c r="A192" s="17" t="s">
        <v>201</v>
      </c>
      <c r="B192" s="26" t="s">
        <v>202</v>
      </c>
      <c r="C192" s="17"/>
      <c r="D192" s="17"/>
      <c r="E192" s="17"/>
      <c r="F192" s="17"/>
      <c r="G192" s="17"/>
      <c r="H192" s="27"/>
      <c r="I192" s="27"/>
    </row>
    <row r="193" spans="1:9" x14ac:dyDescent="0.35">
      <c r="A193" s="17" t="s">
        <v>203</v>
      </c>
      <c r="B193" s="26" t="s">
        <v>204</v>
      </c>
      <c r="C193" s="17"/>
      <c r="D193" s="17"/>
      <c r="E193" s="17"/>
      <c r="F193" s="17"/>
      <c r="G193" s="17"/>
      <c r="H193" s="27"/>
      <c r="I193" s="27"/>
    </row>
    <row r="194" spans="1:9" x14ac:dyDescent="0.35">
      <c r="A194" s="17" t="s">
        <v>205</v>
      </c>
      <c r="B194" s="26" t="s">
        <v>206</v>
      </c>
      <c r="C194" s="17"/>
      <c r="D194" s="17"/>
      <c r="E194" s="17"/>
      <c r="F194" s="17"/>
      <c r="G194" s="17"/>
      <c r="H194" s="27"/>
      <c r="I194" s="27"/>
    </row>
    <row r="195" spans="1:9" x14ac:dyDescent="0.35">
      <c r="A195" s="17" t="s">
        <v>207</v>
      </c>
      <c r="B195" s="26" t="s">
        <v>208</v>
      </c>
      <c r="C195" s="17"/>
      <c r="D195" s="17"/>
      <c r="E195" s="17"/>
      <c r="F195" s="17"/>
      <c r="G195" s="17"/>
      <c r="H195" s="27"/>
      <c r="I195" s="27"/>
    </row>
    <row r="196" spans="1:9" ht="29" x14ac:dyDescent="0.35">
      <c r="A196" s="17" t="s">
        <v>209</v>
      </c>
      <c r="B196" s="26" t="s">
        <v>210</v>
      </c>
      <c r="C196" s="17"/>
      <c r="D196" s="17"/>
      <c r="E196" s="17"/>
      <c r="F196" s="17"/>
      <c r="G196" s="17"/>
      <c r="H196" s="27"/>
      <c r="I196" s="27"/>
    </row>
    <row r="197" spans="1:9" ht="101.5" x14ac:dyDescent="0.35">
      <c r="A197" s="17" t="s">
        <v>211</v>
      </c>
      <c r="B197" s="26" t="s">
        <v>212</v>
      </c>
      <c r="C197" s="17"/>
      <c r="D197" s="17"/>
      <c r="E197" s="17"/>
      <c r="F197" s="17"/>
      <c r="G197" s="17"/>
      <c r="H197" s="27"/>
      <c r="I197" s="27"/>
    </row>
    <row r="198" spans="1:9" ht="29" x14ac:dyDescent="0.35">
      <c r="A198" s="17" t="s">
        <v>213</v>
      </c>
      <c r="B198" s="26" t="s">
        <v>214</v>
      </c>
      <c r="C198" s="17"/>
      <c r="D198" s="17"/>
      <c r="E198" s="17"/>
      <c r="F198" s="17"/>
      <c r="G198" s="17"/>
      <c r="H198" s="27"/>
      <c r="I198" s="27"/>
    </row>
    <row r="199" spans="1:9" x14ac:dyDescent="0.35">
      <c r="A199" s="17" t="s">
        <v>215</v>
      </c>
      <c r="B199" s="26" t="s">
        <v>216</v>
      </c>
      <c r="C199" s="17"/>
      <c r="D199" s="17"/>
      <c r="E199" s="17"/>
      <c r="F199" s="17"/>
      <c r="G199" s="17"/>
      <c r="H199" s="27"/>
      <c r="I199" s="27"/>
    </row>
    <row r="200" spans="1:9" x14ac:dyDescent="0.35">
      <c r="A200" s="17" t="s">
        <v>217</v>
      </c>
      <c r="B200" s="26" t="s">
        <v>208</v>
      </c>
      <c r="C200" s="17"/>
      <c r="D200" s="17"/>
      <c r="E200" s="17"/>
      <c r="F200" s="17"/>
      <c r="G200" s="17"/>
      <c r="H200" s="27"/>
      <c r="I200" s="27"/>
    </row>
    <row r="201" spans="1:9" ht="29" x14ac:dyDescent="0.35">
      <c r="A201" s="17" t="s">
        <v>218</v>
      </c>
      <c r="B201" s="26" t="s">
        <v>219</v>
      </c>
      <c r="C201" s="17"/>
      <c r="D201" s="17"/>
      <c r="E201" s="17"/>
      <c r="F201" s="17"/>
      <c r="G201" s="17"/>
      <c r="H201" s="27"/>
      <c r="I201" s="27"/>
    </row>
    <row r="202" spans="1:9" x14ac:dyDescent="0.35">
      <c r="A202" s="17" t="s">
        <v>220</v>
      </c>
      <c r="B202" s="26" t="s">
        <v>221</v>
      </c>
      <c r="C202" s="17"/>
      <c r="D202" s="17"/>
      <c r="E202" s="17"/>
      <c r="F202" s="17"/>
      <c r="G202" s="17"/>
      <c r="H202" s="27"/>
      <c r="I202" s="27"/>
    </row>
    <row r="203" spans="1:9" x14ac:dyDescent="0.35">
      <c r="A203" s="17" t="s">
        <v>222</v>
      </c>
      <c r="B203" s="26" t="s">
        <v>223</v>
      </c>
      <c r="C203" s="17"/>
      <c r="D203" s="17"/>
      <c r="E203" s="17"/>
      <c r="F203" s="17"/>
      <c r="G203" s="17"/>
      <c r="H203" s="27"/>
      <c r="I203" s="27"/>
    </row>
    <row r="204" spans="1:9" ht="29" x14ac:dyDescent="0.35">
      <c r="A204" s="17" t="s">
        <v>224</v>
      </c>
      <c r="B204" s="26" t="s">
        <v>225</v>
      </c>
      <c r="C204" s="17"/>
      <c r="D204" s="17"/>
      <c r="E204" s="17"/>
      <c r="F204" s="17"/>
      <c r="G204" s="17"/>
      <c r="H204" s="27"/>
      <c r="I204" s="27"/>
    </row>
    <row r="205" spans="1:9" ht="29" x14ac:dyDescent="0.35">
      <c r="A205" s="17" t="s">
        <v>226</v>
      </c>
      <c r="B205" s="26" t="s">
        <v>227</v>
      </c>
      <c r="C205" s="17"/>
      <c r="D205" s="17"/>
      <c r="E205" s="17"/>
      <c r="F205" s="17"/>
      <c r="G205" s="17"/>
      <c r="H205" s="27"/>
      <c r="I205" s="27"/>
    </row>
    <row r="206" spans="1:9" x14ac:dyDescent="0.35">
      <c r="E206" s="16" t="s">
        <v>47</v>
      </c>
      <c r="F206" s="16" t="str">
        <f>IF((COUNT(C188:C205)&lt;&gt;COUNT(F188:F205)),"", ROUND(SUM(F188:F205),2))</f>
        <v/>
      </c>
      <c r="G206" s="14" t="str">
        <f>IF((COUNT(C188:C205)&lt;&gt;COUNT(F188:F205)),"Neužpildytos visų objektų kainos", "")</f>
        <v>Neužpildytos visų objektų kainos</v>
      </c>
    </row>
    <row r="207" spans="1:9" x14ac:dyDescent="0.35">
      <c r="C207" s="28" t="s">
        <v>48</v>
      </c>
      <c r="D207" s="19"/>
      <c r="E207" s="16" t="s">
        <v>49</v>
      </c>
      <c r="F207" s="16" t="str">
        <f>IF(OR(F206="",D207=""),"", ROUND(PRODUCT(D207,F206)/100,2))</f>
        <v/>
      </c>
      <c r="G207" s="14" t="str">
        <f>IF(D207="", "Nurodykite taikomą PVM dydį", "")</f>
        <v>Nurodykite taikomą PVM dydį</v>
      </c>
    </row>
    <row r="208" spans="1:9" x14ac:dyDescent="0.35">
      <c r="E208" s="16" t="s">
        <v>50</v>
      </c>
      <c r="F208" s="16">
        <f>IF(ISBLANK(F207), "", ROUND(SUM(F206:F207),2))</f>
        <v>0</v>
      </c>
    </row>
    <row r="212" spans="1:9" x14ac:dyDescent="0.35">
      <c r="A212" s="12" t="s">
        <v>190</v>
      </c>
      <c r="B212" s="12" t="s">
        <v>228</v>
      </c>
    </row>
    <row r="214" spans="1:9" x14ac:dyDescent="0.35">
      <c r="A214" s="12" t="s">
        <v>27</v>
      </c>
    </row>
    <row r="215" spans="1:9" ht="43.5" x14ac:dyDescent="0.35">
      <c r="A215" s="25" t="s">
        <v>28</v>
      </c>
      <c r="B215" s="25" t="s">
        <v>29</v>
      </c>
      <c r="C215" s="25" t="s">
        <v>30</v>
      </c>
      <c r="D215" s="25" t="s">
        <v>31</v>
      </c>
      <c r="E215" s="25" t="s">
        <v>32</v>
      </c>
      <c r="F215" s="25" t="s">
        <v>33</v>
      </c>
      <c r="G215" s="25" t="s">
        <v>34</v>
      </c>
      <c r="H215" s="25" t="s">
        <v>35</v>
      </c>
      <c r="I215" s="25" t="s">
        <v>36</v>
      </c>
    </row>
    <row r="216" spans="1:9" x14ac:dyDescent="0.35">
      <c r="A216" s="16" t="s">
        <v>192</v>
      </c>
      <c r="B216" s="16" t="s">
        <v>229</v>
      </c>
      <c r="C216" s="17"/>
      <c r="D216" s="17"/>
      <c r="E216" s="17"/>
      <c r="F216" s="17"/>
      <c r="G216" s="17"/>
      <c r="H216" s="17"/>
      <c r="I216" s="17"/>
    </row>
    <row r="217" spans="1:9" ht="29" x14ac:dyDescent="0.35">
      <c r="A217" s="17" t="s">
        <v>194</v>
      </c>
      <c r="B217" s="26" t="s">
        <v>229</v>
      </c>
      <c r="C217" s="17">
        <v>60</v>
      </c>
      <c r="D217" s="17" t="s">
        <v>40</v>
      </c>
      <c r="E217" s="18"/>
      <c r="F217" s="17" t="str">
        <f>IF(ISBLANK(E217),"", PRODUCT(C217,E217))</f>
        <v/>
      </c>
      <c r="G217" s="27"/>
      <c r="H217" s="17"/>
      <c r="I217" s="17"/>
    </row>
    <row r="218" spans="1:9" ht="29" x14ac:dyDescent="0.35">
      <c r="A218" s="17" t="s">
        <v>195</v>
      </c>
      <c r="B218" s="26" t="s">
        <v>214</v>
      </c>
      <c r="C218" s="17"/>
      <c r="D218" s="17"/>
      <c r="E218" s="17"/>
      <c r="F218" s="17"/>
      <c r="G218" s="17"/>
      <c r="H218" s="27"/>
      <c r="I218" s="27"/>
    </row>
    <row r="219" spans="1:9" x14ac:dyDescent="0.35">
      <c r="A219" s="17" t="s">
        <v>197</v>
      </c>
      <c r="B219" s="26" t="s">
        <v>216</v>
      </c>
      <c r="C219" s="17"/>
      <c r="D219" s="17"/>
      <c r="E219" s="17"/>
      <c r="F219" s="17"/>
      <c r="G219" s="17"/>
      <c r="H219" s="27"/>
      <c r="I219" s="27"/>
    </row>
    <row r="220" spans="1:9" x14ac:dyDescent="0.35">
      <c r="A220" s="17" t="s">
        <v>199</v>
      </c>
      <c r="B220" s="26" t="s">
        <v>208</v>
      </c>
      <c r="C220" s="17"/>
      <c r="D220" s="17"/>
      <c r="E220" s="17"/>
      <c r="F220" s="17"/>
      <c r="G220" s="17"/>
      <c r="H220" s="27"/>
      <c r="I220" s="27"/>
    </row>
    <row r="221" spans="1:9" ht="29" x14ac:dyDescent="0.35">
      <c r="A221" s="17" t="s">
        <v>201</v>
      </c>
      <c r="B221" s="26" t="s">
        <v>219</v>
      </c>
      <c r="C221" s="17"/>
      <c r="D221" s="17"/>
      <c r="E221" s="17"/>
      <c r="F221" s="17"/>
      <c r="G221" s="17"/>
      <c r="H221" s="27"/>
      <c r="I221" s="27"/>
    </row>
    <row r="222" spans="1:9" x14ac:dyDescent="0.35">
      <c r="A222" s="17" t="s">
        <v>203</v>
      </c>
      <c r="B222" s="26" t="s">
        <v>221</v>
      </c>
      <c r="C222" s="17"/>
      <c r="D222" s="17"/>
      <c r="E222" s="17"/>
      <c r="F222" s="17"/>
      <c r="G222" s="17"/>
      <c r="H222" s="27"/>
      <c r="I222" s="27"/>
    </row>
    <row r="223" spans="1:9" x14ac:dyDescent="0.35">
      <c r="A223" s="17" t="s">
        <v>205</v>
      </c>
      <c r="B223" s="26" t="s">
        <v>223</v>
      </c>
      <c r="C223" s="17"/>
      <c r="D223" s="17"/>
      <c r="E223" s="17"/>
      <c r="F223" s="17"/>
      <c r="G223" s="17"/>
      <c r="H223" s="27"/>
      <c r="I223" s="27"/>
    </row>
    <row r="224" spans="1:9" ht="29" x14ac:dyDescent="0.35">
      <c r="A224" s="17" t="s">
        <v>207</v>
      </c>
      <c r="B224" s="26" t="s">
        <v>225</v>
      </c>
      <c r="C224" s="17"/>
      <c r="D224" s="17"/>
      <c r="E224" s="17"/>
      <c r="F224" s="17"/>
      <c r="G224" s="17"/>
      <c r="H224" s="27"/>
      <c r="I224" s="27"/>
    </row>
    <row r="225" spans="1:9" ht="29" x14ac:dyDescent="0.35">
      <c r="A225" s="17" t="s">
        <v>209</v>
      </c>
      <c r="B225" s="26" t="s">
        <v>227</v>
      </c>
      <c r="C225" s="17"/>
      <c r="D225" s="17"/>
      <c r="E225" s="17"/>
      <c r="F225" s="17"/>
      <c r="G225" s="17"/>
      <c r="H225" s="27"/>
      <c r="I225" s="27"/>
    </row>
    <row r="226" spans="1:9" x14ac:dyDescent="0.35">
      <c r="E226" s="16" t="s">
        <v>47</v>
      </c>
      <c r="F226" s="16" t="str">
        <f>IF((COUNT(C217:C225)&lt;&gt;COUNT(F217:F225)),"", ROUND(SUM(F217:F225),2))</f>
        <v/>
      </c>
      <c r="G226" s="14" t="str">
        <f>IF((COUNT(C217:C225)&lt;&gt;COUNT(F217:F225)),"Neužpildytos visų objektų kainos", "")</f>
        <v>Neužpildytos visų objektų kainos</v>
      </c>
    </row>
    <row r="227" spans="1:9" x14ac:dyDescent="0.35">
      <c r="C227" s="28" t="s">
        <v>48</v>
      </c>
      <c r="D227" s="19"/>
      <c r="E227" s="16" t="s">
        <v>49</v>
      </c>
      <c r="F227" s="16" t="str">
        <f>IF(OR(F226="",D227=""),"", ROUND(PRODUCT(D227,F226)/100,2))</f>
        <v/>
      </c>
      <c r="G227" s="14" t="str">
        <f>IF(D227="", "Nurodykite taikomą PVM dydį", "")</f>
        <v>Nurodykite taikomą PVM dydį</v>
      </c>
    </row>
    <row r="228" spans="1:9" x14ac:dyDescent="0.35">
      <c r="E228" s="16" t="s">
        <v>50</v>
      </c>
      <c r="F228" s="16">
        <f>IF(ISBLANK(F227), "", ROUND(SUM(F226:F227),2))</f>
        <v>0</v>
      </c>
    </row>
    <row r="232" spans="1:9" x14ac:dyDescent="0.35">
      <c r="A232" s="12" t="s">
        <v>230</v>
      </c>
      <c r="B232" s="12" t="s">
        <v>231</v>
      </c>
    </row>
    <row r="234" spans="1:9" x14ac:dyDescent="0.35">
      <c r="A234" s="12" t="s">
        <v>27</v>
      </c>
    </row>
    <row r="235" spans="1:9" ht="43.5" x14ac:dyDescent="0.35">
      <c r="A235" s="25" t="s">
        <v>28</v>
      </c>
      <c r="B235" s="25" t="s">
        <v>29</v>
      </c>
      <c r="C235" s="25" t="s">
        <v>30</v>
      </c>
      <c r="D235" s="25" t="s">
        <v>31</v>
      </c>
      <c r="E235" s="25" t="s">
        <v>32</v>
      </c>
      <c r="F235" s="25" t="s">
        <v>33</v>
      </c>
      <c r="G235" s="25" t="s">
        <v>34</v>
      </c>
      <c r="H235" s="25" t="s">
        <v>35</v>
      </c>
      <c r="I235" s="25" t="s">
        <v>36</v>
      </c>
    </row>
    <row r="236" spans="1:9" x14ac:dyDescent="0.35">
      <c r="A236" s="16" t="s">
        <v>232</v>
      </c>
      <c r="B236" s="16" t="s">
        <v>233</v>
      </c>
      <c r="C236" s="17"/>
      <c r="D236" s="17"/>
      <c r="E236" s="17"/>
      <c r="F236" s="17"/>
      <c r="G236" s="17"/>
      <c r="H236" s="17"/>
      <c r="I236" s="17"/>
    </row>
    <row r="237" spans="1:9" ht="29" x14ac:dyDescent="0.35">
      <c r="A237" s="17" t="s">
        <v>234</v>
      </c>
      <c r="B237" s="26" t="s">
        <v>233</v>
      </c>
      <c r="C237" s="17">
        <v>60</v>
      </c>
      <c r="D237" s="17" t="s">
        <v>40</v>
      </c>
      <c r="E237" s="18"/>
      <c r="F237" s="17" t="str">
        <f>IF(ISBLANK(E237),"", PRODUCT(C237,E237))</f>
        <v/>
      </c>
      <c r="G237" s="27"/>
      <c r="H237" s="17"/>
      <c r="I237" s="17"/>
    </row>
    <row r="238" spans="1:9" ht="29" x14ac:dyDescent="0.35">
      <c r="A238" s="17" t="s">
        <v>235</v>
      </c>
      <c r="B238" s="26" t="s">
        <v>236</v>
      </c>
      <c r="C238" s="17"/>
      <c r="D238" s="17"/>
      <c r="E238" s="17"/>
      <c r="F238" s="17"/>
      <c r="G238" s="17"/>
      <c r="H238" s="27"/>
      <c r="I238" s="27"/>
    </row>
    <row r="239" spans="1:9" ht="43.5" x14ac:dyDescent="0.35">
      <c r="A239" s="17" t="s">
        <v>237</v>
      </c>
      <c r="B239" s="26" t="s">
        <v>238</v>
      </c>
      <c r="C239" s="17"/>
      <c r="D239" s="17"/>
      <c r="E239" s="17"/>
      <c r="F239" s="17"/>
      <c r="G239" s="17"/>
      <c r="H239" s="27"/>
      <c r="I239" s="27"/>
    </row>
    <row r="240" spans="1:9" x14ac:dyDescent="0.35">
      <c r="A240" s="17" t="s">
        <v>239</v>
      </c>
      <c r="B240" s="26" t="s">
        <v>240</v>
      </c>
      <c r="C240" s="17"/>
      <c r="D240" s="17"/>
      <c r="E240" s="17"/>
      <c r="F240" s="17"/>
      <c r="G240" s="17"/>
      <c r="H240" s="27"/>
      <c r="I240" s="27"/>
    </row>
    <row r="241" spans="1:9" ht="29" x14ac:dyDescent="0.35">
      <c r="A241" s="17" t="s">
        <v>241</v>
      </c>
      <c r="B241" s="26" t="s">
        <v>242</v>
      </c>
      <c r="C241" s="17"/>
      <c r="D241" s="17"/>
      <c r="E241" s="17"/>
      <c r="F241" s="17"/>
      <c r="G241" s="17"/>
      <c r="H241" s="27"/>
      <c r="I241" s="27"/>
    </row>
    <row r="242" spans="1:9" ht="29" x14ac:dyDescent="0.35">
      <c r="A242" s="17" t="s">
        <v>243</v>
      </c>
      <c r="B242" s="26" t="s">
        <v>244</v>
      </c>
      <c r="C242" s="17"/>
      <c r="D242" s="17"/>
      <c r="E242" s="17"/>
      <c r="F242" s="17"/>
      <c r="G242" s="17"/>
      <c r="H242" s="27"/>
      <c r="I242" s="27"/>
    </row>
    <row r="243" spans="1:9" x14ac:dyDescent="0.35">
      <c r="A243" s="17" t="s">
        <v>245</v>
      </c>
      <c r="B243" s="26" t="s">
        <v>246</v>
      </c>
      <c r="C243" s="17"/>
      <c r="D243" s="17"/>
      <c r="E243" s="17"/>
      <c r="F243" s="17"/>
      <c r="G243" s="17"/>
      <c r="H243" s="27"/>
      <c r="I243" s="27"/>
    </row>
    <row r="244" spans="1:9" ht="29" x14ac:dyDescent="0.35">
      <c r="A244" s="17" t="s">
        <v>247</v>
      </c>
      <c r="B244" s="26" t="s">
        <v>248</v>
      </c>
      <c r="C244" s="17"/>
      <c r="D244" s="17"/>
      <c r="E244" s="17"/>
      <c r="F244" s="17"/>
      <c r="G244" s="17"/>
      <c r="H244" s="27"/>
      <c r="I244" s="27"/>
    </row>
    <row r="245" spans="1:9" ht="29" x14ac:dyDescent="0.35">
      <c r="A245" s="17" t="s">
        <v>249</v>
      </c>
      <c r="B245" s="26" t="s">
        <v>250</v>
      </c>
      <c r="C245" s="17"/>
      <c r="D245" s="17"/>
      <c r="E245" s="17"/>
      <c r="F245" s="17"/>
      <c r="G245" s="17"/>
      <c r="H245" s="27"/>
      <c r="I245" s="27"/>
    </row>
    <row r="246" spans="1:9" x14ac:dyDescent="0.35">
      <c r="A246" s="17" t="s">
        <v>251</v>
      </c>
      <c r="B246" s="26" t="s">
        <v>252</v>
      </c>
      <c r="C246" s="17"/>
      <c r="D246" s="17"/>
      <c r="E246" s="17"/>
      <c r="F246" s="17"/>
      <c r="G246" s="17"/>
      <c r="H246" s="27"/>
      <c r="I246" s="27"/>
    </row>
    <row r="247" spans="1:9" x14ac:dyDescent="0.35">
      <c r="E247" s="16" t="s">
        <v>47</v>
      </c>
      <c r="F247" s="16" t="str">
        <f>IF((COUNT(C237:C246)&lt;&gt;COUNT(F237:F246)),"", ROUND(SUM(F237:F246),2))</f>
        <v/>
      </c>
      <c r="G247" s="14" t="str">
        <f>IF((COUNT(C237:C246)&lt;&gt;COUNT(F237:F246)),"Neužpildytos visų objektų kainos", "")</f>
        <v>Neužpildytos visų objektų kainos</v>
      </c>
    </row>
    <row r="248" spans="1:9" x14ac:dyDescent="0.35">
      <c r="C248" s="28" t="s">
        <v>48</v>
      </c>
      <c r="D248" s="19"/>
      <c r="E248" s="16" t="s">
        <v>49</v>
      </c>
      <c r="F248" s="16" t="str">
        <f>IF(OR(F247="",D248=""),"", ROUND(PRODUCT(D248,F247)/100,2))</f>
        <v/>
      </c>
      <c r="G248" s="14" t="str">
        <f>IF(D248="", "Nurodykite taikomą PVM dydį", "")</f>
        <v>Nurodykite taikomą PVM dydį</v>
      </c>
    </row>
    <row r="249" spans="1:9" x14ac:dyDescent="0.35">
      <c r="E249" s="16" t="s">
        <v>50</v>
      </c>
      <c r="F249" s="16">
        <f>IF(ISBLANK(F248), "", ROUND(SUM(F247:F248),2))</f>
        <v>0</v>
      </c>
    </row>
    <row r="253" spans="1:9" x14ac:dyDescent="0.35">
      <c r="A253" s="12" t="s">
        <v>253</v>
      </c>
      <c r="B253" s="12" t="s">
        <v>254</v>
      </c>
    </row>
    <row r="255" spans="1:9" x14ac:dyDescent="0.35">
      <c r="A255" s="12" t="s">
        <v>27</v>
      </c>
    </row>
    <row r="256" spans="1:9" ht="43.5" x14ac:dyDescent="0.35">
      <c r="A256" s="25" t="s">
        <v>28</v>
      </c>
      <c r="B256" s="25" t="s">
        <v>29</v>
      </c>
      <c r="C256" s="25" t="s">
        <v>30</v>
      </c>
      <c r="D256" s="25" t="s">
        <v>31</v>
      </c>
      <c r="E256" s="25" t="s">
        <v>32</v>
      </c>
      <c r="F256" s="25" t="s">
        <v>33</v>
      </c>
      <c r="G256" s="25" t="s">
        <v>34</v>
      </c>
      <c r="H256" s="25" t="s">
        <v>35</v>
      </c>
      <c r="I256" s="25" t="s">
        <v>36</v>
      </c>
    </row>
    <row r="257" spans="1:9" x14ac:dyDescent="0.35">
      <c r="A257" s="16" t="s">
        <v>255</v>
      </c>
      <c r="B257" s="16" t="s">
        <v>256</v>
      </c>
      <c r="C257" s="17"/>
      <c r="D257" s="17"/>
      <c r="E257" s="17"/>
      <c r="F257" s="17"/>
      <c r="G257" s="17"/>
      <c r="H257" s="17"/>
      <c r="I257" s="17"/>
    </row>
    <row r="258" spans="1:9" ht="29" x14ac:dyDescent="0.35">
      <c r="A258" s="17" t="s">
        <v>257</v>
      </c>
      <c r="B258" s="26" t="s">
        <v>256</v>
      </c>
      <c r="C258" s="17">
        <v>60</v>
      </c>
      <c r="D258" s="17" t="s">
        <v>40</v>
      </c>
      <c r="E258" s="18"/>
      <c r="F258" s="17" t="str">
        <f>IF(ISBLANK(E258),"", PRODUCT(C258,E258))</f>
        <v/>
      </c>
      <c r="G258" s="27"/>
      <c r="H258" s="17"/>
      <c r="I258" s="17"/>
    </row>
    <row r="259" spans="1:9" ht="29" x14ac:dyDescent="0.35">
      <c r="A259" s="17" t="s">
        <v>258</v>
      </c>
      <c r="B259" s="26" t="s">
        <v>236</v>
      </c>
      <c r="C259" s="17"/>
      <c r="D259" s="17"/>
      <c r="E259" s="17"/>
      <c r="F259" s="17"/>
      <c r="G259" s="17"/>
      <c r="H259" s="27"/>
      <c r="I259" s="27"/>
    </row>
    <row r="260" spans="1:9" ht="43.5" x14ac:dyDescent="0.35">
      <c r="A260" s="17" t="s">
        <v>259</v>
      </c>
      <c r="B260" s="26" t="s">
        <v>238</v>
      </c>
      <c r="C260" s="17"/>
      <c r="D260" s="17"/>
      <c r="E260" s="17"/>
      <c r="F260" s="17"/>
      <c r="G260" s="17"/>
      <c r="H260" s="27"/>
      <c r="I260" s="27"/>
    </row>
    <row r="261" spans="1:9" x14ac:dyDescent="0.35">
      <c r="A261" s="17" t="s">
        <v>260</v>
      </c>
      <c r="B261" s="26" t="s">
        <v>261</v>
      </c>
      <c r="C261" s="17"/>
      <c r="D261" s="17"/>
      <c r="E261" s="17"/>
      <c r="F261" s="17"/>
      <c r="G261" s="17"/>
      <c r="H261" s="27"/>
      <c r="I261" s="27"/>
    </row>
    <row r="262" spans="1:9" ht="29" x14ac:dyDescent="0.35">
      <c r="A262" s="17" t="s">
        <v>262</v>
      </c>
      <c r="B262" s="26" t="s">
        <v>242</v>
      </c>
      <c r="C262" s="17"/>
      <c r="D262" s="17"/>
      <c r="E262" s="17"/>
      <c r="F262" s="17"/>
      <c r="G262" s="17"/>
      <c r="H262" s="27"/>
      <c r="I262" s="27"/>
    </row>
    <row r="263" spans="1:9" ht="29" x14ac:dyDescent="0.35">
      <c r="A263" s="17" t="s">
        <v>263</v>
      </c>
      <c r="B263" s="26" t="s">
        <v>264</v>
      </c>
      <c r="C263" s="17"/>
      <c r="D263" s="17"/>
      <c r="E263" s="17"/>
      <c r="F263" s="17"/>
      <c r="G263" s="17"/>
      <c r="H263" s="27"/>
      <c r="I263" s="27"/>
    </row>
    <row r="264" spans="1:9" x14ac:dyDescent="0.35">
      <c r="A264" s="17" t="s">
        <v>265</v>
      </c>
      <c r="B264" s="26" t="s">
        <v>266</v>
      </c>
      <c r="C264" s="17"/>
      <c r="D264" s="17"/>
      <c r="E264" s="17"/>
      <c r="F264" s="17"/>
      <c r="G264" s="17"/>
      <c r="H264" s="27"/>
      <c r="I264" s="27"/>
    </row>
    <row r="265" spans="1:9" ht="29" x14ac:dyDescent="0.35">
      <c r="A265" s="17" t="s">
        <v>267</v>
      </c>
      <c r="B265" s="26" t="s">
        <v>268</v>
      </c>
      <c r="C265" s="17"/>
      <c r="D265" s="17"/>
      <c r="E265" s="17"/>
      <c r="F265" s="17"/>
      <c r="G265" s="17"/>
      <c r="H265" s="27"/>
      <c r="I265" s="27"/>
    </row>
    <row r="266" spans="1:9" ht="29" x14ac:dyDescent="0.35">
      <c r="A266" s="17" t="s">
        <v>269</v>
      </c>
      <c r="B266" s="26" t="s">
        <v>250</v>
      </c>
      <c r="C266" s="17"/>
      <c r="D266" s="17"/>
      <c r="E266" s="17"/>
      <c r="F266" s="17"/>
      <c r="G266" s="17"/>
      <c r="H266" s="27"/>
      <c r="I266" s="27"/>
    </row>
    <row r="267" spans="1:9" x14ac:dyDescent="0.35">
      <c r="A267" s="17" t="s">
        <v>270</v>
      </c>
      <c r="B267" s="26" t="s">
        <v>252</v>
      </c>
      <c r="C267" s="17"/>
      <c r="D267" s="17"/>
      <c r="E267" s="17"/>
      <c r="F267" s="17"/>
      <c r="G267" s="17"/>
      <c r="H267" s="27"/>
      <c r="I267" s="27"/>
    </row>
    <row r="268" spans="1:9" x14ac:dyDescent="0.35">
      <c r="E268" s="16" t="s">
        <v>47</v>
      </c>
      <c r="F268" s="16" t="str">
        <f>IF((COUNT(C258:C267)&lt;&gt;COUNT(F258:F267)),"", ROUND(SUM(F258:F267),2))</f>
        <v/>
      </c>
      <c r="G268" s="14" t="str">
        <f>IF((COUNT(C258:C267)&lt;&gt;COUNT(F258:F267)),"Neužpildytos visų objektų kainos", "")</f>
        <v>Neužpildytos visų objektų kainos</v>
      </c>
    </row>
    <row r="269" spans="1:9" x14ac:dyDescent="0.35">
      <c r="C269" s="28" t="s">
        <v>48</v>
      </c>
      <c r="D269" s="19"/>
      <c r="E269" s="16" t="s">
        <v>49</v>
      </c>
      <c r="F269" s="16" t="str">
        <f>IF(OR(F268="",D269=""),"", ROUND(PRODUCT(D269,F268)/100,2))</f>
        <v/>
      </c>
      <c r="G269" s="14" t="str">
        <f>IF(D269="", "Nurodykite taikomą PVM dydį", "")</f>
        <v>Nurodykite taikomą PVM dydį</v>
      </c>
    </row>
    <row r="270" spans="1:9" x14ac:dyDescent="0.35">
      <c r="E270" s="16" t="s">
        <v>50</v>
      </c>
      <c r="F270" s="16">
        <f>IF(ISBLANK(F269), "", ROUND(SUM(F268:F269),2))</f>
        <v>0</v>
      </c>
    </row>
    <row r="274" spans="1:9" x14ac:dyDescent="0.35">
      <c r="A274" s="12" t="s">
        <v>271</v>
      </c>
      <c r="B274" s="12" t="s">
        <v>272</v>
      </c>
    </row>
    <row r="276" spans="1:9" x14ac:dyDescent="0.35">
      <c r="A276" s="12" t="s">
        <v>27</v>
      </c>
    </row>
    <row r="277" spans="1:9" ht="43.5" x14ac:dyDescent="0.35">
      <c r="A277" s="25" t="s">
        <v>28</v>
      </c>
      <c r="B277" s="25" t="s">
        <v>29</v>
      </c>
      <c r="C277" s="25" t="s">
        <v>30</v>
      </c>
      <c r="D277" s="25" t="s">
        <v>31</v>
      </c>
      <c r="E277" s="25" t="s">
        <v>32</v>
      </c>
      <c r="F277" s="25" t="s">
        <v>33</v>
      </c>
      <c r="G277" s="25" t="s">
        <v>34</v>
      </c>
      <c r="H277" s="25" t="s">
        <v>35</v>
      </c>
      <c r="I277" s="25" t="s">
        <v>36</v>
      </c>
    </row>
    <row r="278" spans="1:9" x14ac:dyDescent="0.35">
      <c r="A278" s="16" t="s">
        <v>273</v>
      </c>
      <c r="B278" s="16" t="s">
        <v>274</v>
      </c>
      <c r="C278" s="17"/>
      <c r="D278" s="17"/>
      <c r="E278" s="17"/>
      <c r="F278" s="17"/>
      <c r="G278" s="17"/>
      <c r="H278" s="17"/>
      <c r="I278" s="17"/>
    </row>
    <row r="279" spans="1:9" ht="29" x14ac:dyDescent="0.35">
      <c r="A279" s="17" t="s">
        <v>275</v>
      </c>
      <c r="B279" s="26" t="s">
        <v>274</v>
      </c>
      <c r="C279" s="17">
        <v>60</v>
      </c>
      <c r="D279" s="17" t="s">
        <v>40</v>
      </c>
      <c r="E279" s="18"/>
      <c r="F279" s="17" t="str">
        <f>IF(ISBLANK(E279),"", PRODUCT(C279,E279))</f>
        <v/>
      </c>
      <c r="G279" s="19"/>
      <c r="H279" s="17"/>
      <c r="I279" s="17"/>
    </row>
    <row r="280" spans="1:9" x14ac:dyDescent="0.35">
      <c r="A280" s="17" t="s">
        <v>276</v>
      </c>
      <c r="B280" s="26" t="s">
        <v>277</v>
      </c>
      <c r="C280" s="17"/>
      <c r="D280" s="17"/>
      <c r="E280" s="17"/>
      <c r="F280" s="17"/>
      <c r="G280" s="17"/>
      <c r="H280" s="19"/>
      <c r="I280" s="19"/>
    </row>
    <row r="281" spans="1:9" x14ac:dyDescent="0.35">
      <c r="A281" s="17" t="s">
        <v>278</v>
      </c>
      <c r="B281" s="26" t="s">
        <v>279</v>
      </c>
      <c r="C281" s="17"/>
      <c r="D281" s="17"/>
      <c r="E281" s="17"/>
      <c r="F281" s="17"/>
      <c r="G281" s="17"/>
      <c r="H281" s="19"/>
      <c r="I281" s="19"/>
    </row>
    <row r="282" spans="1:9" x14ac:dyDescent="0.35">
      <c r="A282" s="17" t="s">
        <v>280</v>
      </c>
      <c r="B282" s="26" t="s">
        <v>281</v>
      </c>
      <c r="C282" s="17"/>
      <c r="D282" s="17"/>
      <c r="E282" s="17"/>
      <c r="F282" s="17"/>
      <c r="G282" s="17"/>
      <c r="H282" s="19"/>
      <c r="I282" s="19"/>
    </row>
    <row r="283" spans="1:9" x14ac:dyDescent="0.35">
      <c r="A283" s="17" t="s">
        <v>282</v>
      </c>
      <c r="B283" s="26" t="s">
        <v>283</v>
      </c>
      <c r="C283" s="17"/>
      <c r="D283" s="17"/>
      <c r="E283" s="17"/>
      <c r="F283" s="17"/>
      <c r="G283" s="17"/>
      <c r="H283" s="19"/>
      <c r="I283" s="19"/>
    </row>
    <row r="284" spans="1:9" x14ac:dyDescent="0.35">
      <c r="A284" s="17" t="s">
        <v>284</v>
      </c>
      <c r="B284" s="26" t="s">
        <v>285</v>
      </c>
      <c r="C284" s="17"/>
      <c r="D284" s="17"/>
      <c r="E284" s="17"/>
      <c r="F284" s="17"/>
      <c r="G284" s="17"/>
      <c r="H284" s="19"/>
      <c r="I284" s="19"/>
    </row>
    <row r="285" spans="1:9" x14ac:dyDescent="0.35">
      <c r="A285" s="17" t="s">
        <v>286</v>
      </c>
      <c r="B285" s="26" t="s">
        <v>287</v>
      </c>
      <c r="C285" s="17"/>
      <c r="D285" s="17"/>
      <c r="E285" s="17"/>
      <c r="F285" s="17"/>
      <c r="G285" s="17"/>
      <c r="H285" s="19"/>
      <c r="I285" s="19"/>
    </row>
    <row r="286" spans="1:9" x14ac:dyDescent="0.35">
      <c r="A286" s="17" t="s">
        <v>288</v>
      </c>
      <c r="B286" s="26" t="s">
        <v>289</v>
      </c>
      <c r="C286" s="17"/>
      <c r="D286" s="17"/>
      <c r="E286" s="17"/>
      <c r="F286" s="17"/>
      <c r="G286" s="17"/>
      <c r="H286" s="19"/>
      <c r="I286" s="19"/>
    </row>
    <row r="287" spans="1:9" x14ac:dyDescent="0.35">
      <c r="A287" s="17" t="s">
        <v>290</v>
      </c>
      <c r="B287" s="26" t="s">
        <v>291</v>
      </c>
      <c r="C287" s="17"/>
      <c r="D287" s="17"/>
      <c r="E287" s="17"/>
      <c r="F287" s="17"/>
      <c r="G287" s="17"/>
      <c r="H287" s="19"/>
      <c r="I287" s="19"/>
    </row>
    <row r="288" spans="1:9" ht="29" x14ac:dyDescent="0.35">
      <c r="A288" s="17" t="s">
        <v>292</v>
      </c>
      <c r="B288" s="26" t="s">
        <v>293</v>
      </c>
      <c r="C288" s="17"/>
      <c r="D288" s="17"/>
      <c r="E288" s="17"/>
      <c r="F288" s="17"/>
      <c r="G288" s="17"/>
      <c r="H288" s="19"/>
      <c r="I288" s="19"/>
    </row>
    <row r="289" spans="1:9" x14ac:dyDescent="0.35">
      <c r="A289" s="17" t="s">
        <v>294</v>
      </c>
      <c r="B289" s="26" t="s">
        <v>295</v>
      </c>
      <c r="C289" s="17"/>
      <c r="D289" s="17"/>
      <c r="E289" s="17"/>
      <c r="F289" s="17"/>
      <c r="G289" s="17"/>
      <c r="H289" s="19"/>
      <c r="I289" s="19"/>
    </row>
    <row r="290" spans="1:9" ht="29" x14ac:dyDescent="0.35">
      <c r="A290" s="17" t="s">
        <v>296</v>
      </c>
      <c r="B290" s="26" t="s">
        <v>297</v>
      </c>
      <c r="C290" s="17"/>
      <c r="D290" s="17"/>
      <c r="E290" s="17"/>
      <c r="F290" s="17"/>
      <c r="G290" s="17"/>
      <c r="H290" s="19"/>
      <c r="I290" s="19"/>
    </row>
    <row r="291" spans="1:9" x14ac:dyDescent="0.35">
      <c r="E291" s="16" t="s">
        <v>47</v>
      </c>
      <c r="F291" s="16" t="str">
        <f>IF((COUNT(C279:C290)&lt;&gt;COUNT(F279:F290)),"", ROUND(SUM(F279:F290),2))</f>
        <v/>
      </c>
      <c r="G291" s="14" t="str">
        <f>IF((COUNT(C279:C290)&lt;&gt;COUNT(F279:F290)),"Neužpildytos visų objektų kainos", "")</f>
        <v>Neužpildytos visų objektų kainos</v>
      </c>
    </row>
    <row r="292" spans="1:9" x14ac:dyDescent="0.35">
      <c r="C292" s="28" t="s">
        <v>48</v>
      </c>
      <c r="D292" s="19"/>
      <c r="E292" s="16" t="s">
        <v>49</v>
      </c>
      <c r="F292" s="16" t="str">
        <f>IF(OR(F291="",D292=""),"", ROUND(PRODUCT(D292,F291)/100,2))</f>
        <v/>
      </c>
      <c r="G292" s="14" t="str">
        <f>IF(D292="", "Nurodykite taikomą PVM dydį", "")</f>
        <v>Nurodykite taikomą PVM dydį</v>
      </c>
    </row>
    <row r="293" spans="1:9" x14ac:dyDescent="0.35">
      <c r="E293" s="16" t="s">
        <v>50</v>
      </c>
      <c r="F293" s="16">
        <f>IF(ISBLANK(F292), "", ROUND(SUM(F291:F292),2))</f>
        <v>0</v>
      </c>
    </row>
    <row r="297" spans="1:9" x14ac:dyDescent="0.35">
      <c r="A297" s="12" t="s">
        <v>298</v>
      </c>
      <c r="B297" s="12" t="s">
        <v>299</v>
      </c>
    </row>
    <row r="299" spans="1:9" x14ac:dyDescent="0.35">
      <c r="A299" s="12" t="s">
        <v>27</v>
      </c>
    </row>
    <row r="300" spans="1:9" ht="43.5" x14ac:dyDescent="0.35">
      <c r="A300" s="25" t="s">
        <v>28</v>
      </c>
      <c r="B300" s="25" t="s">
        <v>29</v>
      </c>
      <c r="C300" s="25" t="s">
        <v>30</v>
      </c>
      <c r="D300" s="25" t="s">
        <v>31</v>
      </c>
      <c r="E300" s="25" t="s">
        <v>32</v>
      </c>
      <c r="F300" s="25" t="s">
        <v>33</v>
      </c>
      <c r="G300" s="25" t="s">
        <v>34</v>
      </c>
      <c r="H300" s="25" t="s">
        <v>35</v>
      </c>
      <c r="I300" s="25" t="s">
        <v>36</v>
      </c>
    </row>
    <row r="301" spans="1:9" x14ac:dyDescent="0.35">
      <c r="A301" s="16" t="s">
        <v>300</v>
      </c>
      <c r="B301" s="16" t="s">
        <v>301</v>
      </c>
      <c r="C301" s="17"/>
      <c r="D301" s="17"/>
      <c r="E301" s="17"/>
      <c r="F301" s="17"/>
      <c r="G301" s="17"/>
      <c r="H301" s="17"/>
      <c r="I301" s="17"/>
    </row>
    <row r="302" spans="1:9" ht="29" x14ac:dyDescent="0.35">
      <c r="A302" s="17" t="s">
        <v>302</v>
      </c>
      <c r="B302" s="26" t="s">
        <v>301</v>
      </c>
      <c r="C302" s="17">
        <v>9</v>
      </c>
      <c r="D302" s="17" t="s">
        <v>40</v>
      </c>
      <c r="E302" s="18">
        <v>1750</v>
      </c>
      <c r="F302" s="17">
        <f>IF(ISBLANK(E302),"", PRODUCT(C302,E302))</f>
        <v>15750</v>
      </c>
      <c r="G302" s="27" t="s">
        <v>356</v>
      </c>
      <c r="H302" s="17"/>
      <c r="I302" s="17"/>
    </row>
    <row r="303" spans="1:9" ht="29" x14ac:dyDescent="0.35">
      <c r="A303" s="17" t="s">
        <v>303</v>
      </c>
      <c r="B303" s="26" t="s">
        <v>304</v>
      </c>
      <c r="C303" s="17"/>
      <c r="D303" s="17"/>
      <c r="E303" s="17"/>
      <c r="F303" s="17"/>
      <c r="G303" s="17"/>
      <c r="H303" s="27" t="s">
        <v>304</v>
      </c>
      <c r="I303" s="27"/>
    </row>
    <row r="304" spans="1:9" ht="58" x14ac:dyDescent="0.35">
      <c r="A304" s="17" t="s">
        <v>305</v>
      </c>
      <c r="B304" s="26" t="s">
        <v>306</v>
      </c>
      <c r="C304" s="17"/>
      <c r="D304" s="17"/>
      <c r="E304" s="17"/>
      <c r="F304" s="17"/>
      <c r="G304" s="17"/>
      <c r="H304" s="27" t="s">
        <v>306</v>
      </c>
      <c r="I304" s="27" t="s">
        <v>353</v>
      </c>
    </row>
    <row r="305" spans="1:9" ht="43.5" x14ac:dyDescent="0.35">
      <c r="A305" s="17" t="s">
        <v>307</v>
      </c>
      <c r="B305" s="26" t="s">
        <v>308</v>
      </c>
      <c r="C305" s="17"/>
      <c r="D305" s="17"/>
      <c r="E305" s="17"/>
      <c r="F305" s="17"/>
      <c r="G305" s="17"/>
      <c r="H305" s="27" t="s">
        <v>308</v>
      </c>
      <c r="I305" s="27" t="s">
        <v>355</v>
      </c>
    </row>
    <row r="306" spans="1:9" ht="130.5" x14ac:dyDescent="0.35">
      <c r="A306" s="17" t="s">
        <v>309</v>
      </c>
      <c r="B306" s="26" t="s">
        <v>310</v>
      </c>
      <c r="C306" s="17"/>
      <c r="D306" s="17"/>
      <c r="E306" s="17"/>
      <c r="F306" s="17"/>
      <c r="G306" s="17"/>
      <c r="H306" s="27" t="s">
        <v>310</v>
      </c>
      <c r="I306" s="27" t="s">
        <v>353</v>
      </c>
    </row>
    <row r="307" spans="1:9" ht="58" x14ac:dyDescent="0.35">
      <c r="A307" s="17" t="s">
        <v>311</v>
      </c>
      <c r="B307" s="26" t="s">
        <v>312</v>
      </c>
      <c r="C307" s="17"/>
      <c r="D307" s="17"/>
      <c r="E307" s="17"/>
      <c r="F307" s="17"/>
      <c r="G307" s="17"/>
      <c r="H307" s="27" t="s">
        <v>312</v>
      </c>
      <c r="I307" s="27" t="s">
        <v>354</v>
      </c>
    </row>
    <row r="308" spans="1:9" x14ac:dyDescent="0.35">
      <c r="E308" s="16" t="s">
        <v>47</v>
      </c>
      <c r="F308" s="16">
        <f>IF((COUNT(C302:C307)&lt;&gt;COUNT(F302:F307)),"", ROUND(SUM(F302:F307),2))</f>
        <v>15750</v>
      </c>
      <c r="G308" s="14" t="str">
        <f>IF((COUNT(C302:C307)&lt;&gt;COUNT(F302:F307)),"Neužpildytos visų objektų kainos", "")</f>
        <v/>
      </c>
    </row>
    <row r="309" spans="1:9" x14ac:dyDescent="0.35">
      <c r="C309" s="28" t="s">
        <v>48</v>
      </c>
      <c r="D309" s="19">
        <v>5</v>
      </c>
      <c r="E309" s="16" t="s">
        <v>49</v>
      </c>
      <c r="F309" s="16">
        <f>IF(OR(F308="",D309=""),"", ROUND(PRODUCT(D309,F308)/100,2))</f>
        <v>787.5</v>
      </c>
      <c r="G309" s="14" t="str">
        <f>IF(D309="", "Nurodykite taikomą PVM dydį", "")</f>
        <v/>
      </c>
    </row>
    <row r="310" spans="1:9" x14ac:dyDescent="0.35">
      <c r="E310" s="16" t="s">
        <v>50</v>
      </c>
      <c r="F310" s="16">
        <f>IF(ISBLANK(F309), "", ROUND(SUM(F308:F309),2))</f>
        <v>16537.5</v>
      </c>
    </row>
  </sheetData>
  <sheetProtection algorithmName="SHA-512" hashValue="dLl+l7m7nfgwF6oNGGmoAJgXhYCERb4yiIDEaf7DAeLq7AbgIvDaTn1z3s7Z1jTDCPnB6N4jNrHSkiZeyKiWUw==" saltValue="PJcjjW1t3Ysf19xcOo2fNw=="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51181102362204722" right="0.51181102362204722" top="0.94488188976377963" bottom="0.35433070866141736" header="0.31496062992125984" footer="0.11811023622047245"/>
  <pageSetup paperSize="9" scale="8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44" t="s">
        <v>313</v>
      </c>
      <c r="B2" s="29"/>
      <c r="C2" s="29"/>
      <c r="D2" s="29"/>
      <c r="E2" s="29"/>
      <c r="F2" s="29"/>
      <c r="G2" s="29"/>
      <c r="H2" s="29"/>
      <c r="I2" s="29"/>
      <c r="J2" s="29"/>
      <c r="K2" s="29"/>
    </row>
    <row r="3" spans="1:11" x14ac:dyDescent="0.35">
      <c r="A3" s="29"/>
      <c r="B3" s="29"/>
      <c r="C3" s="29"/>
      <c r="D3" s="29"/>
      <c r="E3" s="29"/>
      <c r="F3" s="29"/>
      <c r="G3" s="29"/>
      <c r="H3" s="29"/>
      <c r="I3" s="29"/>
      <c r="J3" s="29"/>
      <c r="K3" s="29"/>
    </row>
    <row r="4" spans="1:11" ht="16" customHeight="1" thickBot="1" x14ac:dyDescent="0.4">
      <c r="A4" s="7"/>
      <c r="B4" s="7"/>
      <c r="C4" s="7"/>
      <c r="D4" s="7"/>
      <c r="E4" s="7"/>
      <c r="F4" s="7"/>
      <c r="G4" s="7"/>
      <c r="H4" s="7"/>
      <c r="I4" s="7"/>
      <c r="J4" s="7"/>
    </row>
    <row r="5" spans="1:11" ht="48" customHeight="1" x14ac:dyDescent="0.35">
      <c r="A5" s="66" t="s">
        <v>314</v>
      </c>
      <c r="B5" s="56"/>
      <c r="C5" s="54" t="s">
        <v>315</v>
      </c>
      <c r="D5" s="55"/>
      <c r="E5" s="56"/>
      <c r="F5" s="54" t="s">
        <v>316</v>
      </c>
      <c r="G5" s="55"/>
      <c r="H5" s="56"/>
      <c r="I5" s="54" t="s">
        <v>317</v>
      </c>
      <c r="J5" s="56"/>
      <c r="K5" s="9" t="s">
        <v>318</v>
      </c>
    </row>
    <row r="6" spans="1:11" ht="49" customHeight="1" x14ac:dyDescent="0.35">
      <c r="A6" s="48"/>
      <c r="B6" s="47"/>
      <c r="C6" s="49"/>
      <c r="D6" s="46"/>
      <c r="E6" s="47"/>
      <c r="F6" s="49"/>
      <c r="G6" s="46"/>
      <c r="H6" s="47"/>
      <c r="I6" s="49"/>
      <c r="J6" s="47"/>
      <c r="K6" s="20"/>
    </row>
    <row r="7" spans="1:11" ht="49" customHeight="1" x14ac:dyDescent="0.35">
      <c r="A7" s="48"/>
      <c r="B7" s="47"/>
      <c r="C7" s="49"/>
      <c r="D7" s="46"/>
      <c r="E7" s="47"/>
      <c r="F7" s="49"/>
      <c r="G7" s="46"/>
      <c r="H7" s="47"/>
      <c r="I7" s="49"/>
      <c r="J7" s="47"/>
      <c r="K7" s="20"/>
    </row>
    <row r="8" spans="1:11" ht="49" customHeight="1" x14ac:dyDescent="0.35">
      <c r="A8" s="48"/>
      <c r="B8" s="47"/>
      <c r="C8" s="49"/>
      <c r="D8" s="46"/>
      <c r="E8" s="47"/>
      <c r="F8" s="49"/>
      <c r="G8" s="46"/>
      <c r="H8" s="47"/>
      <c r="I8" s="49"/>
      <c r="J8" s="47"/>
      <c r="K8" s="20"/>
    </row>
    <row r="9" spans="1:11" ht="49" customHeight="1" x14ac:dyDescent="0.35">
      <c r="A9" s="48"/>
      <c r="B9" s="47"/>
      <c r="C9" s="49"/>
      <c r="D9" s="46"/>
      <c r="E9" s="47"/>
      <c r="F9" s="49"/>
      <c r="G9" s="46"/>
      <c r="H9" s="47"/>
      <c r="I9" s="49"/>
      <c r="J9" s="47"/>
      <c r="K9" s="20"/>
    </row>
    <row r="10" spans="1:11" ht="49" customHeight="1" x14ac:dyDescent="0.35">
      <c r="A10" s="48"/>
      <c r="B10" s="47"/>
      <c r="C10" s="49"/>
      <c r="D10" s="46"/>
      <c r="E10" s="47"/>
      <c r="F10" s="49"/>
      <c r="G10" s="46"/>
      <c r="H10" s="47"/>
      <c r="I10" s="49"/>
      <c r="J10" s="47"/>
      <c r="K10" s="20"/>
    </row>
    <row r="11" spans="1:11" ht="49" customHeight="1" x14ac:dyDescent="0.35">
      <c r="A11" s="48"/>
      <c r="B11" s="47"/>
      <c r="C11" s="49"/>
      <c r="D11" s="46"/>
      <c r="E11" s="47"/>
      <c r="F11" s="49"/>
      <c r="G11" s="46"/>
      <c r="H11" s="47"/>
      <c r="I11" s="49"/>
      <c r="J11" s="47"/>
      <c r="K11" s="20"/>
    </row>
    <row r="12" spans="1:11" ht="49" customHeight="1" x14ac:dyDescent="0.35">
      <c r="A12" s="48"/>
      <c r="B12" s="47"/>
      <c r="C12" s="49"/>
      <c r="D12" s="46"/>
      <c r="E12" s="47"/>
      <c r="F12" s="49"/>
      <c r="G12" s="46"/>
      <c r="H12" s="47"/>
      <c r="I12" s="49"/>
      <c r="J12" s="47"/>
      <c r="K12" s="20"/>
    </row>
    <row r="13" spans="1:11" ht="49" customHeight="1" x14ac:dyDescent="0.35">
      <c r="A13" s="48"/>
      <c r="B13" s="47"/>
      <c r="C13" s="49"/>
      <c r="D13" s="46"/>
      <c r="E13" s="47"/>
      <c r="F13" s="49"/>
      <c r="G13" s="46"/>
      <c r="H13" s="47"/>
      <c r="I13" s="49"/>
      <c r="J13" s="47"/>
      <c r="K13" s="20"/>
    </row>
    <row r="14" spans="1:11" ht="49" customHeight="1" x14ac:dyDescent="0.35">
      <c r="A14" s="48"/>
      <c r="B14" s="47"/>
      <c r="C14" s="49"/>
      <c r="D14" s="46"/>
      <c r="E14" s="47"/>
      <c r="F14" s="49"/>
      <c r="G14" s="46"/>
      <c r="H14" s="47"/>
      <c r="I14" s="49"/>
      <c r="J14" s="47"/>
      <c r="K14" s="20"/>
    </row>
    <row r="15" spans="1:11" ht="48" customHeight="1" thickBot="1" x14ac:dyDescent="0.4">
      <c r="A15" s="72"/>
      <c r="B15" s="60"/>
      <c r="C15" s="65"/>
      <c r="D15" s="59"/>
      <c r="E15" s="60"/>
      <c r="F15" s="65"/>
      <c r="G15" s="59"/>
      <c r="H15" s="60"/>
      <c r="I15" s="65"/>
      <c r="J15" s="60"/>
      <c r="K15" s="21"/>
    </row>
    <row r="16" spans="1:11" ht="19" customHeight="1" x14ac:dyDescent="0.35">
      <c r="A16" s="10"/>
      <c r="B16" s="10"/>
      <c r="C16" s="10"/>
      <c r="D16" s="10"/>
      <c r="E16" s="10"/>
      <c r="F16" s="10"/>
      <c r="G16" s="10"/>
      <c r="H16" s="10"/>
      <c r="I16" s="10"/>
      <c r="J16" s="10"/>
      <c r="K16" s="11"/>
    </row>
    <row r="17" spans="1:11" ht="49" customHeight="1" x14ac:dyDescent="0.35">
      <c r="A17" s="69" t="s">
        <v>319</v>
      </c>
      <c r="B17" s="29"/>
      <c r="C17" s="29"/>
      <c r="D17" s="29"/>
      <c r="E17" s="29"/>
      <c r="F17" s="29"/>
      <c r="G17" s="29"/>
      <c r="H17" s="29"/>
      <c r="I17" s="29"/>
      <c r="J17" s="29"/>
      <c r="K17" s="29"/>
    </row>
    <row r="18" spans="1:11" ht="16" customHeight="1" thickBot="1" x14ac:dyDescent="0.4">
      <c r="A18" s="10"/>
      <c r="B18" s="10"/>
      <c r="C18" s="10"/>
      <c r="D18" s="10"/>
      <c r="E18" s="10"/>
      <c r="F18" s="10"/>
      <c r="G18" s="10"/>
      <c r="H18" s="10"/>
      <c r="I18" s="10"/>
      <c r="J18" s="10"/>
      <c r="K18" s="11"/>
    </row>
    <row r="19" spans="1:11" ht="49" customHeight="1" x14ac:dyDescent="0.35">
      <c r="A19" s="66" t="s">
        <v>29</v>
      </c>
      <c r="B19" s="56"/>
      <c r="C19" s="54" t="s">
        <v>315</v>
      </c>
      <c r="D19" s="55"/>
      <c r="E19" s="56"/>
      <c r="F19" s="54" t="s">
        <v>320</v>
      </c>
      <c r="G19" s="55"/>
      <c r="H19" s="56"/>
      <c r="I19" s="70" t="s">
        <v>317</v>
      </c>
      <c r="J19" s="71"/>
      <c r="K19" s="11"/>
    </row>
    <row r="20" spans="1:11" ht="49" customHeight="1" x14ac:dyDescent="0.35">
      <c r="A20" s="48"/>
      <c r="B20" s="47"/>
      <c r="C20" s="49"/>
      <c r="D20" s="46"/>
      <c r="E20" s="47"/>
      <c r="F20" s="49"/>
      <c r="G20" s="46"/>
      <c r="H20" s="47"/>
      <c r="I20" s="53"/>
      <c r="J20" s="52"/>
      <c r="K20" s="11"/>
    </row>
    <row r="21" spans="1:11" ht="49" customHeight="1" x14ac:dyDescent="0.35">
      <c r="A21" s="48"/>
      <c r="B21" s="47"/>
      <c r="C21" s="49"/>
      <c r="D21" s="46"/>
      <c r="E21" s="47"/>
      <c r="F21" s="49"/>
      <c r="G21" s="46"/>
      <c r="H21" s="47"/>
      <c r="I21" s="53"/>
      <c r="J21" s="52"/>
      <c r="K21" s="11"/>
    </row>
    <row r="22" spans="1:11" ht="49" customHeight="1" x14ac:dyDescent="0.35">
      <c r="A22" s="48"/>
      <c r="B22" s="47"/>
      <c r="C22" s="49"/>
      <c r="D22" s="46"/>
      <c r="E22" s="47"/>
      <c r="F22" s="49"/>
      <c r="G22" s="46"/>
      <c r="H22" s="47"/>
      <c r="I22" s="53"/>
      <c r="J22" s="52"/>
      <c r="K22" s="11"/>
    </row>
    <row r="23" spans="1:11" ht="49" customHeight="1" x14ac:dyDescent="0.35">
      <c r="A23" s="48"/>
      <c r="B23" s="47"/>
      <c r="C23" s="49"/>
      <c r="D23" s="46"/>
      <c r="E23" s="47"/>
      <c r="F23" s="49"/>
      <c r="G23" s="46"/>
      <c r="H23" s="47"/>
      <c r="I23" s="53"/>
      <c r="J23" s="52"/>
      <c r="K23" s="11"/>
    </row>
    <row r="24" spans="1:11" ht="49" customHeight="1" x14ac:dyDescent="0.35">
      <c r="A24" s="48"/>
      <c r="B24" s="47"/>
      <c r="C24" s="49"/>
      <c r="D24" s="46"/>
      <c r="E24" s="47"/>
      <c r="F24" s="49"/>
      <c r="G24" s="46"/>
      <c r="H24" s="47"/>
      <c r="I24" s="53"/>
      <c r="J24" s="52"/>
      <c r="K24" s="11"/>
    </row>
    <row r="25" spans="1:11" ht="49" customHeight="1" x14ac:dyDescent="0.35">
      <c r="A25" s="48"/>
      <c r="B25" s="47"/>
      <c r="C25" s="49"/>
      <c r="D25" s="46"/>
      <c r="E25" s="47"/>
      <c r="F25" s="49"/>
      <c r="G25" s="46"/>
      <c r="H25" s="47"/>
      <c r="I25" s="53"/>
      <c r="J25" s="52"/>
      <c r="K25" s="11"/>
    </row>
    <row r="26" spans="1:11" ht="49" customHeight="1" x14ac:dyDescent="0.35">
      <c r="A26" s="48"/>
      <c r="B26" s="47"/>
      <c r="C26" s="49"/>
      <c r="D26" s="46"/>
      <c r="E26" s="47"/>
      <c r="F26" s="49"/>
      <c r="G26" s="46"/>
      <c r="H26" s="47"/>
      <c r="I26" s="53"/>
      <c r="J26" s="52"/>
      <c r="K26" s="11"/>
    </row>
    <row r="27" spans="1:11" ht="49" customHeight="1" x14ac:dyDescent="0.35">
      <c r="A27" s="48"/>
      <c r="B27" s="47"/>
      <c r="C27" s="49"/>
      <c r="D27" s="46"/>
      <c r="E27" s="47"/>
      <c r="F27" s="49"/>
      <c r="G27" s="46"/>
      <c r="H27" s="47"/>
      <c r="I27" s="53"/>
      <c r="J27" s="52"/>
      <c r="K27" s="11"/>
    </row>
    <row r="28" spans="1:11" ht="49" customHeight="1" x14ac:dyDescent="0.35">
      <c r="A28" s="48"/>
      <c r="B28" s="47"/>
      <c r="C28" s="49"/>
      <c r="D28" s="46"/>
      <c r="E28" s="47"/>
      <c r="F28" s="49"/>
      <c r="G28" s="46"/>
      <c r="H28" s="47"/>
      <c r="I28" s="53"/>
      <c r="J28" s="52"/>
      <c r="K28" s="11"/>
    </row>
    <row r="29" spans="1:11" ht="49" customHeight="1" x14ac:dyDescent="0.35">
      <c r="A29" s="48"/>
      <c r="B29" s="47"/>
      <c r="C29" s="49"/>
      <c r="D29" s="46"/>
      <c r="E29" s="47"/>
      <c r="F29" s="49"/>
      <c r="G29" s="46"/>
      <c r="H29" s="47"/>
      <c r="I29" s="53"/>
      <c r="J29" s="52"/>
      <c r="K29" s="11"/>
    </row>
    <row r="31" spans="1:11" ht="33" customHeight="1" x14ac:dyDescent="0.35">
      <c r="A31" s="57"/>
      <c r="B31" s="29"/>
      <c r="C31" s="29"/>
      <c r="D31" s="29"/>
      <c r="E31" s="29"/>
      <c r="F31" s="29"/>
      <c r="G31" s="29"/>
      <c r="H31" s="29"/>
      <c r="I31" s="29"/>
      <c r="J31" s="29"/>
    </row>
    <row r="33" spans="1:10" ht="16" customHeight="1" x14ac:dyDescent="0.35">
      <c r="A33" s="68" t="s">
        <v>321</v>
      </c>
      <c r="B33" s="29"/>
      <c r="C33" s="29"/>
      <c r="D33" s="29"/>
      <c r="E33" s="29"/>
      <c r="F33" s="29"/>
      <c r="G33" s="29"/>
      <c r="H33" s="29"/>
      <c r="I33" s="29"/>
      <c r="J33" s="29"/>
    </row>
    <row r="34" spans="1:10" ht="16" customHeight="1" thickBot="1" x14ac:dyDescent="0.4"/>
    <row r="35" spans="1:10" ht="16" customHeight="1" x14ac:dyDescent="0.35">
      <c r="A35" s="8" t="s">
        <v>28</v>
      </c>
      <c r="B35" s="73" t="s">
        <v>322</v>
      </c>
      <c r="C35" s="55"/>
      <c r="D35" s="55"/>
      <c r="E35" s="55"/>
      <c r="F35" s="55"/>
      <c r="G35" s="56"/>
      <c r="H35" s="74" t="s">
        <v>323</v>
      </c>
      <c r="I35" s="55"/>
      <c r="J35" s="71"/>
    </row>
    <row r="36" spans="1:10" ht="48" customHeight="1" x14ac:dyDescent="0.35">
      <c r="A36" s="22" t="s">
        <v>324</v>
      </c>
      <c r="B36" s="50" t="s">
        <v>325</v>
      </c>
      <c r="C36" s="46"/>
      <c r="D36" s="46"/>
      <c r="E36" s="46"/>
      <c r="F36" s="46"/>
      <c r="G36" s="47"/>
      <c r="H36" s="51"/>
      <c r="I36" s="46"/>
      <c r="J36" s="52"/>
    </row>
    <row r="37" spans="1:10" ht="48" customHeight="1" x14ac:dyDescent="0.35">
      <c r="A37" s="22" t="s">
        <v>326</v>
      </c>
      <c r="B37" s="50" t="s">
        <v>327</v>
      </c>
      <c r="C37" s="46"/>
      <c r="D37" s="46"/>
      <c r="E37" s="46"/>
      <c r="F37" s="46"/>
      <c r="G37" s="47"/>
      <c r="H37" s="51"/>
      <c r="I37" s="46"/>
      <c r="J37" s="52"/>
    </row>
    <row r="38" spans="1:10" ht="48" customHeight="1" x14ac:dyDescent="0.35">
      <c r="A38" s="22" t="s">
        <v>328</v>
      </c>
      <c r="B38" s="50" t="s">
        <v>329</v>
      </c>
      <c r="C38" s="46"/>
      <c r="D38" s="46"/>
      <c r="E38" s="46"/>
      <c r="F38" s="46"/>
      <c r="G38" s="47"/>
      <c r="H38" s="51"/>
      <c r="I38" s="46"/>
      <c r="J38" s="52"/>
    </row>
    <row r="39" spans="1:10" ht="48" customHeight="1" x14ac:dyDescent="0.35">
      <c r="A39" s="22" t="s">
        <v>330</v>
      </c>
      <c r="B39" s="50" t="s">
        <v>331</v>
      </c>
      <c r="C39" s="46"/>
      <c r="D39" s="46"/>
      <c r="E39" s="46"/>
      <c r="F39" s="46"/>
      <c r="G39" s="47"/>
      <c r="H39" s="51"/>
      <c r="I39" s="46"/>
      <c r="J39" s="52"/>
    </row>
    <row r="40" spans="1:10" ht="48" customHeight="1" x14ac:dyDescent="0.35">
      <c r="A40" s="23"/>
      <c r="B40" s="45"/>
      <c r="C40" s="46"/>
      <c r="D40" s="46"/>
      <c r="E40" s="46"/>
      <c r="F40" s="46"/>
      <c r="G40" s="47"/>
      <c r="H40" s="51"/>
      <c r="I40" s="46"/>
      <c r="J40" s="52"/>
    </row>
    <row r="41" spans="1:10" ht="48" customHeight="1" x14ac:dyDescent="0.35">
      <c r="A41" s="23"/>
      <c r="B41" s="45"/>
      <c r="C41" s="46"/>
      <c r="D41" s="46"/>
      <c r="E41" s="46"/>
      <c r="F41" s="46"/>
      <c r="G41" s="47"/>
      <c r="H41" s="51"/>
      <c r="I41" s="46"/>
      <c r="J41" s="52"/>
    </row>
    <row r="42" spans="1:10" ht="48" customHeight="1" x14ac:dyDescent="0.35">
      <c r="A42" s="23"/>
      <c r="B42" s="45"/>
      <c r="C42" s="46"/>
      <c r="D42" s="46"/>
      <c r="E42" s="46"/>
      <c r="F42" s="46"/>
      <c r="G42" s="47"/>
      <c r="H42" s="51"/>
      <c r="I42" s="46"/>
      <c r="J42" s="52"/>
    </row>
    <row r="43" spans="1:10" ht="48" customHeight="1" x14ac:dyDescent="0.35">
      <c r="A43" s="23"/>
      <c r="B43" s="45"/>
      <c r="C43" s="46"/>
      <c r="D43" s="46"/>
      <c r="E43" s="46"/>
      <c r="F43" s="46"/>
      <c r="G43" s="47"/>
      <c r="H43" s="51"/>
      <c r="I43" s="46"/>
      <c r="J43" s="52"/>
    </row>
    <row r="44" spans="1:10" ht="48" customHeight="1" x14ac:dyDescent="0.35">
      <c r="A44" s="23"/>
      <c r="B44" s="45"/>
      <c r="C44" s="46"/>
      <c r="D44" s="46"/>
      <c r="E44" s="46"/>
      <c r="F44" s="46"/>
      <c r="G44" s="47"/>
      <c r="H44" s="51"/>
      <c r="I44" s="46"/>
      <c r="J44" s="52"/>
    </row>
    <row r="45" spans="1:10" ht="48" customHeight="1" x14ac:dyDescent="0.35">
      <c r="A45" s="23"/>
      <c r="B45" s="45"/>
      <c r="C45" s="46"/>
      <c r="D45" s="46"/>
      <c r="E45" s="46"/>
      <c r="F45" s="46"/>
      <c r="G45" s="47"/>
      <c r="H45" s="51"/>
      <c r="I45" s="46"/>
      <c r="J45" s="52"/>
    </row>
    <row r="46" spans="1:10" ht="49" customHeight="1" thickBot="1" x14ac:dyDescent="0.4">
      <c r="A46" s="24"/>
      <c r="B46" s="58"/>
      <c r="C46" s="59"/>
      <c r="D46" s="59"/>
      <c r="E46" s="59"/>
      <c r="F46" s="59"/>
      <c r="G46" s="60"/>
      <c r="H46" s="61"/>
      <c r="I46" s="62"/>
      <c r="J46" s="63"/>
    </row>
    <row r="48" spans="1:10" ht="102" customHeight="1" x14ac:dyDescent="0.35">
      <c r="A48" s="57" t="s">
        <v>332</v>
      </c>
      <c r="B48" s="29"/>
      <c r="C48" s="29"/>
      <c r="D48" s="29"/>
      <c r="E48" s="29"/>
      <c r="F48" s="29"/>
      <c r="G48" s="29"/>
      <c r="H48" s="29"/>
      <c r="I48" s="29"/>
      <c r="J48" s="29"/>
    </row>
    <row r="51" spans="1:10" x14ac:dyDescent="0.35">
      <c r="A51" s="64" t="s">
        <v>333</v>
      </c>
      <c r="B51" s="29"/>
      <c r="C51" s="29"/>
      <c r="D51" s="29"/>
      <c r="E51" s="67"/>
      <c r="F51" s="29"/>
      <c r="G51" s="29"/>
      <c r="H51" s="29"/>
      <c r="I51" s="29"/>
      <c r="J51" s="29"/>
    </row>
    <row r="53" spans="1:10" x14ac:dyDescent="0.35">
      <c r="A53" s="64" t="s">
        <v>334</v>
      </c>
      <c r="B53" s="29"/>
      <c r="C53" s="29"/>
      <c r="D53" s="29"/>
      <c r="E53" s="67"/>
      <c r="F53" s="29"/>
      <c r="G53" s="29"/>
      <c r="H53" s="29"/>
      <c r="I53" s="29"/>
      <c r="J53" s="29"/>
    </row>
    <row r="100" spans="1:1" ht="15.5" x14ac:dyDescent="0.35">
      <c r="A100" t="s">
        <v>335</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0866141732283472" right="0.70866141732283472" top="0.94488188976377963" bottom="0.35433070866141736" header="0.31496062992125984" footer="0.31496062992125984"/>
  <pageSetup paperSize="9" scale="9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Mikolaitiene</cp:lastModifiedBy>
  <cp:lastPrinted>2024-10-11T05:29:49Z</cp:lastPrinted>
  <dcterms:created xsi:type="dcterms:W3CDTF">2023-04-04T12:16:45Z</dcterms:created>
  <dcterms:modified xsi:type="dcterms:W3CDTF">2024-11-11T11:31:33Z</dcterms:modified>
</cp:coreProperties>
</file>