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gidindr\Desktop\Darbui\2024-10 buitine technika\Senukai\"/>
    </mc:Choice>
  </mc:AlternateContent>
  <xr:revisionPtr revIDLastSave="0" documentId="8_{474AEDF6-65A2-4BB4-9FEA-77231E270AFE}" xr6:coauthVersionLast="36" xr6:coauthVersionMax="36" xr10:uidLastSave="{00000000-0000-0000-0000-000000000000}"/>
  <bookViews>
    <workbookView xWindow="-30180" yWindow="495" windowWidth="27645" windowHeight="16935" xr2:uid="{00000000-000D-0000-FFFF-FFFF00000000}"/>
  </bookViews>
  <sheets>
    <sheet name="Pasiūlymas" sheetId="1" r:id="rId1"/>
    <sheet name="Subtiekėjai ir priedai" sheetId="2" r:id="rId2"/>
  </sheets>
  <calcPr calcId="191029" concurrentCalc="0"/>
</workbook>
</file>

<file path=xl/calcChain.xml><?xml version="1.0" encoding="utf-8"?>
<calcChain xmlns="http://schemas.openxmlformats.org/spreadsheetml/2006/main">
  <c r="G172" i="1" l="1"/>
  <c r="F170" i="1"/>
  <c r="G171" i="1"/>
  <c r="F171" i="1"/>
  <c r="F172" i="1"/>
  <c r="F173" i="1"/>
  <c r="G160" i="1"/>
  <c r="F158" i="1"/>
  <c r="F159" i="1"/>
  <c r="F160" i="1"/>
  <c r="F161" i="1"/>
  <c r="G148" i="1"/>
  <c r="F146" i="1"/>
  <c r="G147" i="1"/>
  <c r="F147" i="1"/>
  <c r="F148" i="1"/>
  <c r="F149" i="1"/>
  <c r="G136" i="1"/>
  <c r="F134" i="1"/>
  <c r="F135" i="1"/>
  <c r="F136" i="1"/>
  <c r="F137" i="1"/>
  <c r="G124" i="1"/>
  <c r="F121" i="1"/>
  <c r="F122" i="1"/>
  <c r="G123" i="1"/>
  <c r="F123" i="1"/>
  <c r="F124" i="1"/>
  <c r="F125" i="1"/>
  <c r="G111" i="1"/>
  <c r="F109" i="1"/>
  <c r="G110" i="1"/>
  <c r="F110" i="1"/>
  <c r="F111" i="1"/>
  <c r="F112" i="1"/>
  <c r="G99" i="1"/>
  <c r="F97" i="1"/>
  <c r="G98" i="1"/>
  <c r="G87" i="1"/>
  <c r="F85" i="1"/>
  <c r="G86" i="1"/>
  <c r="F86" i="1"/>
  <c r="F87" i="1"/>
  <c r="F88" i="1"/>
  <c r="G75" i="1"/>
  <c r="F73" i="1"/>
  <c r="G74" i="1"/>
  <c r="G63" i="1"/>
  <c r="F61" i="1"/>
  <c r="G62" i="1"/>
  <c r="F62" i="1"/>
  <c r="F63" i="1"/>
  <c r="F64" i="1"/>
  <c r="G51" i="1"/>
  <c r="F49" i="1"/>
  <c r="G50" i="1"/>
  <c r="G39" i="1"/>
  <c r="F37" i="1"/>
  <c r="G38" i="1"/>
  <c r="F38" i="1"/>
  <c r="F39" i="1"/>
  <c r="F40" i="1"/>
  <c r="G21" i="1"/>
  <c r="F50" i="1"/>
  <c r="F51" i="1"/>
  <c r="F52" i="1"/>
  <c r="F74" i="1"/>
  <c r="F75" i="1"/>
  <c r="F76" i="1"/>
  <c r="F98" i="1"/>
  <c r="F99" i="1"/>
  <c r="F100" i="1"/>
  <c r="G135" i="1"/>
  <c r="G159" i="1"/>
</calcChain>
</file>

<file path=xl/sharedStrings.xml><?xml version="1.0" encoding="utf-8"?>
<sst xmlns="http://schemas.openxmlformats.org/spreadsheetml/2006/main" count="302" uniqueCount="146">
  <si>
    <t>PIRKIMO SĄLYGŲ PRIEDAS "PASIŪLYMO FORMA"</t>
  </si>
  <si>
    <t>BUITINĖ TECHNIKA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</si>
  <si>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</si>
  <si>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</si>
  <si>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</si>
  <si>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</si>
  <si>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</si>
  <si>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</si>
  <si>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</si>
  <si>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</si>
  <si>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</si>
  <si>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</si>
  <si>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</si>
  <si>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</si>
  <si>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</si>
  <si>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</si>
  <si>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</si>
  <si>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</si>
  <si>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</si>
  <si>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</si>
  <si>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</si>
  <si>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</si>
  <si>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</si>
  <si>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</si>
  <si>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</si>
  <si>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</si>
  <si>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32" TELEVIZORIUS</t>
  </si>
  <si>
    <t>Tiekėjo pasiūlymas:</t>
  </si>
  <si>
    <t>Nr.</t>
  </si>
  <si>
    <t>Pavadinimas</t>
  </si>
  <si>
    <t>Kiekis</t>
  </si>
  <si>
    <t>Mato vienetas</t>
  </si>
  <si>
    <t>Kaina be PVM, Eur</t>
  </si>
  <si>
    <t>Suma be PVM, Eur</t>
  </si>
  <si>
    <t>Gamintojas, modelis</t>
  </si>
  <si>
    <t>1.</t>
  </si>
  <si>
    <t>32" televizorius</t>
  </si>
  <si>
    <t>1.1.</t>
  </si>
  <si>
    <t>vnt.</t>
  </si>
  <si>
    <t>Suma be PVM</t>
  </si>
  <si>
    <t>Taikomas PVM dydis (%)</t>
  </si>
  <si>
    <t>PVM suma</t>
  </si>
  <si>
    <t>Suma su PVM</t>
  </si>
  <si>
    <t>2. DALIS</t>
  </si>
  <si>
    <t>50" TELEVIZORIUS</t>
  </si>
  <si>
    <t>2.</t>
  </si>
  <si>
    <t>50" televizorius</t>
  </si>
  <si>
    <t>2.1.</t>
  </si>
  <si>
    <t>3. DALIS</t>
  </si>
  <si>
    <t>65" TELEVIZORIUS</t>
  </si>
  <si>
    <t>3.</t>
  </si>
  <si>
    <t>65" televizorius</t>
  </si>
  <si>
    <t>3.1.</t>
  </si>
  <si>
    <t>4. DALIS</t>
  </si>
  <si>
    <t>ELEKTRINIS VIRDULYS</t>
  </si>
  <si>
    <t>4.</t>
  </si>
  <si>
    <t>Elektrinis virdulys</t>
  </si>
  <si>
    <t>4.1.</t>
  </si>
  <si>
    <t>5. DALIS</t>
  </si>
  <si>
    <t>ELEKTRINIS VIRDULYS SU TEMPERATŪROS REGULIAVIMU</t>
  </si>
  <si>
    <t>5.</t>
  </si>
  <si>
    <t>Elektrinis virdulys su temperatūros reguliavimu</t>
  </si>
  <si>
    <t>5.1.</t>
  </si>
  <si>
    <t>6. DALIS</t>
  </si>
  <si>
    <t>MIKROBANGŲ KROSNELĖ</t>
  </si>
  <si>
    <t>6.</t>
  </si>
  <si>
    <t>Mikrobangų krosnelė</t>
  </si>
  <si>
    <t>6.1.</t>
  </si>
  <si>
    <t>7. DALIS</t>
  </si>
  <si>
    <t>LYGINTUVAS</t>
  </si>
  <si>
    <t>7.</t>
  </si>
  <si>
    <t>Lygintuvas</t>
  </si>
  <si>
    <t>7.1.</t>
  </si>
  <si>
    <t>lygintuvas</t>
  </si>
  <si>
    <t>8. DALIS</t>
  </si>
  <si>
    <t>ŠALDYTUVAI SŲ ŠALDYMO KAMERA AR ŠALDIKLIU</t>
  </si>
  <si>
    <t>8.</t>
  </si>
  <si>
    <t>Šaldytuvai sų šaldymo kamera ar šaldikliu</t>
  </si>
  <si>
    <t>8.1.</t>
  </si>
  <si>
    <t>Šaldytuvas su kamera</t>
  </si>
  <si>
    <t>8.2.</t>
  </si>
  <si>
    <t>Šaldytuvas su šaldikliu</t>
  </si>
  <si>
    <t>9. DALIS</t>
  </si>
  <si>
    <t>ŠALDYTUVAI BE ŠALDYMO KAMERŲ</t>
  </si>
  <si>
    <t>9.</t>
  </si>
  <si>
    <t>Šaldytuvai be šaldymo kamerų</t>
  </si>
  <si>
    <t>9.1.</t>
  </si>
  <si>
    <t>Šaldytuvas be šaldymo kameros</t>
  </si>
  <si>
    <t>10. DALIS</t>
  </si>
  <si>
    <t>BUITINIS ŠALDIKLIS</t>
  </si>
  <si>
    <t>10.</t>
  </si>
  <si>
    <t>Buitinis šaldiklis</t>
  </si>
  <si>
    <t>10.1.</t>
  </si>
  <si>
    <t>11. DALIS</t>
  </si>
  <si>
    <t>KAVOS RUOŠIMO TECHNIKA</t>
  </si>
  <si>
    <t>11.</t>
  </si>
  <si>
    <t>Kavos ruošimo technika</t>
  </si>
  <si>
    <t>11.1.</t>
  </si>
  <si>
    <t>Kavos ruošimo aparatas</t>
  </si>
  <si>
    <t>12. DALIS</t>
  </si>
  <si>
    <t>ŠALDYTUVAS BE ŠALDIKLIO</t>
  </si>
  <si>
    <t>12.</t>
  </si>
  <si>
    <t>Šaldytuvas be šaldiklio</t>
  </si>
  <si>
    <t>12.1.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</si>
  <si>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</si>
  <si>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</si>
  <si>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</si>
  <si>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</si>
  <si>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</si>
  <si>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</si>
  <si>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</si>
  <si>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</si>
  <si>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</si>
  <si>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</si>
  <si>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</si>
  <si>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</si>
  <si>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</si>
  <si>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</si>
  <si>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</si>
  <si>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</si>
  <si>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</si>
  <si>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</si>
  <si>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</si>
  <si>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</si>
  <si>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8368-2 2024-10-22 15:37:42</t>
  </si>
  <si>
    <t>Kaunas</t>
  </si>
  <si>
    <t xml:space="preserve">UAB „Kesko Senukai Lithuania“ </t>
  </si>
  <si>
    <t xml:space="preserve">Islandijos pl. 32B, LT-51500 Kaunas  </t>
  </si>
  <si>
    <t>PVM LT343765219</t>
  </si>
  <si>
    <t>LT497044060002893599, AB SEB bankas, 70440</t>
  </si>
  <si>
    <t>Liucija Rybalko</t>
  </si>
  <si>
    <t>liucija.rybalko@keskosenukai.lt, viesiejipirkimai@keskosenukai.lt, +37037304975</t>
  </si>
  <si>
    <t>Vyresnioji viešųjų konkursų specialistė Liucija Rybalko</t>
  </si>
  <si>
    <t>Vyresnioji viešųjų konkursų specialistė Liucija Rybalko, liucija.rybalko@keskosenukai.lt, viesiejipirkimai@keskosenukai.lt, +37037304975</t>
  </si>
  <si>
    <t>Samsung QE50Q60DAUXXH, UHD/QNED/QLED, 50 "</t>
  </si>
  <si>
    <t>Xiaomi A Pro 2025, UHD/QNED/QLED, 65 "</t>
  </si>
  <si>
    <t xml:space="preserve">STANDART T-9013B </t>
  </si>
  <si>
    <t xml:space="preserve">PHILIPS HD9359/90 </t>
  </si>
  <si>
    <t xml:space="preserve">Beko MGC20130BB </t>
  </si>
  <si>
    <t xml:space="preserve">BRAUN TEXSTYLE 1 SI 1019RD </t>
  </si>
  <si>
    <t>Philips EP2331/10</t>
  </si>
  <si>
    <t>WHIRLPOOL SW8 AM2Y WR 2</t>
  </si>
  <si>
    <t>2024 11 26</t>
  </si>
  <si>
    <t>Televizorius Xiaomi A 2025, UHD/QNED/QLED, 32 "</t>
  </si>
  <si>
    <t>Šaldytuvas su šaldikliu viduje Standart RFF084EW</t>
  </si>
  <si>
    <t>Šaldytuvas šaldiklis apačioje LG GBV5240DSW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</si>
</sst>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4" borderId="23" xfId="0" applyFont="1" applyFill="1" applyBorder="1" applyAlignment="1">
      <alignment wrapText="1"/>
    </xf>
    <xf numFmtId="0" fontId="4" fillId="5" borderId="1" xfId="0" applyFont="1" applyFill="1" applyBorder="1" applyAlignment="1" applyProtection="1">
      <alignment horizontal="left"/>
      <protection locked="0"/>
    </xf>
    <xf numFmtId="0" fontId="8" fillId="0" borderId="1" xfId="0" applyFont="1" applyFill="1" applyBorder="1" applyProtection="1">
      <protection locked="0"/>
    </xf>
    <xf numFmtId="0" fontId="6" fillId="0" borderId="1" xfId="0" applyNumberFormat="1" applyFont="1" applyBorder="1" applyAlignment="1">
      <alignment wrapText="1"/>
    </xf>
    <xf numFmtId="2" fontId="4" fillId="6" borderId="23" xfId="0" applyNumberFormat="1" applyFont="1" applyFill="1" applyBorder="1" applyProtection="1">
      <protection locked="0"/>
    </xf>
    <xf numFmtId="2" fontId="4" fillId="4" borderId="23" xfId="0" applyNumberFormat="1" applyFont="1" applyFill="1" applyBorder="1"/>
    <xf numFmtId="2" fontId="5" fillId="4" borderId="23" xfId="0" applyNumberFormat="1" applyFont="1" applyFill="1" applyBorder="1"/>
    <xf numFmtId="0" fontId="8" fillId="5" borderId="23" xfId="0" applyFont="1" applyFill="1" applyBorder="1" applyProtection="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4" fillId="2" borderId="1" xfId="0" applyFont="1" applyFill="1" applyBorder="1" applyAlignment="1">
      <alignment vertical="center" wrapText="1"/>
    </xf>
    <xf numFmtId="0" fontId="6" fillId="0" borderId="15" xfId="0" applyFont="1" applyBorder="1"/>
    <xf numFmtId="0" fontId="4" fillId="4" borderId="23" xfId="0" applyFont="1" applyFill="1" applyBorder="1" applyAlignment="1">
      <alignment vertical="center" wrapText="1"/>
    </xf>
    <xf numFmtId="0" fontId="6" fillId="0" borderId="23" xfId="0" applyFont="1" applyBorder="1"/>
    <xf numFmtId="0" fontId="4"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22" xfId="0" applyFont="1" applyBorder="1"/>
    <xf numFmtId="0" fontId="4"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49" fontId="7"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5"/>
  <sheetViews>
    <sheetView tabSelected="1" topLeftCell="A148" workbookViewId="0">
      <selection activeCell="E44" sqref="E44"/>
    </sheetView>
  </sheetViews>
  <sheetFormatPr defaultColWidth="10.875" defaultRowHeight="15" x14ac:dyDescent="0.25"/>
  <cols>
    <col min="1" max="1" width="9.125" style="5" customWidth="1"/>
    <col min="2" max="2" width="31.5" style="5" customWidth="1"/>
    <col min="3" max="3" width="23.5" style="5" customWidth="1"/>
    <col min="4" max="4" width="16.375" style="5" customWidth="1"/>
    <col min="5" max="5" width="20.875" style="5" customWidth="1"/>
    <col min="6" max="6" width="29.375" style="5" customWidth="1"/>
    <col min="7" max="7" width="20.5" style="5" customWidth="1"/>
    <col min="8" max="8" width="26.5" style="5" customWidth="1"/>
    <col min="9" max="15" width="25" style="5" customWidth="1"/>
    <col min="16" max="16" width="10.875" style="5" customWidth="1"/>
    <col min="17" max="16384" width="10.875" style="5"/>
  </cols>
  <sheetData>
    <row r="1" spans="1:6" x14ac:dyDescent="0.25">
      <c r="A1" s="16"/>
      <c r="B1" s="16"/>
      <c r="C1" s="16"/>
      <c r="D1" s="16"/>
      <c r="E1" s="16"/>
      <c r="F1" s="16"/>
    </row>
    <row r="2" spans="1:6" x14ac:dyDescent="0.25">
      <c r="A2" s="17" t="s">
        <v>0</v>
      </c>
      <c r="B2" s="18"/>
      <c r="C2" s="16"/>
      <c r="D2" s="16"/>
      <c r="E2" s="16"/>
      <c r="F2" s="16"/>
    </row>
    <row r="3" spans="1:6" x14ac:dyDescent="0.25">
      <c r="A3" s="16"/>
      <c r="B3" s="19"/>
      <c r="C3" s="16"/>
      <c r="D3" s="16"/>
      <c r="E3" s="16"/>
      <c r="F3" s="16"/>
    </row>
    <row r="4" spans="1:6" x14ac:dyDescent="0.25">
      <c r="A4" s="17" t="s">
        <v>1</v>
      </c>
      <c r="B4" s="18"/>
      <c r="C4" s="16"/>
      <c r="D4" s="16"/>
      <c r="E4" s="16"/>
      <c r="F4" s="16"/>
    </row>
    <row r="5" spans="1:6" x14ac:dyDescent="0.25">
      <c r="A5" s="18"/>
      <c r="B5" s="18"/>
      <c r="C5" s="16"/>
      <c r="D5" s="16"/>
      <c r="E5" s="16"/>
      <c r="F5" s="16"/>
    </row>
    <row r="6" spans="1:6" x14ac:dyDescent="0.25">
      <c r="A6" s="16" t="s">
        <v>2</v>
      </c>
      <c r="B6" s="17" t="s">
        <v>3</v>
      </c>
      <c r="C6" s="16"/>
      <c r="D6" s="16"/>
      <c r="E6" s="16"/>
      <c r="F6" s="16"/>
    </row>
    <row r="7" spans="1:6" x14ac:dyDescent="0.25">
      <c r="A7" s="16"/>
      <c r="B7" s="18"/>
      <c r="C7" s="16"/>
      <c r="D7" s="16"/>
      <c r="E7" s="16"/>
      <c r="F7" s="16"/>
    </row>
    <row r="8" spans="1:6" x14ac:dyDescent="0.25">
      <c r="A8" s="20" t="s">
        <v>4</v>
      </c>
      <c r="B8" s="21" t="s">
        <v>142</v>
      </c>
      <c r="C8" s="16"/>
      <c r="D8" s="16"/>
      <c r="E8" s="16"/>
      <c r="F8" s="16"/>
    </row>
    <row r="9" spans="1:6" x14ac:dyDescent="0.25">
      <c r="A9" s="20" t="s">
        <v>5</v>
      </c>
      <c r="B9" s="31">
        <v>744470</v>
      </c>
      <c r="C9" s="16"/>
      <c r="D9" s="16"/>
      <c r="E9" s="16"/>
      <c r="F9" s="16"/>
    </row>
    <row r="10" spans="1:6" x14ac:dyDescent="0.25">
      <c r="A10" s="20" t="s">
        <v>6</v>
      </c>
      <c r="B10" s="21" t="s">
        <v>125</v>
      </c>
      <c r="C10" s="16"/>
      <c r="D10" s="16"/>
      <c r="E10" s="16"/>
      <c r="F10" s="16"/>
    </row>
    <row r="11" spans="1:6" x14ac:dyDescent="0.25">
      <c r="A11" s="16"/>
      <c r="B11" s="16"/>
      <c r="C11" s="16"/>
      <c r="D11" s="16"/>
      <c r="E11" s="16"/>
      <c r="F11" s="16"/>
    </row>
    <row r="12" spans="1:6" ht="15.75" x14ac:dyDescent="0.25">
      <c r="A12" s="42" t="s">
        <v>7</v>
      </c>
      <c r="B12" s="43"/>
      <c r="C12" s="39" t="s">
        <v>126</v>
      </c>
      <c r="D12" s="40"/>
      <c r="E12" s="40"/>
      <c r="F12" s="41"/>
    </row>
    <row r="13" spans="1:6" ht="15.95" customHeight="1" x14ac:dyDescent="0.25">
      <c r="A13" s="47" t="s">
        <v>8</v>
      </c>
      <c r="B13" s="48"/>
      <c r="C13" s="39">
        <v>234376520</v>
      </c>
      <c r="D13" s="40"/>
      <c r="E13" s="40"/>
      <c r="F13" s="41"/>
    </row>
    <row r="14" spans="1:6" ht="15.95" customHeight="1" x14ac:dyDescent="0.25">
      <c r="A14" s="47" t="s">
        <v>9</v>
      </c>
      <c r="B14" s="48"/>
      <c r="C14" s="39" t="s">
        <v>127</v>
      </c>
      <c r="D14" s="40"/>
      <c r="E14" s="40"/>
      <c r="F14" s="41"/>
    </row>
    <row r="15" spans="1:6" ht="15.95" customHeight="1" x14ac:dyDescent="0.25">
      <c r="A15" s="42" t="s">
        <v>10</v>
      </c>
      <c r="B15" s="43"/>
      <c r="C15" s="39" t="s">
        <v>128</v>
      </c>
      <c r="D15" s="40"/>
      <c r="E15" s="40"/>
      <c r="F15" s="41"/>
    </row>
    <row r="16" spans="1:6" ht="63" customHeight="1" x14ac:dyDescent="0.25">
      <c r="A16" s="51" t="s">
        <v>11</v>
      </c>
      <c r="B16" s="48"/>
      <c r="C16" s="39" t="s">
        <v>129</v>
      </c>
      <c r="D16" s="40"/>
      <c r="E16" s="40"/>
      <c r="F16" s="41"/>
    </row>
    <row r="17" spans="1:7" ht="15.95" customHeight="1" x14ac:dyDescent="0.25">
      <c r="A17" s="42" t="s">
        <v>12</v>
      </c>
      <c r="B17" s="43"/>
      <c r="C17" s="39" t="s">
        <v>130</v>
      </c>
      <c r="D17" s="40"/>
      <c r="E17" s="40"/>
      <c r="F17" s="41"/>
    </row>
    <row r="18" spans="1:7" ht="15.95" customHeight="1" x14ac:dyDescent="0.25">
      <c r="A18" s="42" t="s">
        <v>13</v>
      </c>
      <c r="B18" s="43"/>
      <c r="C18" s="39" t="s">
        <v>131</v>
      </c>
      <c r="D18" s="40"/>
      <c r="E18" s="40"/>
      <c r="F18" s="41"/>
    </row>
    <row r="19" spans="1:7" ht="48" customHeight="1" x14ac:dyDescent="0.25">
      <c r="A19" s="42" t="s">
        <v>14</v>
      </c>
      <c r="B19" s="43"/>
      <c r="C19" s="39" t="s">
        <v>132</v>
      </c>
      <c r="D19" s="40"/>
      <c r="E19" s="40"/>
      <c r="F19" s="41"/>
    </row>
    <row r="20" spans="1:7" ht="54.95" customHeight="1" x14ac:dyDescent="0.25">
      <c r="A20" s="42" t="s">
        <v>15</v>
      </c>
      <c r="B20" s="43"/>
      <c r="C20" s="39" t="s">
        <v>133</v>
      </c>
      <c r="D20" s="40"/>
      <c r="E20" s="40"/>
      <c r="F20" s="41"/>
    </row>
    <row r="21" spans="1:7" ht="71.099999999999994" customHeight="1" x14ac:dyDescent="0.25">
      <c r="A21" s="44" t="s">
        <v>16</v>
      </c>
      <c r="B21" s="45"/>
      <c r="C21" s="49"/>
      <c r="D21" s="50"/>
      <c r="E21" s="50"/>
      <c r="F21" s="50"/>
      <c r="G21" s="7" t="str">
        <f>IF((SUMPRODUCT(--(C21=""))&gt;0), "Privaloma užpildyti, kai taikomi pašalinimo pagrindai", "")</f>
        <v>Privaloma užpildyti, kai taikomi pašalinimo pagrindai</v>
      </c>
    </row>
    <row r="22" spans="1:7" ht="18" customHeight="1" x14ac:dyDescent="0.25">
      <c r="A22" s="22"/>
      <c r="B22" s="22"/>
      <c r="C22" s="23"/>
      <c r="D22" s="23"/>
      <c r="E22" s="23"/>
      <c r="F22" s="23"/>
    </row>
    <row r="23" spans="1:7" x14ac:dyDescent="0.25">
      <c r="A23" s="52"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6" t="s">
        <v>22</v>
      </c>
      <c r="B28" s="38"/>
      <c r="C28" s="38"/>
      <c r="D28" s="38"/>
      <c r="E28" s="38"/>
      <c r="F28" s="38"/>
    </row>
    <row r="29" spans="1:7" x14ac:dyDescent="0.25">
      <c r="A29" s="38" t="s">
        <v>23</v>
      </c>
      <c r="B29" s="38"/>
      <c r="C29" s="38"/>
      <c r="D29" s="38"/>
      <c r="E29" s="38"/>
      <c r="F29" s="38"/>
    </row>
    <row r="30" spans="1:7" x14ac:dyDescent="0.25">
      <c r="A30" s="24" t="s">
        <v>24</v>
      </c>
      <c r="B30" s="16"/>
      <c r="C30" s="16"/>
      <c r="D30" s="25"/>
      <c r="E30" s="16"/>
      <c r="F30" s="16"/>
    </row>
    <row r="31" spans="1:7" x14ac:dyDescent="0.25">
      <c r="A31" s="24"/>
      <c r="B31" s="16"/>
      <c r="C31" s="16"/>
      <c r="D31" s="16"/>
      <c r="E31" s="16"/>
      <c r="F31" s="16"/>
    </row>
    <row r="32" spans="1:7" x14ac:dyDescent="0.25">
      <c r="A32" s="17" t="s">
        <v>25</v>
      </c>
      <c r="B32" s="17" t="s">
        <v>26</v>
      </c>
      <c r="C32" s="16"/>
      <c r="D32" s="16"/>
      <c r="E32" s="16"/>
      <c r="F32" s="16"/>
    </row>
    <row r="33" spans="1:7" x14ac:dyDescent="0.25">
      <c r="A33" s="16"/>
      <c r="B33" s="16"/>
      <c r="C33" s="16"/>
      <c r="D33" s="16"/>
      <c r="E33" s="16"/>
      <c r="F33" s="16"/>
    </row>
    <row r="34" spans="1:7" x14ac:dyDescent="0.25">
      <c r="A34" s="17" t="s">
        <v>27</v>
      </c>
      <c r="B34" s="16"/>
      <c r="C34" s="16"/>
      <c r="D34" s="16"/>
      <c r="E34" s="16"/>
      <c r="F34" s="16"/>
    </row>
    <row r="35" spans="1:7" x14ac:dyDescent="0.25">
      <c r="A35" s="26" t="s">
        <v>28</v>
      </c>
      <c r="B35" s="26" t="s">
        <v>29</v>
      </c>
      <c r="C35" s="26" t="s">
        <v>30</v>
      </c>
      <c r="D35" s="26" t="s">
        <v>31</v>
      </c>
      <c r="E35" s="26" t="s">
        <v>32</v>
      </c>
      <c r="F35" s="26" t="s">
        <v>33</v>
      </c>
      <c r="G35" s="8" t="s">
        <v>34</v>
      </c>
    </row>
    <row r="36" spans="1:7" x14ac:dyDescent="0.25">
      <c r="A36" s="26" t="s">
        <v>35</v>
      </c>
      <c r="B36" s="26" t="s">
        <v>36</v>
      </c>
      <c r="C36" s="27"/>
      <c r="D36" s="27"/>
      <c r="E36" s="27"/>
      <c r="F36" s="27"/>
      <c r="G36" s="9"/>
    </row>
    <row r="37" spans="1:7" x14ac:dyDescent="0.25">
      <c r="A37" s="27" t="s">
        <v>37</v>
      </c>
      <c r="B37" s="27" t="s">
        <v>36</v>
      </c>
      <c r="C37" s="27">
        <v>38</v>
      </c>
      <c r="D37" s="27" t="s">
        <v>38</v>
      </c>
      <c r="E37" s="34">
        <v>132</v>
      </c>
      <c r="F37" s="27">
        <f>IF(ISBLANK(E37),"", PRODUCT(C37,E37))</f>
        <v>5016</v>
      </c>
      <c r="G37" s="37" t="s">
        <v>143</v>
      </c>
    </row>
    <row r="38" spans="1:7" x14ac:dyDescent="0.25">
      <c r="A38" s="16"/>
      <c r="B38" s="16"/>
      <c r="C38" s="16"/>
      <c r="D38" s="16"/>
      <c r="E38" s="26" t="s">
        <v>39</v>
      </c>
      <c r="F38" s="26">
        <f>IF(F37="","",ROUND(SUM(F37:F37),2))</f>
        <v>5016</v>
      </c>
      <c r="G38" s="7" t="str">
        <f>IF(F37="","Neužpildytos visos objektų kainos","")</f>
        <v/>
      </c>
    </row>
    <row r="39" spans="1:7" x14ac:dyDescent="0.25">
      <c r="A39" s="16"/>
      <c r="B39" s="16"/>
      <c r="C39" s="26" t="s">
        <v>40</v>
      </c>
      <c r="D39" s="29">
        <v>21</v>
      </c>
      <c r="E39" s="26" t="s">
        <v>41</v>
      </c>
      <c r="F39" s="26">
        <f>IF(OR(F38="",D39=""),"", ROUND(PRODUCT(D39,F38)/100,2))</f>
        <v>1053.3599999999999</v>
      </c>
      <c r="G39" s="7" t="str">
        <f>IF(D39="", "Nurodykite taikomą PVM dydį", "")</f>
        <v/>
      </c>
    </row>
    <row r="40" spans="1:7" x14ac:dyDescent="0.25">
      <c r="A40" s="16"/>
      <c r="B40" s="16"/>
      <c r="C40" s="16"/>
      <c r="D40" s="16"/>
      <c r="E40" s="26" t="s">
        <v>42</v>
      </c>
      <c r="F40" s="26">
        <f>IF(ISBLANK(F39), "", ROUND(SUM(F38:F39),2))</f>
        <v>6069.36</v>
      </c>
    </row>
    <row r="41" spans="1:7" x14ac:dyDescent="0.25">
      <c r="A41" s="16"/>
      <c r="B41" s="16"/>
      <c r="C41" s="16"/>
      <c r="D41" s="16"/>
      <c r="E41" s="16"/>
      <c r="F41" s="16"/>
    </row>
    <row r="42" spans="1:7" x14ac:dyDescent="0.25">
      <c r="A42" s="16"/>
      <c r="B42" s="16"/>
      <c r="C42" s="16"/>
      <c r="D42" s="16"/>
      <c r="E42" s="16"/>
      <c r="F42" s="16"/>
    </row>
    <row r="43" spans="1:7" x14ac:dyDescent="0.25">
      <c r="A43" s="16"/>
      <c r="B43" s="16"/>
      <c r="C43" s="16"/>
      <c r="D43" s="16"/>
      <c r="E43" s="16"/>
      <c r="F43" s="16"/>
    </row>
    <row r="44" spans="1:7" x14ac:dyDescent="0.25">
      <c r="A44" s="17" t="s">
        <v>43</v>
      </c>
      <c r="B44" s="17" t="s">
        <v>44</v>
      </c>
      <c r="C44" s="16"/>
      <c r="D44" s="16"/>
      <c r="E44" s="16"/>
      <c r="F44" s="16"/>
    </row>
    <row r="45" spans="1:7" x14ac:dyDescent="0.25">
      <c r="A45" s="16"/>
      <c r="B45" s="16"/>
      <c r="C45" s="16"/>
      <c r="D45" s="16"/>
      <c r="E45" s="16"/>
      <c r="F45" s="16"/>
    </row>
    <row r="46" spans="1:7" x14ac:dyDescent="0.25">
      <c r="A46" s="17" t="s">
        <v>27</v>
      </c>
      <c r="B46" s="16"/>
      <c r="C46" s="16"/>
      <c r="D46" s="16"/>
      <c r="E46" s="16"/>
      <c r="F46" s="16"/>
    </row>
    <row r="47" spans="1:7" x14ac:dyDescent="0.25">
      <c r="A47" s="26" t="s">
        <v>28</v>
      </c>
      <c r="B47" s="26" t="s">
        <v>29</v>
      </c>
      <c r="C47" s="26" t="s">
        <v>30</v>
      </c>
      <c r="D47" s="26" t="s">
        <v>31</v>
      </c>
      <c r="E47" s="26" t="s">
        <v>32</v>
      </c>
      <c r="F47" s="26" t="s">
        <v>33</v>
      </c>
      <c r="G47" s="8" t="s">
        <v>34</v>
      </c>
    </row>
    <row r="48" spans="1:7" x14ac:dyDescent="0.25">
      <c r="A48" s="26" t="s">
        <v>45</v>
      </c>
      <c r="B48" s="26" t="s">
        <v>46</v>
      </c>
      <c r="C48" s="27"/>
      <c r="D48" s="27"/>
      <c r="E48" s="27"/>
      <c r="F48" s="27"/>
      <c r="G48" s="9"/>
    </row>
    <row r="49" spans="1:7" x14ac:dyDescent="0.25">
      <c r="A49" s="27" t="s">
        <v>47</v>
      </c>
      <c r="B49" s="27" t="s">
        <v>46</v>
      </c>
      <c r="C49" s="27">
        <v>16</v>
      </c>
      <c r="D49" s="27" t="s">
        <v>38</v>
      </c>
      <c r="E49" s="34">
        <v>370</v>
      </c>
      <c r="F49" s="35">
        <f>IF(ISBLANK(E49),"", PRODUCT(C49,E49))</f>
        <v>5920</v>
      </c>
      <c r="G49" s="32" t="s">
        <v>134</v>
      </c>
    </row>
    <row r="50" spans="1:7" x14ac:dyDescent="0.25">
      <c r="A50" s="16"/>
      <c r="B50" s="16"/>
      <c r="C50" s="16"/>
      <c r="D50" s="16"/>
      <c r="E50" s="26" t="s">
        <v>39</v>
      </c>
      <c r="F50" s="36">
        <f>IF(F49="","",ROUND(SUM(F49:F49),2))</f>
        <v>5920</v>
      </c>
      <c r="G50" s="7" t="str">
        <f>IF(F49="","Neužpildytos visos objektų kainos","")</f>
        <v/>
      </c>
    </row>
    <row r="51" spans="1:7" x14ac:dyDescent="0.25">
      <c r="A51" s="16"/>
      <c r="B51" s="16"/>
      <c r="C51" s="26" t="s">
        <v>40</v>
      </c>
      <c r="D51" s="29">
        <v>21</v>
      </c>
      <c r="E51" s="26" t="s">
        <v>41</v>
      </c>
      <c r="F51" s="36">
        <f>IF(OR(F50="",D51=""),"", ROUND(PRODUCT(D51,F50)/100,2))</f>
        <v>1243.2</v>
      </c>
      <c r="G51" s="7" t="str">
        <f>IF(D51="", "Nurodykite taikomą PVM dydį", "")</f>
        <v/>
      </c>
    </row>
    <row r="52" spans="1:7" x14ac:dyDescent="0.25">
      <c r="A52" s="16"/>
      <c r="B52" s="16"/>
      <c r="C52" s="16"/>
      <c r="D52" s="16"/>
      <c r="E52" s="26" t="s">
        <v>42</v>
      </c>
      <c r="F52" s="36">
        <f>IF(ISBLANK(F51), "", ROUND(SUM(F50:F51),2))</f>
        <v>7163.2</v>
      </c>
    </row>
    <row r="53" spans="1:7" x14ac:dyDescent="0.25">
      <c r="A53" s="16"/>
      <c r="B53" s="16"/>
      <c r="C53" s="16"/>
      <c r="D53" s="16"/>
      <c r="E53" s="16"/>
      <c r="F53" s="16"/>
    </row>
    <row r="54" spans="1:7" x14ac:dyDescent="0.25">
      <c r="A54" s="16"/>
      <c r="B54" s="16"/>
      <c r="C54" s="16"/>
      <c r="D54" s="16"/>
      <c r="E54" s="16"/>
      <c r="F54" s="16"/>
    </row>
    <row r="55" spans="1:7" x14ac:dyDescent="0.25">
      <c r="A55" s="16"/>
      <c r="B55" s="16"/>
      <c r="C55" s="16"/>
      <c r="D55" s="16"/>
      <c r="E55" s="16"/>
      <c r="F55" s="16"/>
    </row>
    <row r="56" spans="1:7" x14ac:dyDescent="0.25">
      <c r="A56" s="17" t="s">
        <v>48</v>
      </c>
      <c r="B56" s="17" t="s">
        <v>49</v>
      </c>
      <c r="C56" s="16"/>
      <c r="D56" s="16"/>
      <c r="E56" s="16"/>
      <c r="F56" s="16"/>
    </row>
    <row r="57" spans="1:7" x14ac:dyDescent="0.25">
      <c r="A57" s="16"/>
      <c r="B57" s="16"/>
      <c r="C57" s="16"/>
      <c r="D57" s="16"/>
      <c r="E57" s="16"/>
      <c r="F57" s="16"/>
    </row>
    <row r="58" spans="1:7" x14ac:dyDescent="0.25">
      <c r="A58" s="17" t="s">
        <v>27</v>
      </c>
      <c r="B58" s="16"/>
      <c r="C58" s="16"/>
      <c r="D58" s="16"/>
      <c r="E58" s="16"/>
      <c r="F58" s="16"/>
    </row>
    <row r="59" spans="1:7" x14ac:dyDescent="0.25">
      <c r="A59" s="26" t="s">
        <v>28</v>
      </c>
      <c r="B59" s="26" t="s">
        <v>29</v>
      </c>
      <c r="C59" s="26" t="s">
        <v>30</v>
      </c>
      <c r="D59" s="26" t="s">
        <v>31</v>
      </c>
      <c r="E59" s="26" t="s">
        <v>32</v>
      </c>
      <c r="F59" s="26" t="s">
        <v>33</v>
      </c>
      <c r="G59" s="8" t="s">
        <v>34</v>
      </c>
    </row>
    <row r="60" spans="1:7" x14ac:dyDescent="0.25">
      <c r="A60" s="26" t="s">
        <v>50</v>
      </c>
      <c r="B60" s="26" t="s">
        <v>51</v>
      </c>
      <c r="C60" s="27"/>
      <c r="D60" s="27"/>
      <c r="E60" s="27"/>
      <c r="F60" s="27"/>
      <c r="G60" s="9"/>
    </row>
    <row r="61" spans="1:7" x14ac:dyDescent="0.25">
      <c r="A61" s="27" t="s">
        <v>52</v>
      </c>
      <c r="B61" s="27" t="s">
        <v>51</v>
      </c>
      <c r="C61" s="27">
        <v>2</v>
      </c>
      <c r="D61" s="27" t="s">
        <v>38</v>
      </c>
      <c r="E61" s="34">
        <v>449</v>
      </c>
      <c r="F61" s="35">
        <f>IF(ISBLANK(E61),"", PRODUCT(C61,E61))</f>
        <v>898</v>
      </c>
      <c r="G61" s="32" t="s">
        <v>135</v>
      </c>
    </row>
    <row r="62" spans="1:7" x14ac:dyDescent="0.25">
      <c r="A62" s="16"/>
      <c r="B62" s="16"/>
      <c r="C62" s="16"/>
      <c r="D62" s="16"/>
      <c r="E62" s="26" t="s">
        <v>39</v>
      </c>
      <c r="F62" s="36">
        <f>IF(F61="","",ROUND(SUM(F61:F61),2))</f>
        <v>898</v>
      </c>
      <c r="G62" s="7" t="str">
        <f>IF(F61="","Neužpildytos visos objektų kainos","")</f>
        <v/>
      </c>
    </row>
    <row r="63" spans="1:7" x14ac:dyDescent="0.25">
      <c r="A63" s="16"/>
      <c r="B63" s="16"/>
      <c r="C63" s="26" t="s">
        <v>40</v>
      </c>
      <c r="D63" s="29">
        <v>21</v>
      </c>
      <c r="E63" s="26" t="s">
        <v>41</v>
      </c>
      <c r="F63" s="36">
        <f>IF(OR(F62="",D63=""),"", ROUND(PRODUCT(D63,F62)/100,2))</f>
        <v>188.58</v>
      </c>
      <c r="G63" s="7" t="str">
        <f>IF(D63="", "Nurodykite taikomą PVM dydį", "")</f>
        <v/>
      </c>
    </row>
    <row r="64" spans="1:7" x14ac:dyDescent="0.25">
      <c r="A64" s="16"/>
      <c r="B64" s="16"/>
      <c r="C64" s="16"/>
      <c r="D64" s="16"/>
      <c r="E64" s="26" t="s">
        <v>42</v>
      </c>
      <c r="F64" s="36">
        <f>IF(ISBLANK(F63), "", ROUND(SUM(F62:F63),2))</f>
        <v>1086.58</v>
      </c>
    </row>
    <row r="65" spans="1:7" x14ac:dyDescent="0.25">
      <c r="A65" s="16"/>
      <c r="B65" s="16"/>
      <c r="C65" s="16"/>
      <c r="D65" s="16"/>
      <c r="E65" s="16"/>
      <c r="F65" s="16"/>
    </row>
    <row r="66" spans="1:7" x14ac:dyDescent="0.25">
      <c r="A66" s="16"/>
      <c r="B66" s="16"/>
      <c r="C66" s="16"/>
      <c r="D66" s="16"/>
      <c r="E66" s="16"/>
      <c r="F66" s="16"/>
    </row>
    <row r="67" spans="1:7" x14ac:dyDescent="0.25">
      <c r="A67" s="16"/>
      <c r="B67" s="16"/>
      <c r="C67" s="16"/>
      <c r="D67" s="16"/>
      <c r="E67" s="16"/>
      <c r="F67" s="16"/>
    </row>
    <row r="68" spans="1:7" x14ac:dyDescent="0.25">
      <c r="A68" s="17" t="s">
        <v>53</v>
      </c>
      <c r="B68" s="17" t="s">
        <v>54</v>
      </c>
      <c r="C68" s="16"/>
      <c r="D68" s="16"/>
      <c r="E68" s="16"/>
      <c r="F68" s="16"/>
    </row>
    <row r="69" spans="1:7" x14ac:dyDescent="0.25">
      <c r="A69" s="16"/>
      <c r="B69" s="16"/>
      <c r="C69" s="16"/>
      <c r="D69" s="16"/>
      <c r="E69" s="16"/>
      <c r="F69" s="16"/>
    </row>
    <row r="70" spans="1:7" x14ac:dyDescent="0.25">
      <c r="A70" s="17" t="s">
        <v>27</v>
      </c>
      <c r="B70" s="16"/>
      <c r="C70" s="16"/>
      <c r="D70" s="16"/>
      <c r="E70" s="16"/>
      <c r="F70" s="16"/>
    </row>
    <row r="71" spans="1:7" x14ac:dyDescent="0.25">
      <c r="A71" s="26" t="s">
        <v>28</v>
      </c>
      <c r="B71" s="26" t="s">
        <v>29</v>
      </c>
      <c r="C71" s="26" t="s">
        <v>30</v>
      </c>
      <c r="D71" s="26" t="s">
        <v>31</v>
      </c>
      <c r="E71" s="26" t="s">
        <v>32</v>
      </c>
      <c r="F71" s="26" t="s">
        <v>33</v>
      </c>
      <c r="G71" s="8" t="s">
        <v>34</v>
      </c>
    </row>
    <row r="72" spans="1:7" x14ac:dyDescent="0.25">
      <c r="A72" s="26" t="s">
        <v>55</v>
      </c>
      <c r="B72" s="26" t="s">
        <v>56</v>
      </c>
      <c r="C72" s="27"/>
      <c r="D72" s="27"/>
      <c r="E72" s="27"/>
      <c r="F72" s="27"/>
      <c r="G72" s="9"/>
    </row>
    <row r="73" spans="1:7" ht="15.75" x14ac:dyDescent="0.25">
      <c r="A73" s="27" t="s">
        <v>57</v>
      </c>
      <c r="B73" s="27" t="s">
        <v>56</v>
      </c>
      <c r="C73" s="27">
        <v>235</v>
      </c>
      <c r="D73" s="27" t="s">
        <v>38</v>
      </c>
      <c r="E73" s="34">
        <v>9.8000000000000007</v>
      </c>
      <c r="F73" s="35">
        <f>IF(ISBLANK(E73),"", PRODUCT(C73,E73))</f>
        <v>2303</v>
      </c>
      <c r="G73" s="33" t="s">
        <v>136</v>
      </c>
    </row>
    <row r="74" spans="1:7" x14ac:dyDescent="0.25">
      <c r="A74" s="16"/>
      <c r="B74" s="16"/>
      <c r="C74" s="16"/>
      <c r="D74" s="16"/>
      <c r="E74" s="26" t="s">
        <v>39</v>
      </c>
      <c r="F74" s="36">
        <f>IF(F73="","",ROUND(SUM(F73:F73),2))</f>
        <v>2303</v>
      </c>
      <c r="G74" s="7" t="str">
        <f>IF(F73="","Neužpildytos visos objektų kainos","")</f>
        <v/>
      </c>
    </row>
    <row r="75" spans="1:7" x14ac:dyDescent="0.25">
      <c r="A75" s="16"/>
      <c r="B75" s="16"/>
      <c r="C75" s="26" t="s">
        <v>40</v>
      </c>
      <c r="D75" s="29">
        <v>21</v>
      </c>
      <c r="E75" s="26" t="s">
        <v>41</v>
      </c>
      <c r="F75" s="36">
        <f>IF(OR(F74="",D75=""),"", ROUND(PRODUCT(D75,F74)/100,2))</f>
        <v>483.63</v>
      </c>
      <c r="G75" s="7" t="str">
        <f>IF(D75="", "Nurodykite taikomą PVM dydį", "")</f>
        <v/>
      </c>
    </row>
    <row r="76" spans="1:7" x14ac:dyDescent="0.25">
      <c r="A76" s="16"/>
      <c r="B76" s="16"/>
      <c r="C76" s="16"/>
      <c r="D76" s="16"/>
      <c r="E76" s="26" t="s">
        <v>42</v>
      </c>
      <c r="F76" s="36">
        <f>IF(ISBLANK(F75), "", ROUND(SUM(F74:F75),2))</f>
        <v>2786.63</v>
      </c>
    </row>
    <row r="77" spans="1:7" x14ac:dyDescent="0.25">
      <c r="A77" s="16"/>
      <c r="B77" s="16"/>
      <c r="C77" s="16"/>
      <c r="D77" s="16"/>
      <c r="E77" s="16"/>
      <c r="F77" s="16"/>
    </row>
    <row r="78" spans="1:7" x14ac:dyDescent="0.25">
      <c r="A78" s="16"/>
      <c r="B78" s="16"/>
      <c r="C78" s="16"/>
      <c r="D78" s="16"/>
      <c r="E78" s="16"/>
      <c r="F78" s="16"/>
    </row>
    <row r="79" spans="1:7" x14ac:dyDescent="0.25">
      <c r="A79" s="16"/>
      <c r="B79" s="16"/>
      <c r="C79" s="16"/>
      <c r="D79" s="16"/>
      <c r="E79" s="16"/>
      <c r="F79" s="16"/>
    </row>
    <row r="80" spans="1:7" x14ac:dyDescent="0.25">
      <c r="A80" s="17" t="s">
        <v>58</v>
      </c>
      <c r="B80" s="17" t="s">
        <v>59</v>
      </c>
      <c r="C80" s="16"/>
      <c r="D80" s="16"/>
      <c r="E80" s="16"/>
      <c r="F80" s="16"/>
    </row>
    <row r="81" spans="1:7" x14ac:dyDescent="0.25">
      <c r="A81" s="16"/>
      <c r="B81" s="16"/>
      <c r="C81" s="16"/>
      <c r="D81" s="16"/>
      <c r="E81" s="16"/>
      <c r="F81" s="16"/>
    </row>
    <row r="82" spans="1:7" x14ac:dyDescent="0.25">
      <c r="A82" s="17" t="s">
        <v>27</v>
      </c>
      <c r="B82" s="16"/>
      <c r="C82" s="16"/>
      <c r="D82" s="16"/>
      <c r="E82" s="16"/>
      <c r="F82" s="16"/>
    </row>
    <row r="83" spans="1:7" x14ac:dyDescent="0.25">
      <c r="A83" s="26" t="s">
        <v>28</v>
      </c>
      <c r="B83" s="26" t="s">
        <v>29</v>
      </c>
      <c r="C83" s="26" t="s">
        <v>30</v>
      </c>
      <c r="D83" s="26" t="s">
        <v>31</v>
      </c>
      <c r="E83" s="26" t="s">
        <v>32</v>
      </c>
      <c r="F83" s="26" t="s">
        <v>33</v>
      </c>
      <c r="G83" s="8" t="s">
        <v>34</v>
      </c>
    </row>
    <row r="84" spans="1:7" x14ac:dyDescent="0.25">
      <c r="A84" s="26" t="s">
        <v>60</v>
      </c>
      <c r="B84" s="26" t="s">
        <v>61</v>
      </c>
      <c r="C84" s="27"/>
      <c r="D84" s="27"/>
      <c r="E84" s="27"/>
      <c r="F84" s="27"/>
      <c r="G84" s="9"/>
    </row>
    <row r="85" spans="1:7" ht="30" x14ac:dyDescent="0.25">
      <c r="A85" s="27" t="s">
        <v>62</v>
      </c>
      <c r="B85" s="30" t="s">
        <v>61</v>
      </c>
      <c r="C85" s="27">
        <v>1</v>
      </c>
      <c r="D85" s="27" t="s">
        <v>38</v>
      </c>
      <c r="E85" s="34">
        <v>70</v>
      </c>
      <c r="F85" s="35">
        <f>IF(ISBLANK(E85),"", PRODUCT(C85,E85))</f>
        <v>70</v>
      </c>
      <c r="G85" s="32" t="s">
        <v>137</v>
      </c>
    </row>
    <row r="86" spans="1:7" x14ac:dyDescent="0.25">
      <c r="A86" s="16"/>
      <c r="B86" s="16"/>
      <c r="C86" s="16"/>
      <c r="D86" s="16"/>
      <c r="E86" s="26" t="s">
        <v>39</v>
      </c>
      <c r="F86" s="36">
        <f>IF(F85="","",ROUND(SUM(F85:F85),2))</f>
        <v>70</v>
      </c>
      <c r="G86" s="7" t="str">
        <f>IF(F85="","Neužpildytos visos objektų kainos","")</f>
        <v/>
      </c>
    </row>
    <row r="87" spans="1:7" x14ac:dyDescent="0.25">
      <c r="A87" s="16"/>
      <c r="B87" s="16"/>
      <c r="C87" s="26" t="s">
        <v>40</v>
      </c>
      <c r="D87" s="29">
        <v>21</v>
      </c>
      <c r="E87" s="26" t="s">
        <v>41</v>
      </c>
      <c r="F87" s="36">
        <f>IF(OR(F86="",D87=""),"", ROUND(PRODUCT(D87,F86)/100,2))</f>
        <v>14.7</v>
      </c>
      <c r="G87" s="7" t="str">
        <f>IF(D87="", "Nurodykite taikomą PVM dydį", "")</f>
        <v/>
      </c>
    </row>
    <row r="88" spans="1:7" x14ac:dyDescent="0.25">
      <c r="A88" s="16"/>
      <c r="B88" s="16"/>
      <c r="C88" s="16"/>
      <c r="D88" s="16"/>
      <c r="E88" s="26" t="s">
        <v>42</v>
      </c>
      <c r="F88" s="36">
        <f>IF(ISBLANK(F87), "", ROUND(SUM(F86:F87),2))</f>
        <v>84.7</v>
      </c>
    </row>
    <row r="89" spans="1:7" x14ac:dyDescent="0.25">
      <c r="A89" s="16"/>
      <c r="B89" s="16"/>
      <c r="C89" s="16"/>
      <c r="D89" s="16"/>
      <c r="E89" s="16"/>
      <c r="F89" s="16"/>
    </row>
    <row r="90" spans="1:7" x14ac:dyDescent="0.25">
      <c r="A90" s="16"/>
      <c r="B90" s="16"/>
      <c r="C90" s="16"/>
      <c r="D90" s="16"/>
      <c r="E90" s="16"/>
      <c r="F90" s="16"/>
    </row>
    <row r="91" spans="1:7" x14ac:dyDescent="0.25">
      <c r="A91" s="16"/>
      <c r="B91" s="16"/>
      <c r="C91" s="16"/>
      <c r="D91" s="16"/>
      <c r="E91" s="16"/>
      <c r="F91" s="16"/>
    </row>
    <row r="92" spans="1:7" x14ac:dyDescent="0.25">
      <c r="A92" s="17" t="s">
        <v>63</v>
      </c>
      <c r="B92" s="17" t="s">
        <v>64</v>
      </c>
      <c r="C92" s="16"/>
      <c r="D92" s="16"/>
      <c r="E92" s="16"/>
      <c r="F92" s="16"/>
    </row>
    <row r="93" spans="1:7" x14ac:dyDescent="0.25">
      <c r="A93" s="16"/>
      <c r="B93" s="16"/>
      <c r="C93" s="16"/>
      <c r="D93" s="16"/>
      <c r="E93" s="16"/>
      <c r="F93" s="16"/>
    </row>
    <row r="94" spans="1:7" x14ac:dyDescent="0.25">
      <c r="A94" s="17" t="s">
        <v>27</v>
      </c>
      <c r="B94" s="16"/>
      <c r="C94" s="16"/>
      <c r="D94" s="16"/>
      <c r="E94" s="16"/>
      <c r="F94" s="16"/>
    </row>
    <row r="95" spans="1:7" x14ac:dyDescent="0.25">
      <c r="A95" s="26" t="s">
        <v>28</v>
      </c>
      <c r="B95" s="26" t="s">
        <v>29</v>
      </c>
      <c r="C95" s="26" t="s">
        <v>30</v>
      </c>
      <c r="D95" s="26" t="s">
        <v>31</v>
      </c>
      <c r="E95" s="26" t="s">
        <v>32</v>
      </c>
      <c r="F95" s="26" t="s">
        <v>33</v>
      </c>
      <c r="G95" s="8" t="s">
        <v>34</v>
      </c>
    </row>
    <row r="96" spans="1:7" x14ac:dyDescent="0.25">
      <c r="A96" s="26" t="s">
        <v>65</v>
      </c>
      <c r="B96" s="26" t="s">
        <v>66</v>
      </c>
      <c r="C96" s="27"/>
      <c r="D96" s="27"/>
      <c r="E96" s="27"/>
      <c r="F96" s="27"/>
      <c r="G96" s="9"/>
    </row>
    <row r="97" spans="1:7" x14ac:dyDescent="0.25">
      <c r="A97" s="27" t="s">
        <v>67</v>
      </c>
      <c r="B97" s="27" t="s">
        <v>66</v>
      </c>
      <c r="C97" s="27">
        <v>74</v>
      </c>
      <c r="D97" s="27" t="s">
        <v>38</v>
      </c>
      <c r="E97" s="34">
        <v>65.5</v>
      </c>
      <c r="F97" s="35">
        <f>IF(ISBLANK(E97),"", PRODUCT(C97,E97))</f>
        <v>4847</v>
      </c>
      <c r="G97" s="32" t="s">
        <v>138</v>
      </c>
    </row>
    <row r="98" spans="1:7" x14ac:dyDescent="0.25">
      <c r="A98" s="16"/>
      <c r="B98" s="16"/>
      <c r="C98" s="16"/>
      <c r="D98" s="16"/>
      <c r="E98" s="26" t="s">
        <v>39</v>
      </c>
      <c r="F98" s="36">
        <f>IF(F97="","",ROUND(SUM(F97:F97),2))</f>
        <v>4847</v>
      </c>
      <c r="G98" s="7" t="str">
        <f>IF(F97="","Neužpildytos visos objektų kainos","")</f>
        <v/>
      </c>
    </row>
    <row r="99" spans="1:7" x14ac:dyDescent="0.25">
      <c r="A99" s="16"/>
      <c r="B99" s="16"/>
      <c r="C99" s="26" t="s">
        <v>40</v>
      </c>
      <c r="D99" s="29">
        <v>21</v>
      </c>
      <c r="E99" s="26" t="s">
        <v>41</v>
      </c>
      <c r="F99" s="36">
        <f>IF(OR(F98="",D99=""),"", ROUND(PRODUCT(D99,F98)/100,2))</f>
        <v>1017.87</v>
      </c>
      <c r="G99" s="7" t="str">
        <f>IF(D99="", "Nurodykite taikomą PVM dydį", "")</f>
        <v/>
      </c>
    </row>
    <row r="100" spans="1:7" x14ac:dyDescent="0.25">
      <c r="A100" s="16"/>
      <c r="B100" s="16"/>
      <c r="C100" s="16"/>
      <c r="D100" s="16"/>
      <c r="E100" s="26" t="s">
        <v>42</v>
      </c>
      <c r="F100" s="36">
        <f>IF(ISBLANK(F99), "", ROUND(SUM(F98:F99),2))</f>
        <v>5864.87</v>
      </c>
    </row>
    <row r="101" spans="1:7" x14ac:dyDescent="0.25">
      <c r="A101" s="16"/>
      <c r="B101" s="16"/>
      <c r="C101" s="16"/>
      <c r="D101" s="16"/>
      <c r="E101" s="16"/>
      <c r="F101" s="16"/>
    </row>
    <row r="102" spans="1:7" x14ac:dyDescent="0.25">
      <c r="A102" s="16"/>
      <c r="B102" s="16"/>
      <c r="C102" s="16"/>
      <c r="D102" s="16"/>
      <c r="E102" s="16"/>
      <c r="F102" s="16"/>
    </row>
    <row r="103" spans="1:7" x14ac:dyDescent="0.25">
      <c r="A103" s="16"/>
      <c r="B103" s="16"/>
      <c r="C103" s="16"/>
      <c r="D103" s="16"/>
      <c r="E103" s="16"/>
      <c r="F103" s="16"/>
    </row>
    <row r="104" spans="1:7" x14ac:dyDescent="0.25">
      <c r="A104" s="17" t="s">
        <v>68</v>
      </c>
      <c r="B104" s="17" t="s">
        <v>69</v>
      </c>
      <c r="C104" s="16"/>
      <c r="D104" s="16"/>
      <c r="E104" s="16"/>
      <c r="F104" s="16"/>
    </row>
    <row r="105" spans="1:7" x14ac:dyDescent="0.25">
      <c r="A105" s="16"/>
      <c r="B105" s="16"/>
      <c r="C105" s="16"/>
      <c r="D105" s="16"/>
      <c r="E105" s="16"/>
      <c r="F105" s="16"/>
    </row>
    <row r="106" spans="1:7" x14ac:dyDescent="0.25">
      <c r="A106" s="17" t="s">
        <v>27</v>
      </c>
      <c r="B106" s="16"/>
      <c r="C106" s="16"/>
      <c r="D106" s="16"/>
      <c r="E106" s="16"/>
      <c r="F106" s="16"/>
    </row>
    <row r="107" spans="1:7" x14ac:dyDescent="0.25">
      <c r="A107" s="26" t="s">
        <v>28</v>
      </c>
      <c r="B107" s="26" t="s">
        <v>29</v>
      </c>
      <c r="C107" s="26" t="s">
        <v>30</v>
      </c>
      <c r="D107" s="26" t="s">
        <v>31</v>
      </c>
      <c r="E107" s="26" t="s">
        <v>32</v>
      </c>
      <c r="F107" s="26" t="s">
        <v>33</v>
      </c>
      <c r="G107" s="8" t="s">
        <v>34</v>
      </c>
    </row>
    <row r="108" spans="1:7" x14ac:dyDescent="0.25">
      <c r="A108" s="26" t="s">
        <v>70</v>
      </c>
      <c r="B108" s="26" t="s">
        <v>71</v>
      </c>
      <c r="C108" s="27"/>
      <c r="D108" s="27"/>
      <c r="E108" s="27"/>
      <c r="F108" s="27"/>
      <c r="G108" s="9"/>
    </row>
    <row r="109" spans="1:7" x14ac:dyDescent="0.25">
      <c r="A109" s="27" t="s">
        <v>72</v>
      </c>
      <c r="B109" s="27" t="s">
        <v>73</v>
      </c>
      <c r="C109" s="27">
        <v>7</v>
      </c>
      <c r="D109" s="27" t="s">
        <v>38</v>
      </c>
      <c r="E109" s="34">
        <v>19</v>
      </c>
      <c r="F109" s="35">
        <f>IF(ISBLANK(E109),"", PRODUCT(C109,E109))</f>
        <v>133</v>
      </c>
      <c r="G109" s="32" t="s">
        <v>139</v>
      </c>
    </row>
    <row r="110" spans="1:7" x14ac:dyDescent="0.25">
      <c r="A110" s="16"/>
      <c r="B110" s="16"/>
      <c r="C110" s="16"/>
      <c r="D110" s="16"/>
      <c r="E110" s="26" t="s">
        <v>39</v>
      </c>
      <c r="F110" s="36">
        <f>IF(F109="","",ROUND(SUM(F109:F109),2))</f>
        <v>133</v>
      </c>
      <c r="G110" s="7" t="str">
        <f>IF(F109="","Neužpildytos visos objektų kainos","")</f>
        <v/>
      </c>
    </row>
    <row r="111" spans="1:7" x14ac:dyDescent="0.25">
      <c r="A111" s="16"/>
      <c r="B111" s="16"/>
      <c r="C111" s="26" t="s">
        <v>40</v>
      </c>
      <c r="D111" s="29">
        <v>21</v>
      </c>
      <c r="E111" s="26" t="s">
        <v>41</v>
      </c>
      <c r="F111" s="36">
        <f>IF(OR(F110="",D111=""),"", ROUND(PRODUCT(D111,F110)/100,2))</f>
        <v>27.93</v>
      </c>
      <c r="G111" s="7" t="str">
        <f>IF(D111="", "Nurodykite taikomą PVM dydį", "")</f>
        <v/>
      </c>
    </row>
    <row r="112" spans="1:7" x14ac:dyDescent="0.25">
      <c r="A112" s="16"/>
      <c r="B112" s="16"/>
      <c r="C112" s="16"/>
      <c r="D112" s="16"/>
      <c r="E112" s="26" t="s">
        <v>42</v>
      </c>
      <c r="F112" s="36">
        <f>IF(ISBLANK(F111), "", ROUND(SUM(F110:F111),2))</f>
        <v>160.93</v>
      </c>
    </row>
    <row r="113" spans="1:7" x14ac:dyDescent="0.25">
      <c r="A113" s="16"/>
      <c r="B113" s="16"/>
      <c r="C113" s="16"/>
      <c r="D113" s="16"/>
      <c r="E113" s="16"/>
      <c r="F113" s="16"/>
    </row>
    <row r="114" spans="1:7" x14ac:dyDescent="0.25">
      <c r="A114" s="16"/>
      <c r="B114" s="16"/>
      <c r="C114" s="16"/>
      <c r="D114" s="16"/>
      <c r="E114" s="16"/>
      <c r="F114" s="16"/>
    </row>
    <row r="115" spans="1:7" x14ac:dyDescent="0.25">
      <c r="A115" s="16"/>
      <c r="B115" s="16"/>
      <c r="C115" s="16"/>
      <c r="D115" s="16"/>
      <c r="E115" s="16"/>
      <c r="F115" s="16"/>
    </row>
    <row r="116" spans="1:7" x14ac:dyDescent="0.25">
      <c r="A116" s="17" t="s">
        <v>74</v>
      </c>
      <c r="B116" s="17" t="s">
        <v>75</v>
      </c>
      <c r="C116" s="16"/>
      <c r="D116" s="16"/>
      <c r="E116" s="16"/>
      <c r="F116" s="16"/>
    </row>
    <row r="117" spans="1:7" x14ac:dyDescent="0.25">
      <c r="A117" s="16"/>
      <c r="B117" s="16"/>
      <c r="C117" s="16"/>
      <c r="D117" s="16"/>
      <c r="E117" s="16"/>
      <c r="F117" s="16"/>
    </row>
    <row r="118" spans="1:7" x14ac:dyDescent="0.25">
      <c r="A118" s="17" t="s">
        <v>27</v>
      </c>
      <c r="B118" s="16"/>
      <c r="C118" s="16"/>
      <c r="D118" s="16"/>
      <c r="E118" s="16"/>
      <c r="F118" s="16"/>
    </row>
    <row r="119" spans="1:7" x14ac:dyDescent="0.25">
      <c r="A119" s="26" t="s">
        <v>28</v>
      </c>
      <c r="B119" s="26" t="s">
        <v>29</v>
      </c>
      <c r="C119" s="26" t="s">
        <v>30</v>
      </c>
      <c r="D119" s="26" t="s">
        <v>31</v>
      </c>
      <c r="E119" s="26" t="s">
        <v>32</v>
      </c>
      <c r="F119" s="26" t="s">
        <v>33</v>
      </c>
      <c r="G119" s="8" t="s">
        <v>34</v>
      </c>
    </row>
    <row r="120" spans="1:7" x14ac:dyDescent="0.25">
      <c r="A120" s="26" t="s">
        <v>76</v>
      </c>
      <c r="B120" s="26" t="s">
        <v>77</v>
      </c>
      <c r="C120" s="27"/>
      <c r="D120" s="27"/>
      <c r="E120" s="27"/>
      <c r="F120" s="27"/>
      <c r="G120" s="9"/>
    </row>
    <row r="121" spans="1:7" x14ac:dyDescent="0.25">
      <c r="A121" s="27" t="s">
        <v>78</v>
      </c>
      <c r="B121" s="27" t="s">
        <v>79</v>
      </c>
      <c r="C121" s="27">
        <v>9</v>
      </c>
      <c r="D121" s="27" t="s">
        <v>38</v>
      </c>
      <c r="E121" s="28">
        <v>126</v>
      </c>
      <c r="F121" s="27">
        <f>IF(ISBLANK(E121),"", PRODUCT(C121,E121))</f>
        <v>1134</v>
      </c>
      <c r="G121" s="37" t="s">
        <v>144</v>
      </c>
    </row>
    <row r="122" spans="1:7" x14ac:dyDescent="0.25">
      <c r="A122" s="27" t="s">
        <v>80</v>
      </c>
      <c r="B122" s="27" t="s">
        <v>81</v>
      </c>
      <c r="C122" s="27">
        <v>10</v>
      </c>
      <c r="D122" s="27" t="s">
        <v>38</v>
      </c>
      <c r="E122" s="28">
        <v>456</v>
      </c>
      <c r="F122" s="27">
        <f>IF(ISBLANK(E122),"", PRODUCT(C122,E122))</f>
        <v>4560</v>
      </c>
      <c r="G122" s="37" t="s">
        <v>145</v>
      </c>
    </row>
    <row r="123" spans="1:7" x14ac:dyDescent="0.25">
      <c r="A123" s="16"/>
      <c r="B123" s="16"/>
      <c r="C123" s="16"/>
      <c r="D123" s="16"/>
      <c r="E123" s="26" t="s">
        <v>39</v>
      </c>
      <c r="F123" s="26">
        <f>IF((SUMPRODUCT(--(F121:F122=""))&gt;0), "", ROUND(SUM(F121:F122),2))</f>
        <v>5694</v>
      </c>
      <c r="G123" s="7" t="str">
        <f>IF((SUMPRODUCT(--(F121:F122=""))&gt;0), "Neužpildytos visų objektų kainos", "")</f>
        <v/>
      </c>
    </row>
    <row r="124" spans="1:7" x14ac:dyDescent="0.25">
      <c r="A124" s="16"/>
      <c r="B124" s="16"/>
      <c r="C124" s="26" t="s">
        <v>40</v>
      </c>
      <c r="D124" s="29">
        <v>21</v>
      </c>
      <c r="E124" s="26" t="s">
        <v>41</v>
      </c>
      <c r="F124" s="26">
        <f>IF(OR(F123="",D124=""),"", ROUND(PRODUCT(D124,F123)/100,2))</f>
        <v>1195.74</v>
      </c>
      <c r="G124" s="7" t="str">
        <f>IF(D124="", "Nurodykite taikomą PVM dydį", "")</f>
        <v/>
      </c>
    </row>
    <row r="125" spans="1:7" x14ac:dyDescent="0.25">
      <c r="A125" s="16"/>
      <c r="B125" s="16"/>
      <c r="C125" s="16"/>
      <c r="D125" s="16"/>
      <c r="E125" s="26" t="s">
        <v>42</v>
      </c>
      <c r="F125" s="26">
        <f>IF(ISBLANK(F124), "", ROUND(SUM(F123:F124),2))</f>
        <v>6889.74</v>
      </c>
    </row>
    <row r="126" spans="1:7" x14ac:dyDescent="0.25">
      <c r="A126" s="16"/>
      <c r="B126" s="16"/>
      <c r="C126" s="16"/>
      <c r="D126" s="16"/>
      <c r="E126" s="16"/>
      <c r="F126" s="16"/>
    </row>
    <row r="127" spans="1:7" x14ac:dyDescent="0.25">
      <c r="A127" s="16"/>
      <c r="B127" s="16"/>
      <c r="C127" s="16"/>
      <c r="D127" s="16"/>
      <c r="E127" s="16"/>
      <c r="F127" s="16"/>
    </row>
    <row r="128" spans="1:7" x14ac:dyDescent="0.25">
      <c r="A128" s="16"/>
      <c r="B128" s="16"/>
      <c r="C128" s="16"/>
      <c r="D128" s="16"/>
      <c r="E128" s="16"/>
      <c r="F128" s="16"/>
    </row>
    <row r="129" spans="1:7" x14ac:dyDescent="0.25">
      <c r="A129" s="17" t="s">
        <v>82</v>
      </c>
      <c r="B129" s="17" t="s">
        <v>83</v>
      </c>
      <c r="C129" s="16"/>
      <c r="D129" s="16"/>
      <c r="E129" s="16"/>
      <c r="F129" s="16"/>
    </row>
    <row r="130" spans="1:7" x14ac:dyDescent="0.25">
      <c r="A130" s="16"/>
      <c r="B130" s="16"/>
      <c r="C130" s="16"/>
      <c r="D130" s="16"/>
      <c r="E130" s="16"/>
      <c r="F130" s="16"/>
    </row>
    <row r="131" spans="1:7" x14ac:dyDescent="0.25">
      <c r="A131" s="17" t="s">
        <v>27</v>
      </c>
      <c r="B131" s="16"/>
      <c r="C131" s="16"/>
      <c r="D131" s="16"/>
      <c r="E131" s="16"/>
      <c r="F131" s="16"/>
    </row>
    <row r="132" spans="1:7" x14ac:dyDescent="0.25">
      <c r="A132" s="26" t="s">
        <v>28</v>
      </c>
      <c r="B132" s="26" t="s">
        <v>29</v>
      </c>
      <c r="C132" s="26" t="s">
        <v>30</v>
      </c>
      <c r="D132" s="26" t="s">
        <v>31</v>
      </c>
      <c r="E132" s="26" t="s">
        <v>32</v>
      </c>
      <c r="F132" s="26" t="s">
        <v>33</v>
      </c>
      <c r="G132" s="8" t="s">
        <v>34</v>
      </c>
    </row>
    <row r="133" spans="1:7" x14ac:dyDescent="0.25">
      <c r="A133" s="26" t="s">
        <v>84</v>
      </c>
      <c r="B133" s="26" t="s">
        <v>85</v>
      </c>
      <c r="C133" s="27"/>
      <c r="D133" s="27"/>
      <c r="E133" s="27"/>
      <c r="F133" s="27"/>
      <c r="G133" s="9"/>
    </row>
    <row r="134" spans="1:7" x14ac:dyDescent="0.25">
      <c r="A134" s="27" t="s">
        <v>86</v>
      </c>
      <c r="B134" s="27" t="s">
        <v>87</v>
      </c>
      <c r="C134" s="27">
        <v>30</v>
      </c>
      <c r="D134" s="27" t="s">
        <v>38</v>
      </c>
      <c r="E134" s="28"/>
      <c r="F134" s="27" t="str">
        <f>IF(ISBLANK(E134),"", PRODUCT(C134,E134))</f>
        <v/>
      </c>
      <c r="G134" s="10"/>
    </row>
    <row r="135" spans="1:7" x14ac:dyDescent="0.25">
      <c r="A135" s="16"/>
      <c r="B135" s="16"/>
      <c r="C135" s="16"/>
      <c r="D135" s="16"/>
      <c r="E135" s="26" t="s">
        <v>39</v>
      </c>
      <c r="F135" s="26" t="str">
        <f>IF(F134="","",ROUND(SUM(F134:F134),2))</f>
        <v/>
      </c>
      <c r="G135" s="7" t="str">
        <f>IF(F134="","Neužpildytos visos objektų kainos","")</f>
        <v>Neužpildytos visos objektų kainos</v>
      </c>
    </row>
    <row r="136" spans="1:7" x14ac:dyDescent="0.25">
      <c r="A136" s="16"/>
      <c r="B136" s="16"/>
      <c r="C136" s="26" t="s">
        <v>40</v>
      </c>
      <c r="D136" s="29">
        <v>21</v>
      </c>
      <c r="E136" s="26" t="s">
        <v>41</v>
      </c>
      <c r="F136" s="26" t="str">
        <f>IF(OR(F135="",D136=""),"", ROUND(PRODUCT(D136,F135)/100,2))</f>
        <v/>
      </c>
      <c r="G136" s="7" t="str">
        <f>IF(D136="", "Nurodykite taikomą PVM dydį", "")</f>
        <v/>
      </c>
    </row>
    <row r="137" spans="1:7" x14ac:dyDescent="0.25">
      <c r="A137" s="16"/>
      <c r="B137" s="16"/>
      <c r="C137" s="16"/>
      <c r="D137" s="16"/>
      <c r="E137" s="26" t="s">
        <v>42</v>
      </c>
      <c r="F137" s="26">
        <f>IF(ISBLANK(F136), "", ROUND(SUM(F135:F136),2))</f>
        <v>0</v>
      </c>
    </row>
    <row r="138" spans="1:7" x14ac:dyDescent="0.25">
      <c r="A138" s="16"/>
      <c r="B138" s="16"/>
      <c r="C138" s="16"/>
      <c r="D138" s="16"/>
      <c r="E138" s="16"/>
      <c r="F138" s="16"/>
    </row>
    <row r="139" spans="1:7" x14ac:dyDescent="0.25">
      <c r="A139" s="16"/>
      <c r="B139" s="16"/>
      <c r="C139" s="16"/>
      <c r="D139" s="16"/>
      <c r="E139" s="16"/>
      <c r="F139" s="16"/>
    </row>
    <row r="140" spans="1:7" x14ac:dyDescent="0.25">
      <c r="A140" s="16"/>
      <c r="B140" s="16"/>
      <c r="C140" s="16"/>
      <c r="D140" s="16"/>
      <c r="E140" s="16"/>
      <c r="F140" s="16"/>
    </row>
    <row r="141" spans="1:7" x14ac:dyDescent="0.25">
      <c r="A141" s="17" t="s">
        <v>88</v>
      </c>
      <c r="B141" s="17" t="s">
        <v>89</v>
      </c>
      <c r="C141" s="16"/>
      <c r="D141" s="16"/>
      <c r="E141" s="16"/>
      <c r="F141" s="16"/>
    </row>
    <row r="142" spans="1:7" x14ac:dyDescent="0.25">
      <c r="A142" s="16"/>
      <c r="B142" s="16"/>
      <c r="C142" s="16"/>
      <c r="D142" s="16"/>
      <c r="E142" s="16"/>
      <c r="F142" s="16"/>
    </row>
    <row r="143" spans="1:7" x14ac:dyDescent="0.25">
      <c r="A143" s="17" t="s">
        <v>27</v>
      </c>
      <c r="B143" s="16"/>
      <c r="C143" s="16"/>
      <c r="D143" s="16"/>
      <c r="E143" s="16"/>
      <c r="F143" s="16"/>
    </row>
    <row r="144" spans="1:7" x14ac:dyDescent="0.25">
      <c r="A144" s="26" t="s">
        <v>28</v>
      </c>
      <c r="B144" s="26" t="s">
        <v>29</v>
      </c>
      <c r="C144" s="26" t="s">
        <v>30</v>
      </c>
      <c r="D144" s="26" t="s">
        <v>31</v>
      </c>
      <c r="E144" s="26" t="s">
        <v>32</v>
      </c>
      <c r="F144" s="26" t="s">
        <v>33</v>
      </c>
      <c r="G144" s="8" t="s">
        <v>34</v>
      </c>
    </row>
    <row r="145" spans="1:7" x14ac:dyDescent="0.25">
      <c r="A145" s="26" t="s">
        <v>90</v>
      </c>
      <c r="B145" s="26" t="s">
        <v>91</v>
      </c>
      <c r="C145" s="27"/>
      <c r="D145" s="27"/>
      <c r="E145" s="27"/>
      <c r="F145" s="27"/>
      <c r="G145" s="9"/>
    </row>
    <row r="146" spans="1:7" x14ac:dyDescent="0.25">
      <c r="A146" s="27" t="s">
        <v>92</v>
      </c>
      <c r="B146" s="27" t="s">
        <v>91</v>
      </c>
      <c r="C146" s="27">
        <v>3</v>
      </c>
      <c r="D146" s="27" t="s">
        <v>38</v>
      </c>
      <c r="E146" s="28"/>
      <c r="F146" s="27" t="str">
        <f>IF(ISBLANK(E146),"", PRODUCT(C146,E146))</f>
        <v/>
      </c>
      <c r="G146" s="10"/>
    </row>
    <row r="147" spans="1:7" x14ac:dyDescent="0.25">
      <c r="A147" s="16"/>
      <c r="B147" s="16"/>
      <c r="C147" s="16"/>
      <c r="D147" s="16"/>
      <c r="E147" s="26" t="s">
        <v>39</v>
      </c>
      <c r="F147" s="26" t="str">
        <f>IF(F146="","",ROUND(SUM(F146:F146),2))</f>
        <v/>
      </c>
      <c r="G147" s="7" t="str">
        <f>IF(F146="","Neužpildytos visos objektų kainos","")</f>
        <v>Neužpildytos visos objektų kainos</v>
      </c>
    </row>
    <row r="148" spans="1:7" x14ac:dyDescent="0.25">
      <c r="A148" s="16"/>
      <c r="B148" s="16"/>
      <c r="C148" s="26" t="s">
        <v>40</v>
      </c>
      <c r="D148" s="29">
        <v>21</v>
      </c>
      <c r="E148" s="26" t="s">
        <v>41</v>
      </c>
      <c r="F148" s="26" t="str">
        <f>IF(OR(F147="",D148=""),"", ROUND(PRODUCT(D148,F147)/100,2))</f>
        <v/>
      </c>
      <c r="G148" s="7" t="str">
        <f>IF(D148="", "Nurodykite taikomą PVM dydį", "")</f>
        <v/>
      </c>
    </row>
    <row r="149" spans="1:7" x14ac:dyDescent="0.25">
      <c r="A149" s="16"/>
      <c r="B149" s="16"/>
      <c r="C149" s="16"/>
      <c r="D149" s="16"/>
      <c r="E149" s="26" t="s">
        <v>42</v>
      </c>
      <c r="F149" s="26">
        <f>IF(ISBLANK(F148), "", ROUND(SUM(F147:F148),2))</f>
        <v>0</v>
      </c>
    </row>
    <row r="150" spans="1:7" x14ac:dyDescent="0.25">
      <c r="A150" s="16"/>
      <c r="B150" s="16"/>
      <c r="C150" s="16"/>
      <c r="D150" s="16"/>
      <c r="E150" s="16"/>
      <c r="F150" s="16"/>
    </row>
    <row r="151" spans="1:7" x14ac:dyDescent="0.25">
      <c r="A151" s="16"/>
      <c r="B151" s="16"/>
      <c r="C151" s="16"/>
      <c r="D151" s="16"/>
      <c r="E151" s="16"/>
      <c r="F151" s="16"/>
    </row>
    <row r="152" spans="1:7" x14ac:dyDescent="0.25">
      <c r="A152" s="16"/>
      <c r="B152" s="16"/>
      <c r="C152" s="16"/>
      <c r="D152" s="16"/>
      <c r="E152" s="16"/>
      <c r="F152" s="16"/>
    </row>
    <row r="153" spans="1:7" x14ac:dyDescent="0.25">
      <c r="A153" s="17" t="s">
        <v>93</v>
      </c>
      <c r="B153" s="17" t="s">
        <v>94</v>
      </c>
      <c r="C153" s="16"/>
      <c r="D153" s="16"/>
      <c r="E153" s="16"/>
      <c r="F153" s="16"/>
    </row>
    <row r="154" spans="1:7" x14ac:dyDescent="0.25">
      <c r="A154" s="16"/>
      <c r="B154" s="16"/>
      <c r="C154" s="16"/>
      <c r="D154" s="16"/>
      <c r="E154" s="16"/>
      <c r="F154" s="16"/>
    </row>
    <row r="155" spans="1:7" x14ac:dyDescent="0.25">
      <c r="A155" s="17" t="s">
        <v>27</v>
      </c>
      <c r="B155" s="16"/>
      <c r="C155" s="16"/>
      <c r="D155" s="16"/>
      <c r="E155" s="16"/>
      <c r="F155" s="16"/>
    </row>
    <row r="156" spans="1:7" x14ac:dyDescent="0.25">
      <c r="A156" s="26" t="s">
        <v>28</v>
      </c>
      <c r="B156" s="26" t="s">
        <v>29</v>
      </c>
      <c r="C156" s="26" t="s">
        <v>30</v>
      </c>
      <c r="D156" s="26" t="s">
        <v>31</v>
      </c>
      <c r="E156" s="26" t="s">
        <v>32</v>
      </c>
      <c r="F156" s="26" t="s">
        <v>33</v>
      </c>
      <c r="G156" s="8" t="s">
        <v>34</v>
      </c>
    </row>
    <row r="157" spans="1:7" x14ac:dyDescent="0.25">
      <c r="A157" s="26" t="s">
        <v>95</v>
      </c>
      <c r="B157" s="26" t="s">
        <v>96</v>
      </c>
      <c r="C157" s="27"/>
      <c r="D157" s="27"/>
      <c r="E157" s="27"/>
      <c r="F157" s="27"/>
      <c r="G157" s="9"/>
    </row>
    <row r="158" spans="1:7" x14ac:dyDescent="0.25">
      <c r="A158" s="27" t="s">
        <v>97</v>
      </c>
      <c r="B158" s="27" t="s">
        <v>98</v>
      </c>
      <c r="C158" s="27">
        <v>2</v>
      </c>
      <c r="D158" s="27" t="s">
        <v>38</v>
      </c>
      <c r="E158" s="34">
        <v>338</v>
      </c>
      <c r="F158" s="35">
        <f>IF(ISBLANK(E158),"", PRODUCT(C158,E158))</f>
        <v>676</v>
      </c>
      <c r="G158" s="32" t="s">
        <v>140</v>
      </c>
    </row>
    <row r="159" spans="1:7" x14ac:dyDescent="0.25">
      <c r="A159" s="16"/>
      <c r="B159" s="16"/>
      <c r="C159" s="16"/>
      <c r="D159" s="16"/>
      <c r="E159" s="26" t="s">
        <v>39</v>
      </c>
      <c r="F159" s="36">
        <f>IF(F158="","",ROUND(SUM(F158:F158),2))</f>
        <v>676</v>
      </c>
      <c r="G159" s="7" t="str">
        <f>IF(F158="","Neužpildytos visos objektų kainos","")</f>
        <v/>
      </c>
    </row>
    <row r="160" spans="1:7" x14ac:dyDescent="0.25">
      <c r="A160" s="16"/>
      <c r="B160" s="16"/>
      <c r="C160" s="26" t="s">
        <v>40</v>
      </c>
      <c r="D160" s="29">
        <v>21</v>
      </c>
      <c r="E160" s="26" t="s">
        <v>41</v>
      </c>
      <c r="F160" s="36">
        <f>IF(OR(F159="",D160=""),"", ROUND(PRODUCT(D160,F159)/100,2))</f>
        <v>141.96</v>
      </c>
      <c r="G160" s="7" t="str">
        <f>IF(D160="", "Nurodykite taikomą PVM dydį", "")</f>
        <v/>
      </c>
    </row>
    <row r="161" spans="1:7" x14ac:dyDescent="0.25">
      <c r="A161" s="16"/>
      <c r="B161" s="16"/>
      <c r="C161" s="16"/>
      <c r="D161" s="16"/>
      <c r="E161" s="26" t="s">
        <v>42</v>
      </c>
      <c r="F161" s="36">
        <f>IF(ISBLANK(F160), "", ROUND(SUM(F159:F160),2))</f>
        <v>817.96</v>
      </c>
    </row>
    <row r="162" spans="1:7" x14ac:dyDescent="0.25">
      <c r="A162" s="16"/>
      <c r="B162" s="16"/>
      <c r="C162" s="16"/>
      <c r="D162" s="16"/>
      <c r="E162" s="16"/>
      <c r="F162" s="16"/>
    </row>
    <row r="163" spans="1:7" x14ac:dyDescent="0.25">
      <c r="A163" s="16"/>
      <c r="B163" s="16"/>
      <c r="C163" s="16"/>
      <c r="D163" s="16"/>
      <c r="E163" s="16"/>
      <c r="F163" s="16"/>
    </row>
    <row r="164" spans="1:7" x14ac:dyDescent="0.25">
      <c r="A164" s="16"/>
      <c r="B164" s="16"/>
      <c r="C164" s="16"/>
      <c r="D164" s="16"/>
      <c r="E164" s="16"/>
      <c r="F164" s="16"/>
    </row>
    <row r="165" spans="1:7" x14ac:dyDescent="0.25">
      <c r="A165" s="17" t="s">
        <v>99</v>
      </c>
      <c r="B165" s="17" t="s">
        <v>100</v>
      </c>
      <c r="C165" s="16"/>
      <c r="D165" s="16"/>
      <c r="E165" s="16"/>
      <c r="F165" s="16"/>
    </row>
    <row r="166" spans="1:7" x14ac:dyDescent="0.25">
      <c r="A166" s="16"/>
      <c r="B166" s="16"/>
      <c r="C166" s="16"/>
      <c r="D166" s="16"/>
      <c r="E166" s="16"/>
      <c r="F166" s="16"/>
    </row>
    <row r="167" spans="1:7" x14ac:dyDescent="0.25">
      <c r="A167" s="17" t="s">
        <v>27</v>
      </c>
      <c r="B167" s="16"/>
      <c r="C167" s="16"/>
      <c r="D167" s="16"/>
      <c r="E167" s="16"/>
      <c r="F167" s="16"/>
    </row>
    <row r="168" spans="1:7" x14ac:dyDescent="0.25">
      <c r="A168" s="26" t="s">
        <v>28</v>
      </c>
      <c r="B168" s="26" t="s">
        <v>29</v>
      </c>
      <c r="C168" s="26" t="s">
        <v>30</v>
      </c>
      <c r="D168" s="26" t="s">
        <v>31</v>
      </c>
      <c r="E168" s="26" t="s">
        <v>32</v>
      </c>
      <c r="F168" s="26" t="s">
        <v>33</v>
      </c>
      <c r="G168" s="8" t="s">
        <v>34</v>
      </c>
    </row>
    <row r="169" spans="1:7" x14ac:dyDescent="0.25">
      <c r="A169" s="26" t="s">
        <v>101</v>
      </c>
      <c r="B169" s="26" t="s">
        <v>102</v>
      </c>
      <c r="C169" s="27"/>
      <c r="D169" s="27"/>
      <c r="E169" s="27"/>
      <c r="F169" s="27"/>
      <c r="G169" s="9"/>
    </row>
    <row r="170" spans="1:7" x14ac:dyDescent="0.25">
      <c r="A170" s="27" t="s">
        <v>103</v>
      </c>
      <c r="B170" s="27" t="s">
        <v>102</v>
      </c>
      <c r="C170" s="27">
        <v>5</v>
      </c>
      <c r="D170" s="27" t="s">
        <v>38</v>
      </c>
      <c r="E170" s="34">
        <v>370</v>
      </c>
      <c r="F170" s="35">
        <f>IF(ISBLANK(E170),"", PRODUCT(C170,E170))</f>
        <v>1850</v>
      </c>
      <c r="G170" s="32" t="s">
        <v>141</v>
      </c>
    </row>
    <row r="171" spans="1:7" x14ac:dyDescent="0.25">
      <c r="A171" s="16"/>
      <c r="B171" s="16"/>
      <c r="C171" s="16"/>
      <c r="D171" s="16"/>
      <c r="E171" s="26" t="s">
        <v>39</v>
      </c>
      <c r="F171" s="36">
        <f>IF(F170="","",ROUND(SUM(F170:F170),2))</f>
        <v>1850</v>
      </c>
      <c r="G171" s="7" t="str">
        <f>IF(F170="","Neužpildytos visos objektų kainos","")</f>
        <v/>
      </c>
    </row>
    <row r="172" spans="1:7" x14ac:dyDescent="0.25">
      <c r="A172" s="16"/>
      <c r="B172" s="16"/>
      <c r="C172" s="26" t="s">
        <v>40</v>
      </c>
      <c r="D172" s="29">
        <v>21</v>
      </c>
      <c r="E172" s="26" t="s">
        <v>41</v>
      </c>
      <c r="F172" s="36">
        <f>IF(OR(F171="",D172=""),"", ROUND(PRODUCT(D172,F171)/100,2))</f>
        <v>388.5</v>
      </c>
      <c r="G172" s="7" t="str">
        <f>IF(D172="", "Nurodykite taikomą PVM dydį", "")</f>
        <v/>
      </c>
    </row>
    <row r="173" spans="1:7" x14ac:dyDescent="0.25">
      <c r="A173" s="16"/>
      <c r="B173" s="16"/>
      <c r="C173" s="16"/>
      <c r="D173" s="16"/>
      <c r="E173" s="26" t="s">
        <v>42</v>
      </c>
      <c r="F173" s="36">
        <f>IF(ISBLANK(F172), "", ROUND(SUM(F171:F172),2))</f>
        <v>2238.5</v>
      </c>
    </row>
    <row r="174" spans="1:7" x14ac:dyDescent="0.25">
      <c r="A174" s="16"/>
      <c r="B174" s="16"/>
      <c r="C174" s="16"/>
      <c r="D174" s="16"/>
      <c r="E174" s="16"/>
      <c r="F174" s="16"/>
    </row>
    <row r="175" spans="1:7" x14ac:dyDescent="0.25">
      <c r="A175" s="16"/>
      <c r="B175" s="16"/>
      <c r="C175" s="16"/>
      <c r="D175" s="16"/>
      <c r="E175" s="16"/>
      <c r="F175" s="16"/>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53" t="s">
        <v>104</v>
      </c>
      <c r="B2" s="54"/>
      <c r="C2" s="54"/>
      <c r="D2" s="54"/>
      <c r="E2" s="54"/>
      <c r="F2" s="54"/>
      <c r="G2" s="54"/>
      <c r="H2" s="54"/>
      <c r="I2" s="54"/>
      <c r="J2" s="54"/>
      <c r="K2" s="54"/>
    </row>
    <row r="3" spans="1:11" x14ac:dyDescent="0.25">
      <c r="A3" s="54"/>
      <c r="B3" s="54"/>
      <c r="C3" s="54"/>
      <c r="D3" s="54"/>
      <c r="E3" s="54"/>
      <c r="F3" s="54"/>
      <c r="G3" s="54"/>
      <c r="H3" s="54"/>
      <c r="I3" s="54"/>
      <c r="J3" s="54"/>
      <c r="K3" s="54"/>
    </row>
    <row r="4" spans="1:11" ht="15.95" customHeight="1" thickBot="1" x14ac:dyDescent="0.3">
      <c r="A4" s="1"/>
      <c r="B4" s="1"/>
      <c r="C4" s="1"/>
      <c r="D4" s="1"/>
      <c r="E4" s="1"/>
      <c r="F4" s="1"/>
      <c r="G4" s="1"/>
      <c r="H4" s="1"/>
      <c r="I4" s="1"/>
      <c r="J4" s="1"/>
    </row>
    <row r="5" spans="1:11" ht="48" customHeight="1" x14ac:dyDescent="0.25">
      <c r="A5" s="77" t="s">
        <v>105</v>
      </c>
      <c r="B5" s="66"/>
      <c r="C5" s="64" t="s">
        <v>106</v>
      </c>
      <c r="D5" s="65"/>
      <c r="E5" s="66"/>
      <c r="F5" s="64" t="s">
        <v>107</v>
      </c>
      <c r="G5" s="65"/>
      <c r="H5" s="66"/>
      <c r="I5" s="64" t="s">
        <v>108</v>
      </c>
      <c r="J5" s="66"/>
      <c r="K5" s="2" t="s">
        <v>109</v>
      </c>
    </row>
    <row r="6" spans="1:11" ht="48.95" customHeight="1" x14ac:dyDescent="0.25">
      <c r="A6" s="58"/>
      <c r="B6" s="57"/>
      <c r="C6" s="59"/>
      <c r="D6" s="56"/>
      <c r="E6" s="57"/>
      <c r="F6" s="59"/>
      <c r="G6" s="56"/>
      <c r="H6" s="57"/>
      <c r="I6" s="59"/>
      <c r="J6" s="57"/>
      <c r="K6" s="11"/>
    </row>
    <row r="7" spans="1:11" ht="48.95" customHeight="1" x14ac:dyDescent="0.25">
      <c r="A7" s="58"/>
      <c r="B7" s="57"/>
      <c r="C7" s="59"/>
      <c r="D7" s="56"/>
      <c r="E7" s="57"/>
      <c r="F7" s="59"/>
      <c r="G7" s="56"/>
      <c r="H7" s="57"/>
      <c r="I7" s="59"/>
      <c r="J7" s="57"/>
      <c r="K7" s="11"/>
    </row>
    <row r="8" spans="1:11" ht="48.95" customHeight="1" x14ac:dyDescent="0.25">
      <c r="A8" s="58"/>
      <c r="B8" s="57"/>
      <c r="C8" s="59"/>
      <c r="D8" s="56"/>
      <c r="E8" s="57"/>
      <c r="F8" s="59"/>
      <c r="G8" s="56"/>
      <c r="H8" s="57"/>
      <c r="I8" s="59"/>
      <c r="J8" s="57"/>
      <c r="K8" s="11"/>
    </row>
    <row r="9" spans="1:11" ht="48.95" customHeight="1" x14ac:dyDescent="0.25">
      <c r="A9" s="58"/>
      <c r="B9" s="57"/>
      <c r="C9" s="59"/>
      <c r="D9" s="56"/>
      <c r="E9" s="57"/>
      <c r="F9" s="59"/>
      <c r="G9" s="56"/>
      <c r="H9" s="57"/>
      <c r="I9" s="59"/>
      <c r="J9" s="57"/>
      <c r="K9" s="11"/>
    </row>
    <row r="10" spans="1:11" ht="48.95" customHeight="1" x14ac:dyDescent="0.25">
      <c r="A10" s="58"/>
      <c r="B10" s="57"/>
      <c r="C10" s="59"/>
      <c r="D10" s="56"/>
      <c r="E10" s="57"/>
      <c r="F10" s="59"/>
      <c r="G10" s="56"/>
      <c r="H10" s="57"/>
      <c r="I10" s="59"/>
      <c r="J10" s="57"/>
      <c r="K10" s="11"/>
    </row>
    <row r="11" spans="1:11" ht="48.95" customHeight="1" x14ac:dyDescent="0.25">
      <c r="A11" s="58"/>
      <c r="B11" s="57"/>
      <c r="C11" s="59"/>
      <c r="D11" s="56"/>
      <c r="E11" s="57"/>
      <c r="F11" s="59"/>
      <c r="G11" s="56"/>
      <c r="H11" s="57"/>
      <c r="I11" s="59"/>
      <c r="J11" s="57"/>
      <c r="K11" s="11"/>
    </row>
    <row r="12" spans="1:11" ht="48.95" customHeight="1" x14ac:dyDescent="0.25">
      <c r="A12" s="58"/>
      <c r="B12" s="57"/>
      <c r="C12" s="59"/>
      <c r="D12" s="56"/>
      <c r="E12" s="57"/>
      <c r="F12" s="59"/>
      <c r="G12" s="56"/>
      <c r="H12" s="57"/>
      <c r="I12" s="59"/>
      <c r="J12" s="57"/>
      <c r="K12" s="11"/>
    </row>
    <row r="13" spans="1:11" ht="48.95" customHeight="1" x14ac:dyDescent="0.25">
      <c r="A13" s="58"/>
      <c r="B13" s="57"/>
      <c r="C13" s="59"/>
      <c r="D13" s="56"/>
      <c r="E13" s="57"/>
      <c r="F13" s="59"/>
      <c r="G13" s="56"/>
      <c r="H13" s="57"/>
      <c r="I13" s="59"/>
      <c r="J13" s="57"/>
      <c r="K13" s="11"/>
    </row>
    <row r="14" spans="1:11" ht="48.95" customHeight="1" x14ac:dyDescent="0.25">
      <c r="A14" s="58"/>
      <c r="B14" s="57"/>
      <c r="C14" s="59"/>
      <c r="D14" s="56"/>
      <c r="E14" s="57"/>
      <c r="F14" s="59"/>
      <c r="G14" s="56"/>
      <c r="H14" s="57"/>
      <c r="I14" s="59"/>
      <c r="J14" s="57"/>
      <c r="K14" s="11"/>
    </row>
    <row r="15" spans="1:11" ht="48" customHeight="1" thickBot="1" x14ac:dyDescent="0.3">
      <c r="A15" s="82"/>
      <c r="B15" s="71"/>
      <c r="C15" s="76"/>
      <c r="D15" s="70"/>
      <c r="E15" s="71"/>
      <c r="F15" s="76"/>
      <c r="G15" s="70"/>
      <c r="H15" s="71"/>
      <c r="I15" s="76"/>
      <c r="J15" s="71"/>
      <c r="K15" s="12"/>
    </row>
    <row r="16" spans="1:11" ht="18.95" customHeight="1" x14ac:dyDescent="0.25">
      <c r="A16" s="3"/>
      <c r="B16" s="3"/>
      <c r="C16" s="3"/>
      <c r="D16" s="3"/>
      <c r="E16" s="3"/>
      <c r="F16" s="3"/>
      <c r="G16" s="3"/>
      <c r="H16" s="3"/>
      <c r="I16" s="3"/>
      <c r="J16" s="3"/>
      <c r="K16" s="4"/>
    </row>
    <row r="17" spans="1:11" ht="48.95" customHeight="1" x14ac:dyDescent="0.25">
      <c r="A17" s="67" t="s">
        <v>110</v>
      </c>
      <c r="B17" s="54"/>
      <c r="C17" s="54"/>
      <c r="D17" s="54"/>
      <c r="E17" s="54"/>
      <c r="F17" s="54"/>
      <c r="G17" s="54"/>
      <c r="H17" s="54"/>
      <c r="I17" s="54"/>
      <c r="J17" s="54"/>
      <c r="K17" s="54"/>
    </row>
    <row r="18" spans="1:11" ht="15.95" customHeight="1" thickBot="1" x14ac:dyDescent="0.3">
      <c r="A18" s="3"/>
      <c r="B18" s="3"/>
      <c r="C18" s="3"/>
      <c r="D18" s="3"/>
      <c r="E18" s="3"/>
      <c r="F18" s="3"/>
      <c r="G18" s="3"/>
      <c r="H18" s="3"/>
      <c r="I18" s="3"/>
      <c r="J18" s="3"/>
      <c r="K18" s="4"/>
    </row>
    <row r="19" spans="1:11" ht="48.95" customHeight="1" x14ac:dyDescent="0.25">
      <c r="A19" s="77" t="s">
        <v>29</v>
      </c>
      <c r="B19" s="66"/>
      <c r="C19" s="64" t="s">
        <v>106</v>
      </c>
      <c r="D19" s="65"/>
      <c r="E19" s="66"/>
      <c r="F19" s="64" t="s">
        <v>111</v>
      </c>
      <c r="G19" s="65"/>
      <c r="H19" s="66"/>
      <c r="I19" s="80" t="s">
        <v>108</v>
      </c>
      <c r="J19" s="81"/>
      <c r="K19" s="4"/>
    </row>
    <row r="20" spans="1:11" ht="48.95" customHeight="1" x14ac:dyDescent="0.25">
      <c r="A20" s="58"/>
      <c r="B20" s="57"/>
      <c r="C20" s="59"/>
      <c r="D20" s="56"/>
      <c r="E20" s="57"/>
      <c r="F20" s="59"/>
      <c r="G20" s="56"/>
      <c r="H20" s="57"/>
      <c r="I20" s="63"/>
      <c r="J20" s="62"/>
      <c r="K20" s="4"/>
    </row>
    <row r="21" spans="1:11" ht="48.95" customHeight="1" x14ac:dyDescent="0.25">
      <c r="A21" s="58"/>
      <c r="B21" s="57"/>
      <c r="C21" s="59"/>
      <c r="D21" s="56"/>
      <c r="E21" s="57"/>
      <c r="F21" s="59"/>
      <c r="G21" s="56"/>
      <c r="H21" s="57"/>
      <c r="I21" s="63"/>
      <c r="J21" s="62"/>
      <c r="K21" s="4"/>
    </row>
    <row r="22" spans="1:11" ht="48.95" customHeight="1" x14ac:dyDescent="0.25">
      <c r="A22" s="58"/>
      <c r="B22" s="57"/>
      <c r="C22" s="59"/>
      <c r="D22" s="56"/>
      <c r="E22" s="57"/>
      <c r="F22" s="59"/>
      <c r="G22" s="56"/>
      <c r="H22" s="57"/>
      <c r="I22" s="63"/>
      <c r="J22" s="62"/>
      <c r="K22" s="4"/>
    </row>
    <row r="23" spans="1:11" ht="48.95" customHeight="1" x14ac:dyDescent="0.25">
      <c r="A23" s="58"/>
      <c r="B23" s="57"/>
      <c r="C23" s="59"/>
      <c r="D23" s="56"/>
      <c r="E23" s="57"/>
      <c r="F23" s="59"/>
      <c r="G23" s="56"/>
      <c r="H23" s="57"/>
      <c r="I23" s="63"/>
      <c r="J23" s="62"/>
      <c r="K23" s="4"/>
    </row>
    <row r="24" spans="1:11" ht="48.95" customHeight="1" x14ac:dyDescent="0.25">
      <c r="A24" s="58"/>
      <c r="B24" s="57"/>
      <c r="C24" s="59"/>
      <c r="D24" s="56"/>
      <c r="E24" s="57"/>
      <c r="F24" s="59"/>
      <c r="G24" s="56"/>
      <c r="H24" s="57"/>
      <c r="I24" s="63"/>
      <c r="J24" s="62"/>
      <c r="K24" s="4"/>
    </row>
    <row r="25" spans="1:11" ht="48.95" customHeight="1" x14ac:dyDescent="0.25">
      <c r="A25" s="58"/>
      <c r="B25" s="57"/>
      <c r="C25" s="59"/>
      <c r="D25" s="56"/>
      <c r="E25" s="57"/>
      <c r="F25" s="59"/>
      <c r="G25" s="56"/>
      <c r="H25" s="57"/>
      <c r="I25" s="63"/>
      <c r="J25" s="62"/>
      <c r="K25" s="4"/>
    </row>
    <row r="26" spans="1:11" ht="48.95" customHeight="1" x14ac:dyDescent="0.25">
      <c r="A26" s="58"/>
      <c r="B26" s="57"/>
      <c r="C26" s="59"/>
      <c r="D26" s="56"/>
      <c r="E26" s="57"/>
      <c r="F26" s="59"/>
      <c r="G26" s="56"/>
      <c r="H26" s="57"/>
      <c r="I26" s="63"/>
      <c r="J26" s="62"/>
      <c r="K26" s="4"/>
    </row>
    <row r="27" spans="1:11" ht="48.95" customHeight="1" x14ac:dyDescent="0.25">
      <c r="A27" s="58"/>
      <c r="B27" s="57"/>
      <c r="C27" s="59"/>
      <c r="D27" s="56"/>
      <c r="E27" s="57"/>
      <c r="F27" s="59"/>
      <c r="G27" s="56"/>
      <c r="H27" s="57"/>
      <c r="I27" s="63"/>
      <c r="J27" s="62"/>
      <c r="K27" s="4"/>
    </row>
    <row r="28" spans="1:11" ht="48.95" customHeight="1" x14ac:dyDescent="0.25">
      <c r="A28" s="58"/>
      <c r="B28" s="57"/>
      <c r="C28" s="59"/>
      <c r="D28" s="56"/>
      <c r="E28" s="57"/>
      <c r="F28" s="59"/>
      <c r="G28" s="56"/>
      <c r="H28" s="57"/>
      <c r="I28" s="63"/>
      <c r="J28" s="62"/>
      <c r="K28" s="4"/>
    </row>
    <row r="29" spans="1:11" ht="48.95" customHeight="1" x14ac:dyDescent="0.25">
      <c r="A29" s="58"/>
      <c r="B29" s="57"/>
      <c r="C29" s="59"/>
      <c r="D29" s="56"/>
      <c r="E29" s="57"/>
      <c r="F29" s="59"/>
      <c r="G29" s="56"/>
      <c r="H29" s="57"/>
      <c r="I29" s="63"/>
      <c r="J29" s="62"/>
      <c r="K29" s="4"/>
    </row>
    <row r="31" spans="1:11" ht="33" customHeight="1" x14ac:dyDescent="0.25">
      <c r="A31" s="68"/>
      <c r="B31" s="54"/>
      <c r="C31" s="54"/>
      <c r="D31" s="54"/>
      <c r="E31" s="54"/>
      <c r="F31" s="54"/>
      <c r="G31" s="54"/>
      <c r="H31" s="54"/>
      <c r="I31" s="54"/>
      <c r="J31" s="54"/>
    </row>
    <row r="33" spans="1:10" ht="15.95" customHeight="1" x14ac:dyDescent="0.25">
      <c r="A33" s="79" t="s">
        <v>112</v>
      </c>
      <c r="B33" s="54"/>
      <c r="C33" s="54"/>
      <c r="D33" s="54"/>
      <c r="E33" s="54"/>
      <c r="F33" s="54"/>
      <c r="G33" s="54"/>
      <c r="H33" s="54"/>
      <c r="I33" s="54"/>
      <c r="J33" s="54"/>
    </row>
    <row r="34" spans="1:10" ht="15.95" customHeight="1" thickBot="1" x14ac:dyDescent="0.3"/>
    <row r="35" spans="1:10" ht="15.95" customHeight="1" x14ac:dyDescent="0.25">
      <c r="A35" s="6" t="s">
        <v>28</v>
      </c>
      <c r="B35" s="83" t="s">
        <v>113</v>
      </c>
      <c r="C35" s="65"/>
      <c r="D35" s="65"/>
      <c r="E35" s="65"/>
      <c r="F35" s="65"/>
      <c r="G35" s="66"/>
      <c r="H35" s="84" t="s">
        <v>114</v>
      </c>
      <c r="I35" s="65"/>
      <c r="J35" s="81"/>
    </row>
    <row r="36" spans="1:10" ht="48" customHeight="1" x14ac:dyDescent="0.25">
      <c r="A36" s="13" t="s">
        <v>115</v>
      </c>
      <c r="B36" s="60" t="s">
        <v>116</v>
      </c>
      <c r="C36" s="56"/>
      <c r="D36" s="56"/>
      <c r="E36" s="56"/>
      <c r="F36" s="56"/>
      <c r="G36" s="57"/>
      <c r="H36" s="61"/>
      <c r="I36" s="56"/>
      <c r="J36" s="62"/>
    </row>
    <row r="37" spans="1:10" ht="48" customHeight="1" x14ac:dyDescent="0.25">
      <c r="A37" s="13" t="s">
        <v>117</v>
      </c>
      <c r="B37" s="60" t="s">
        <v>118</v>
      </c>
      <c r="C37" s="56"/>
      <c r="D37" s="56"/>
      <c r="E37" s="56"/>
      <c r="F37" s="56"/>
      <c r="G37" s="57"/>
      <c r="H37" s="61"/>
      <c r="I37" s="56"/>
      <c r="J37" s="62"/>
    </row>
    <row r="38" spans="1:10" ht="48" customHeight="1" x14ac:dyDescent="0.25">
      <c r="A38" s="13" t="s">
        <v>119</v>
      </c>
      <c r="B38" s="60" t="s">
        <v>120</v>
      </c>
      <c r="C38" s="56"/>
      <c r="D38" s="56"/>
      <c r="E38" s="56"/>
      <c r="F38" s="56"/>
      <c r="G38" s="57"/>
      <c r="H38" s="61"/>
      <c r="I38" s="56"/>
      <c r="J38" s="62"/>
    </row>
    <row r="39" spans="1:10" ht="48" customHeight="1" x14ac:dyDescent="0.25">
      <c r="A39" s="14"/>
      <c r="B39" s="55"/>
      <c r="C39" s="56"/>
      <c r="D39" s="56"/>
      <c r="E39" s="56"/>
      <c r="F39" s="56"/>
      <c r="G39" s="57"/>
      <c r="H39" s="61"/>
      <c r="I39" s="56"/>
      <c r="J39" s="62"/>
    </row>
    <row r="40" spans="1:10" ht="48" customHeight="1" x14ac:dyDescent="0.25">
      <c r="A40" s="14"/>
      <c r="B40" s="55"/>
      <c r="C40" s="56"/>
      <c r="D40" s="56"/>
      <c r="E40" s="56"/>
      <c r="F40" s="56"/>
      <c r="G40" s="57"/>
      <c r="H40" s="61"/>
      <c r="I40" s="56"/>
      <c r="J40" s="62"/>
    </row>
    <row r="41" spans="1:10" ht="48" customHeight="1" x14ac:dyDescent="0.25">
      <c r="A41" s="14"/>
      <c r="B41" s="55"/>
      <c r="C41" s="56"/>
      <c r="D41" s="56"/>
      <c r="E41" s="56"/>
      <c r="F41" s="56"/>
      <c r="G41" s="57"/>
      <c r="H41" s="61"/>
      <c r="I41" s="56"/>
      <c r="J41" s="62"/>
    </row>
    <row r="42" spans="1:10" ht="48" customHeight="1" x14ac:dyDescent="0.25">
      <c r="A42" s="14"/>
      <c r="B42" s="55"/>
      <c r="C42" s="56"/>
      <c r="D42" s="56"/>
      <c r="E42" s="56"/>
      <c r="F42" s="56"/>
      <c r="G42" s="57"/>
      <c r="H42" s="61"/>
      <c r="I42" s="56"/>
      <c r="J42" s="62"/>
    </row>
    <row r="43" spans="1:10" ht="48" customHeight="1" x14ac:dyDescent="0.25">
      <c r="A43" s="14"/>
      <c r="B43" s="55"/>
      <c r="C43" s="56"/>
      <c r="D43" s="56"/>
      <c r="E43" s="56"/>
      <c r="F43" s="56"/>
      <c r="G43" s="57"/>
      <c r="H43" s="61"/>
      <c r="I43" s="56"/>
      <c r="J43" s="62"/>
    </row>
    <row r="44" spans="1:10" ht="48" customHeight="1" x14ac:dyDescent="0.25">
      <c r="A44" s="14"/>
      <c r="B44" s="55"/>
      <c r="C44" s="56"/>
      <c r="D44" s="56"/>
      <c r="E44" s="56"/>
      <c r="F44" s="56"/>
      <c r="G44" s="57"/>
      <c r="H44" s="61"/>
      <c r="I44" s="56"/>
      <c r="J44" s="62"/>
    </row>
    <row r="45" spans="1:10" ht="48" customHeight="1" x14ac:dyDescent="0.25">
      <c r="A45" s="14"/>
      <c r="B45" s="55"/>
      <c r="C45" s="56"/>
      <c r="D45" s="56"/>
      <c r="E45" s="56"/>
      <c r="F45" s="56"/>
      <c r="G45" s="57"/>
      <c r="H45" s="61"/>
      <c r="I45" s="56"/>
      <c r="J45" s="62"/>
    </row>
    <row r="46" spans="1:10" ht="48.95" customHeight="1" thickBot="1" x14ac:dyDescent="0.3">
      <c r="A46" s="15"/>
      <c r="B46" s="69"/>
      <c r="C46" s="70"/>
      <c r="D46" s="70"/>
      <c r="E46" s="70"/>
      <c r="F46" s="70"/>
      <c r="G46" s="71"/>
      <c r="H46" s="72"/>
      <c r="I46" s="73"/>
      <c r="J46" s="74"/>
    </row>
    <row r="48" spans="1:10" ht="102" customHeight="1" x14ac:dyDescent="0.25">
      <c r="A48" s="68" t="s">
        <v>121</v>
      </c>
      <c r="B48" s="54"/>
      <c r="C48" s="54"/>
      <c r="D48" s="54"/>
      <c r="E48" s="54"/>
      <c r="F48" s="54"/>
      <c r="G48" s="54"/>
      <c r="H48" s="54"/>
      <c r="I48" s="54"/>
      <c r="J48" s="54"/>
    </row>
    <row r="51" spans="1:10" x14ac:dyDescent="0.25">
      <c r="A51" s="75" t="s">
        <v>122</v>
      </c>
      <c r="B51" s="54"/>
      <c r="C51" s="54"/>
      <c r="D51" s="54"/>
      <c r="E51" s="78"/>
      <c r="F51" s="54"/>
      <c r="G51" s="54"/>
      <c r="H51" s="54"/>
      <c r="I51" s="54"/>
      <c r="J51" s="54"/>
    </row>
    <row r="53" spans="1:10" x14ac:dyDescent="0.25">
      <c r="A53" s="75" t="s">
        <v>123</v>
      </c>
      <c r="B53" s="54"/>
      <c r="C53" s="54"/>
      <c r="D53" s="54"/>
      <c r="E53" s="78"/>
      <c r="F53" s="54"/>
      <c r="G53" s="54"/>
      <c r="H53" s="54"/>
      <c r="I53" s="54"/>
      <c r="J53" s="54"/>
    </row>
    <row r="100" spans="1:1" ht="15.75" x14ac:dyDescent="0.25">
      <c r="A100" t="s">
        <v>124</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dcterms:created xsi:type="dcterms:W3CDTF">2023-04-04T12:16:45Z</dcterms:created>
  <dcterms:modified xsi:type="dcterms:W3CDTF">2024-11-28T10:54:32Z</dcterms:modified>
</cp:coreProperties>
</file>