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4-07 vienkartinės med.priemones\Toksa\"/>
    </mc:Choice>
  </mc:AlternateContent>
  <xr:revisionPtr revIDLastSave="0" documentId="8_{38E7423A-859E-4388-ABBF-8E886A14F4C8}" xr6:coauthVersionLast="36" xr6:coauthVersionMax="36" xr10:uidLastSave="{00000000-0000-0000-0000-000000000000}"/>
  <bookViews>
    <workbookView xWindow="-105" yWindow="-105" windowWidth="19425" windowHeight="11025"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04" i="1" l="1"/>
  <c r="F98" i="1"/>
  <c r="F103" i="1" s="1"/>
  <c r="F104" i="1" s="1"/>
  <c r="F105" i="1" s="1"/>
  <c r="G90" i="1"/>
  <c r="F86" i="1"/>
  <c r="F83" i="1"/>
  <c r="F79" i="1"/>
  <c r="F72" i="1"/>
  <c r="F66" i="1"/>
  <c r="F63" i="1"/>
  <c r="F57" i="1"/>
  <c r="F51" i="1"/>
  <c r="F45" i="1"/>
  <c r="F39" i="1"/>
  <c r="G21" i="1"/>
  <c r="G103" i="1" l="1"/>
  <c r="G89" i="1"/>
  <c r="F89" i="1"/>
  <c r="F90" i="1" s="1"/>
  <c r="F91" i="1" s="1"/>
</calcChain>
</file>

<file path=xl/sharedStrings.xml><?xml version="1.0" encoding="utf-8"?>
<sst xmlns="http://schemas.openxmlformats.org/spreadsheetml/2006/main" count="271" uniqueCount="207">
  <si>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</si>
  <si>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</si>
  <si>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</si>
  <si>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</si>
  <si>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</si>
  <si>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</si>
  <si>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</si>
  <si>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</si>
  <si>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</si>
  <si>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</si>
  <si>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</si>
  <si>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</si>
  <si>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</si>
  <si>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</si>
  <si>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</si>
  <si>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</si>
  <si>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</si>
  <si>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</si>
  <si>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</si>
  <si>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</si>
  <si>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</si>
  <si>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</si>
  <si>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</si>
  <si>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</si>
  <si>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</si>
  <si>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</si>
  <si>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</si>
  <si>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</si>
  <si>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</si>
  <si>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</si>
  <si>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</si>
  <si>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</si>
  <si>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</si>
  <si>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</si>
  <si>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vnt</t>
  </si>
  <si>
    <t>Suma be PVM</t>
  </si>
  <si>
    <t>Taikomas PVM dydis (%)</t>
  </si>
  <si>
    <t>PVM suma</t>
  </si>
  <si>
    <t>Suma su PVM</t>
  </si>
  <si>
    <t>4. DALIS</t>
  </si>
  <si>
    <t>PRIEMONĖS PRIE MACERATORIAUS  VORTEX</t>
  </si>
  <si>
    <t>4.</t>
  </si>
  <si>
    <t>Priemonės prie maceratoriaus  VORTEX</t>
  </si>
  <si>
    <t>4.1.</t>
  </si>
  <si>
    <t>Basonai </t>
  </si>
  <si>
    <t>4.1.1.</t>
  </si>
  <si>
    <t>Vienkartinis, pagamintas iš celiuliozės</t>
  </si>
  <si>
    <t>4.1.2.</t>
  </si>
  <si>
    <t>Ilgis ne mažiau 350 mm, plotis ne mažiau 280 mm, aukštis ne mažiau 100 mm</t>
  </si>
  <si>
    <t>4.1.3.</t>
  </si>
  <si>
    <t>Atsparumas skysčiams ne mažiau 3,5 val</t>
  </si>
  <si>
    <t>4.1.4.</t>
  </si>
  <si>
    <t>Atsparumas temperatūrai ne mažiau 40°C </t>
  </si>
  <si>
    <t>4.1.5.</t>
  </si>
  <si>
    <t>Talpa ne mažiau 2l</t>
  </si>
  <si>
    <t>4.2.</t>
  </si>
  <si>
    <t>Antelė (basonas vyriškas) </t>
  </si>
  <si>
    <t>4.2.1.</t>
  </si>
  <si>
    <t>4.2.2.</t>
  </si>
  <si>
    <t>Ilgis ne mažiau 195 mm, plotis ne mažiau 115 mm, aukštis ne mažiau 130 mm </t>
  </si>
  <si>
    <t>4.2.3.</t>
  </si>
  <si>
    <t>Atsparumas skysčiams ne mažiau 3,5 val.</t>
  </si>
  <si>
    <t>4.2.4.</t>
  </si>
  <si>
    <t>4.2.5.</t>
  </si>
  <si>
    <t>Talpa ne mažiau 900 ml</t>
  </si>
  <si>
    <t>4.3.</t>
  </si>
  <si>
    <t>Inksto formos indas </t>
  </si>
  <si>
    <t>4.3.1.</t>
  </si>
  <si>
    <t>4.3.2.</t>
  </si>
  <si>
    <t>Ilgis ne mažiau 235 mm, plotis ne mažiau 135 mm, aukštis ne mažiau 50 mm</t>
  </si>
  <si>
    <t>4.3.3.</t>
  </si>
  <si>
    <t>4.3.4.</t>
  </si>
  <si>
    <t>4.3.5.</t>
  </si>
  <si>
    <t>Talpa ne mažiau 700 ml</t>
  </si>
  <si>
    <t>4.4.</t>
  </si>
  <si>
    <t>Prausimo indas </t>
  </si>
  <si>
    <t>4.4.1.</t>
  </si>
  <si>
    <t>4.4.2.</t>
  </si>
  <si>
    <t>Ilgis ne mažiau 330 mm, plotis ne mažiau 260 mm, aukštis ne mažiau 100 mm </t>
  </si>
  <si>
    <t>4.4.3.</t>
  </si>
  <si>
    <t>4.4.4.</t>
  </si>
  <si>
    <t>4.4.5.</t>
  </si>
  <si>
    <t>Talpa ne mažiau 4000ml</t>
  </si>
  <si>
    <t>4.5.</t>
  </si>
  <si>
    <t>Antibakterinis dezinfekcinis skystis</t>
  </si>
  <si>
    <t>Fasuotė/Bakelis</t>
  </si>
  <si>
    <t>4.5.1.</t>
  </si>
  <si>
    <t>Koncentruotas, skirtas naikinti nemalonų kvapą maceratoriaus kamerai</t>
  </si>
  <si>
    <t>4.5.2.</t>
  </si>
  <si>
    <t>Ne daugiau 5 l fasuotė</t>
  </si>
  <si>
    <t>4.6.</t>
  </si>
  <si>
    <t>Plokščias basonas</t>
  </si>
  <si>
    <t>4.6.1.</t>
  </si>
  <si>
    <t>4.6.2.</t>
  </si>
  <si>
    <t>Ilgis ne mažiau 380 mm, plotis ne mažiau 305 mm, aukštis ne mažiau 100 mm </t>
  </si>
  <si>
    <t>4.6.3.</t>
  </si>
  <si>
    <t>4.6.4.</t>
  </si>
  <si>
    <t>4.6.5.</t>
  </si>
  <si>
    <t>Talpa ne mažiau 1500ml</t>
  </si>
  <si>
    <t>4.7.</t>
  </si>
  <si>
    <t>Bendrojo naudojimo dubuo</t>
  </si>
  <si>
    <t>4.7.1.</t>
  </si>
  <si>
    <t>4.7.2.</t>
  </si>
  <si>
    <t>Išorės skersmuo 275mm, vidinis 195mm, aukštis 105 mm (paklaida ±5mm)</t>
  </si>
  <si>
    <t>4.7.3.</t>
  </si>
  <si>
    <t>4.7.4.</t>
  </si>
  <si>
    <t>4.7.5.</t>
  </si>
  <si>
    <t>Talpa ne mažiau 1700ml</t>
  </si>
  <si>
    <t>4.7.6.</t>
  </si>
  <si>
    <t>Su išpjaute smakrui, kad būtų pritaikytas pacientams esant gausiam vėmimui</t>
  </si>
  <si>
    <t>4.8.</t>
  </si>
  <si>
    <t>Šlapimą modifikuojantys milteliai</t>
  </si>
  <si>
    <t>maišelis</t>
  </si>
  <si>
    <t>4.8.1.</t>
  </si>
  <si>
    <t>Vienkartinio naudojimo milteliai supakuoti tirpstančiuose maišeliuose</t>
  </si>
  <si>
    <t>4.8.2.</t>
  </si>
  <si>
    <t>Maišelio svoris 10 (±5g)</t>
  </si>
  <si>
    <t>4.8.3.</t>
  </si>
  <si>
    <t>Vienas maišelis modifikuoja ne mažiau 350ml skysčio</t>
  </si>
  <si>
    <t>4.9.</t>
  </si>
  <si>
    <t>Gilaus basono plastikinis padėklas</t>
  </si>
  <si>
    <t>4.9.1.</t>
  </si>
  <si>
    <t>Daugkartinis basono padėklas, lengvai valomas</t>
  </si>
  <si>
    <t>4.9.2.</t>
  </si>
  <si>
    <t>Pritaikytas/tinkamas 13.1 pozicijoje pateiktam vienkartiniam basonui</t>
  </si>
  <si>
    <t>4.10.</t>
  </si>
  <si>
    <t>Plokščio basono padėklas</t>
  </si>
  <si>
    <t>4.10.1.</t>
  </si>
  <si>
    <t>4.10.2.</t>
  </si>
  <si>
    <t>Pritaikytas/tinkamas 4.6 pozicijoje pateiktam vienkartiniam plokščiam basonui</t>
  </si>
  <si>
    <t>33. DALIS</t>
  </si>
  <si>
    <t>HIGIENINIAI ĮKLOTAI Į BASONUS</t>
  </si>
  <si>
    <t>33.</t>
  </si>
  <si>
    <t>Higieniniai įklotai į basonus</t>
  </si>
  <si>
    <t>33.1.</t>
  </si>
  <si>
    <t xml:space="preserve">Higieniniai įklotai į basonus </t>
  </si>
  <si>
    <t>33.1.1.</t>
  </si>
  <si>
    <t>Vienkartinio naudojimo (išmatų)</t>
  </si>
  <si>
    <t>33.1.2.</t>
  </si>
  <si>
    <t>Sugeriančio pado pagalba skystis per keletą minučių virsta geliu</t>
  </si>
  <si>
    <t>33.1.3.</t>
  </si>
  <si>
    <t>Pado sugeriamumas ne mažesnis nei 450ml</t>
  </si>
  <si>
    <t>33.1.4.</t>
  </si>
  <si>
    <t>Higieninis įdėklas turi užtraukimo virveles arba lygiavertę įdėklo uždarymo/užtraukimo sistemą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</si>
  <si>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</si>
  <si>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</si>
  <si>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</si>
  <si>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</si>
  <si>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</si>
  <si>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</si>
  <si>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</si>
  <si>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</si>
  <si>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</si>
  <si>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</si>
  <si>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</si>
  <si>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</si>
  <si>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</si>
  <si>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</si>
  <si>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</si>
  <si>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</si>
  <si>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</si>
  <si>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</si>
  <si>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</si>
  <si>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</si>
  <si>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</si>
  <si>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6.  Pasiūlymų formoje būtina palikti tik siūlomas pirkimo dalis. Nepasiūlytas pirkimo dalis būtina IŠTRINTI.</t>
  </si>
  <si>
    <t>20240918/001</t>
  </si>
  <si>
    <t>Kaunas</t>
  </si>
  <si>
    <t>UAB Toksa</t>
  </si>
  <si>
    <t>Statybininkų g. 7, LT-50118 Kaunas</t>
  </si>
  <si>
    <t>LT100011522117</t>
  </si>
  <si>
    <t>a.s. LT677290099013519385, banko kodas 72900, bankas: AS Citadele bankas</t>
  </si>
  <si>
    <t>Runaldas Zubė</t>
  </si>
  <si>
    <t>00370 619 48224, runaldas@toksa.lt</t>
  </si>
  <si>
    <t>Direktorius Šarūnas Kenstavičius</t>
  </si>
  <si>
    <t>Runaldas Zubė, 00370 619 48224, runaldas@toksa.lt</t>
  </si>
  <si>
    <t>Atsparumas skysčiams 4 val</t>
  </si>
  <si>
    <t>Atsparumas temperatūrai 35°C </t>
  </si>
  <si>
    <t>Talpa 2l</t>
  </si>
  <si>
    <t>Vernacare, 101AA100</t>
  </si>
  <si>
    <t>Ilgis 355 mm, plotis 285 mm, aukštis 100 mm</t>
  </si>
  <si>
    <t>Talpa 900 ml</t>
  </si>
  <si>
    <t>Ilgis 192 mm, plotis 113 mm, aukštis 128 mm </t>
  </si>
  <si>
    <t>Vernacare, 103AA120</t>
  </si>
  <si>
    <t>Vernacare, 105AA260</t>
  </si>
  <si>
    <t>Ilgis 235 mm, plotis 135 mm, aukštis 50 mm</t>
  </si>
  <si>
    <t>Vernacare, 118AA050</t>
  </si>
  <si>
    <t>Atsparumas skysčiams 4 val.</t>
  </si>
  <si>
    <t>Ilgis 330 mm, plotis 260 mm, aukštis 100 mm</t>
  </si>
  <si>
    <t>Talpa 4000ml</t>
  </si>
  <si>
    <t>Atsparumas temperatūrai 45°C</t>
  </si>
  <si>
    <t>Talpa 2000ml</t>
  </si>
  <si>
    <t>Vernacare, 114AA100</t>
  </si>
  <si>
    <t xml:space="preserve">Išorės skersmuo 283mm, vidinis 195mm, aukštis 105 mm </t>
  </si>
  <si>
    <t>Vernacare, 106AA300</t>
  </si>
  <si>
    <t>Sugeriančio pado pagalba skystis per 30sek. virsta geliu</t>
  </si>
  <si>
    <t>Pado sugeriamumas 700ml</t>
  </si>
  <si>
    <t>Higieninis įdėklas turi užtraukimo virveles</t>
  </si>
  <si>
    <t>Vernacare, 203MD002</t>
  </si>
  <si>
    <t>5 l fasuotė</t>
  </si>
  <si>
    <t>Vienas maišelis modifikuoja  350ml skysčio</t>
  </si>
  <si>
    <t>Vernacare, 304ZP001</t>
  </si>
  <si>
    <t>Vernacare, 301ZP001</t>
  </si>
  <si>
    <t>Ilgis 383 mm, plotis 300 mm, aukštis 95 mm </t>
  </si>
  <si>
    <t>Vernacare, 450MA100</t>
  </si>
  <si>
    <t>Maišelio svoris 4,5 g</t>
  </si>
  <si>
    <t>Hygie, SA-HYGI-CLBI-000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</si>
</sst>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sz val="11"/>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BFBFBF"/>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16" xfId="0" applyFont="1" applyFill="1" applyBorder="1" applyAlignment="1">
      <alignment wrapText="1"/>
    </xf>
    <xf numFmtId="0" fontId="5" fillId="4" borderId="16" xfId="0" applyFont="1" applyFill="1" applyBorder="1" applyAlignment="1">
      <alignment wrapText="1"/>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4" fillId="5" borderId="16" xfId="0" applyFont="1" applyFill="1" applyBorder="1" applyAlignment="1" applyProtection="1">
      <alignment wrapText="1"/>
      <protection locked="0"/>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4" fillId="5" borderId="16" xfId="0" applyFont="1" applyFill="1" applyBorder="1" applyAlignment="1" applyProtection="1">
      <alignment vertical="center"/>
      <protection locked="0"/>
    </xf>
    <xf numFmtId="0" fontId="1" fillId="2" borderId="0" xfId="0" applyFont="1" applyFill="1" applyAlignment="1">
      <alignment vertical="center"/>
    </xf>
    <xf numFmtId="0" fontId="4" fillId="6" borderId="16" xfId="0" applyFont="1" applyFill="1" applyBorder="1" applyAlignment="1" applyProtection="1">
      <alignment vertical="center"/>
      <protection locked="0"/>
    </xf>
    <xf numFmtId="0" fontId="4" fillId="7"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4" fillId="3" borderId="0" xfId="0" applyFont="1" applyFill="1" applyAlignment="1">
      <alignment vertical="center"/>
    </xf>
    <xf numFmtId="0" fontId="1" fillId="8" borderId="0" xfId="0" applyFont="1" applyFill="1"/>
    <xf numFmtId="0" fontId="1" fillId="9" borderId="0" xfId="0" applyFont="1" applyFill="1" applyAlignment="1">
      <alignment vertical="center" wrapText="1"/>
    </xf>
    <xf numFmtId="0" fontId="1" fillId="9" borderId="0" xfId="0" applyFont="1" applyFill="1"/>
    <xf numFmtId="14" fontId="4" fillId="5" borderId="1" xfId="0" applyNumberFormat="1" applyFont="1" applyFill="1" applyBorder="1" applyAlignment="1" applyProtection="1">
      <alignment vertical="center" wrapText="1"/>
      <protection locked="0"/>
    </xf>
    <xf numFmtId="0" fontId="4" fillId="10" borderId="16" xfId="0" applyFont="1" applyFill="1" applyBorder="1" applyAlignment="1">
      <alignment vertical="center" wrapText="1"/>
    </xf>
    <xf numFmtId="0" fontId="4" fillId="11" borderId="16" xfId="0" applyFont="1" applyFill="1" applyBorder="1" applyAlignment="1" applyProtection="1">
      <alignment wrapText="1"/>
      <protection locked="0"/>
    </xf>
    <xf numFmtId="0" fontId="8" fillId="11" borderId="16" xfId="0" applyFont="1" applyFill="1" applyBorder="1" applyAlignment="1" applyProtection="1">
      <alignment wrapText="1"/>
      <protection locked="0"/>
    </xf>
    <xf numFmtId="0" fontId="8" fillId="5" borderId="16"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0" fontId="4" fillId="2" borderId="1" xfId="0" applyFont="1" applyFill="1" applyBorder="1" applyAlignment="1">
      <alignment vertical="center" wrapText="1"/>
    </xf>
    <xf numFmtId="0" fontId="6" fillId="0" borderId="12" xfId="0" applyFont="1" applyBorder="1"/>
    <xf numFmtId="0" fontId="4" fillId="4" borderId="16" xfId="0" applyFont="1" applyFill="1" applyBorder="1" applyAlignment="1">
      <alignment vertical="center" wrapText="1"/>
    </xf>
    <xf numFmtId="0" fontId="6" fillId="0" borderId="16"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15" xfId="0" applyFont="1" applyBorder="1"/>
    <xf numFmtId="0" fontId="4"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49" fontId="7"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3" borderId="7" xfId="0" applyFont="1" applyFill="1" applyBorder="1" applyAlignment="1" applyProtection="1">
      <alignment horizontal="center" vertical="center" wrapText="1"/>
      <protection locked="0"/>
    </xf>
    <xf numFmtId="0" fontId="0" fillId="0" borderId="12" xfId="0" applyBorder="1"/>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6"/>
  <sheetViews>
    <sheetView tabSelected="1" zoomScale="83" zoomScaleNormal="83" workbookViewId="0">
      <selection activeCell="B111" sqref="B111"/>
    </sheetView>
  </sheetViews>
  <sheetFormatPr defaultColWidth="10.875" defaultRowHeight="15" x14ac:dyDescent="0.25"/>
  <cols>
    <col min="1" max="1" width="9.125" style="24" customWidth="1"/>
    <col min="2" max="2" width="40.875" style="34" customWidth="1"/>
    <col min="3" max="3" width="13.875" style="24" customWidth="1"/>
    <col min="4" max="4" width="15.375" style="24" customWidth="1"/>
    <col min="5" max="5" width="20" style="24" customWidth="1"/>
    <col min="6" max="6" width="16.375" style="24" customWidth="1"/>
    <col min="7" max="7" width="22.375" style="24" customWidth="1"/>
    <col min="8" max="8" width="29.625" style="19" customWidth="1"/>
    <col min="9" max="15" width="25" style="5" customWidth="1"/>
    <col min="16" max="16" width="10.875" style="5" customWidth="1"/>
    <col min="17" max="16384" width="10.875" style="5"/>
  </cols>
  <sheetData>
    <row r="1" spans="1:8" x14ac:dyDescent="0.25">
      <c r="A1" s="20"/>
      <c r="B1" s="10"/>
      <c r="C1" s="20"/>
      <c r="D1" s="20"/>
      <c r="E1" s="20"/>
      <c r="F1" s="20"/>
      <c r="G1" s="20"/>
      <c r="H1" s="14"/>
    </row>
    <row r="2" spans="1:8" x14ac:dyDescent="0.25">
      <c r="A2" s="28" t="s">
        <v>0</v>
      </c>
      <c r="B2" s="30"/>
      <c r="C2" s="20"/>
      <c r="D2" s="20"/>
      <c r="E2" s="20"/>
      <c r="F2" s="20"/>
      <c r="G2" s="20"/>
      <c r="H2" s="14"/>
    </row>
    <row r="3" spans="1:8" x14ac:dyDescent="0.25">
      <c r="A3" s="20"/>
      <c r="B3" s="31"/>
      <c r="C3" s="20"/>
      <c r="D3" s="20"/>
      <c r="E3" s="20"/>
      <c r="F3" s="20"/>
      <c r="G3" s="20"/>
      <c r="H3" s="14"/>
    </row>
    <row r="4" spans="1:8" x14ac:dyDescent="0.25">
      <c r="A4" s="28" t="s">
        <v>1</v>
      </c>
      <c r="B4" s="30"/>
      <c r="C4" s="20"/>
      <c r="D4" s="20"/>
      <c r="E4" s="20"/>
      <c r="F4" s="20"/>
      <c r="G4" s="20"/>
      <c r="H4" s="14"/>
    </row>
    <row r="5" spans="1:8" x14ac:dyDescent="0.25">
      <c r="A5" s="27"/>
      <c r="B5" s="30"/>
      <c r="C5" s="20"/>
      <c r="D5" s="20"/>
      <c r="E5" s="20"/>
      <c r="F5" s="20"/>
      <c r="G5" s="20"/>
      <c r="H5" s="14"/>
    </row>
    <row r="6" spans="1:8" x14ac:dyDescent="0.25">
      <c r="A6" s="20" t="s">
        <v>2</v>
      </c>
      <c r="B6" s="32" t="s">
        <v>3</v>
      </c>
      <c r="C6" s="20"/>
      <c r="D6" s="20"/>
      <c r="E6" s="20"/>
      <c r="F6" s="20"/>
      <c r="G6" s="20"/>
      <c r="H6" s="14"/>
    </row>
    <row r="7" spans="1:8" x14ac:dyDescent="0.25">
      <c r="A7" s="20"/>
      <c r="B7" s="30"/>
      <c r="C7" s="20"/>
      <c r="D7" s="20"/>
      <c r="E7" s="20"/>
      <c r="F7" s="20"/>
      <c r="G7" s="20"/>
      <c r="H7" s="14"/>
    </row>
    <row r="8" spans="1:8" x14ac:dyDescent="0.25">
      <c r="A8" s="29" t="s">
        <v>4</v>
      </c>
      <c r="B8" s="39">
        <v>45553</v>
      </c>
      <c r="C8" s="20"/>
      <c r="D8" s="20"/>
      <c r="E8" s="20"/>
      <c r="F8" s="20"/>
      <c r="G8" s="20"/>
      <c r="H8" s="14"/>
    </row>
    <row r="9" spans="1:8" x14ac:dyDescent="0.25">
      <c r="A9" s="29" t="s">
        <v>5</v>
      </c>
      <c r="B9" s="33" t="s">
        <v>166</v>
      </c>
      <c r="C9" s="20"/>
      <c r="D9" s="20"/>
      <c r="E9" s="20"/>
      <c r="F9" s="20"/>
      <c r="G9" s="20"/>
      <c r="H9" s="14"/>
    </row>
    <row r="10" spans="1:8" x14ac:dyDescent="0.25">
      <c r="A10" s="29" t="s">
        <v>6</v>
      </c>
      <c r="B10" s="33" t="s">
        <v>167</v>
      </c>
      <c r="C10" s="20"/>
      <c r="D10" s="20"/>
      <c r="E10" s="20"/>
      <c r="F10" s="20"/>
      <c r="G10" s="20"/>
      <c r="H10" s="14"/>
    </row>
    <row r="11" spans="1:8" x14ac:dyDescent="0.25">
      <c r="A11" s="20"/>
      <c r="B11" s="10"/>
      <c r="C11" s="20"/>
      <c r="D11" s="20"/>
      <c r="E11" s="20"/>
      <c r="F11" s="20"/>
      <c r="G11" s="20"/>
      <c r="H11" s="14"/>
    </row>
    <row r="12" spans="1:8" ht="15.75" x14ac:dyDescent="0.25">
      <c r="A12" s="48" t="s">
        <v>7</v>
      </c>
      <c r="B12" s="49"/>
      <c r="C12" s="45" t="s">
        <v>168</v>
      </c>
      <c r="D12" s="46"/>
      <c r="E12" s="46"/>
      <c r="F12" s="47"/>
      <c r="G12" s="20"/>
      <c r="H12" s="14"/>
    </row>
    <row r="13" spans="1:8" ht="15.95" customHeight="1" x14ac:dyDescent="0.25">
      <c r="A13" s="53" t="s">
        <v>8</v>
      </c>
      <c r="B13" s="54"/>
      <c r="C13" s="45">
        <v>304785074</v>
      </c>
      <c r="D13" s="46"/>
      <c r="E13" s="46"/>
      <c r="F13" s="47"/>
      <c r="G13" s="20"/>
      <c r="H13" s="14"/>
    </row>
    <row r="14" spans="1:8" ht="15.95" customHeight="1" x14ac:dyDescent="0.25">
      <c r="A14" s="53" t="s">
        <v>9</v>
      </c>
      <c r="B14" s="54"/>
      <c r="C14" s="45" t="s">
        <v>169</v>
      </c>
      <c r="D14" s="46"/>
      <c r="E14" s="46"/>
      <c r="F14" s="47"/>
      <c r="G14" s="20"/>
      <c r="H14" s="14"/>
    </row>
    <row r="15" spans="1:8" ht="15.95" customHeight="1" x14ac:dyDescent="0.25">
      <c r="A15" s="48" t="s">
        <v>10</v>
      </c>
      <c r="B15" s="49"/>
      <c r="C15" s="45" t="s">
        <v>170</v>
      </c>
      <c r="D15" s="46"/>
      <c r="E15" s="46"/>
      <c r="F15" s="47"/>
      <c r="G15" s="20"/>
      <c r="H15" s="14"/>
    </row>
    <row r="16" spans="1:8" ht="63" customHeight="1" x14ac:dyDescent="0.25">
      <c r="A16" s="57" t="s">
        <v>11</v>
      </c>
      <c r="B16" s="54"/>
      <c r="C16" s="45" t="s">
        <v>171</v>
      </c>
      <c r="D16" s="46"/>
      <c r="E16" s="46"/>
      <c r="F16" s="47"/>
      <c r="G16" s="20"/>
      <c r="H16" s="14"/>
    </row>
    <row r="17" spans="1:8" ht="15.95" customHeight="1" x14ac:dyDescent="0.25">
      <c r="A17" s="48" t="s">
        <v>12</v>
      </c>
      <c r="B17" s="49"/>
      <c r="C17" s="45" t="s">
        <v>172</v>
      </c>
      <c r="D17" s="46"/>
      <c r="E17" s="46"/>
      <c r="F17" s="47"/>
      <c r="G17" s="20"/>
      <c r="H17" s="14"/>
    </row>
    <row r="18" spans="1:8" ht="15.95" customHeight="1" x14ac:dyDescent="0.25">
      <c r="A18" s="48" t="s">
        <v>13</v>
      </c>
      <c r="B18" s="49"/>
      <c r="C18" s="45" t="s">
        <v>173</v>
      </c>
      <c r="D18" s="46"/>
      <c r="E18" s="46"/>
      <c r="F18" s="47"/>
      <c r="G18" s="20"/>
      <c r="H18" s="14"/>
    </row>
    <row r="19" spans="1:8" ht="48" customHeight="1" x14ac:dyDescent="0.25">
      <c r="A19" s="48" t="s">
        <v>14</v>
      </c>
      <c r="B19" s="49"/>
      <c r="C19" s="45" t="s">
        <v>174</v>
      </c>
      <c r="D19" s="46"/>
      <c r="E19" s="46"/>
      <c r="F19" s="47"/>
      <c r="G19" s="20"/>
      <c r="H19" s="14"/>
    </row>
    <row r="20" spans="1:8" ht="54.95" customHeight="1" x14ac:dyDescent="0.25">
      <c r="A20" s="48" t="s">
        <v>15</v>
      </c>
      <c r="B20" s="49"/>
      <c r="C20" s="45" t="s">
        <v>175</v>
      </c>
      <c r="D20" s="46"/>
      <c r="E20" s="46"/>
      <c r="F20" s="47"/>
      <c r="G20" s="20"/>
      <c r="H20" s="14"/>
    </row>
    <row r="21" spans="1:8" ht="94.5" customHeight="1" x14ac:dyDescent="0.25">
      <c r="A21" s="50" t="s">
        <v>16</v>
      </c>
      <c r="B21" s="51"/>
      <c r="C21" s="55"/>
      <c r="D21" s="56"/>
      <c r="E21" s="56"/>
      <c r="F21" s="56"/>
      <c r="G21" s="21" t="str">
        <f>IF((SUMPRODUCT(--(C21=""))&gt;0), "Privaloma užpildyti, kai taikomi pašalinimo pagrindai", "")</f>
        <v>Privaloma užpildyti, kai taikomi pašalinimo pagrindai</v>
      </c>
      <c r="H21" s="14"/>
    </row>
    <row r="22" spans="1:8" ht="18" customHeight="1" x14ac:dyDescent="0.25">
      <c r="A22" s="10"/>
      <c r="B22" s="10"/>
      <c r="C22" s="11"/>
      <c r="D22" s="11"/>
      <c r="E22" s="11"/>
      <c r="F22" s="11"/>
      <c r="G22" s="20"/>
      <c r="H22" s="14"/>
    </row>
    <row r="23" spans="1:8" x14ac:dyDescent="0.25">
      <c r="A23" s="58" t="s">
        <v>17</v>
      </c>
      <c r="B23" s="44"/>
      <c r="C23" s="44"/>
      <c r="D23" s="44"/>
      <c r="E23" s="44"/>
      <c r="F23" s="44"/>
      <c r="G23" s="20"/>
      <c r="H23" s="14"/>
    </row>
    <row r="24" spans="1:8" x14ac:dyDescent="0.25">
      <c r="A24" s="44" t="s">
        <v>18</v>
      </c>
      <c r="B24" s="44"/>
      <c r="C24" s="44"/>
      <c r="D24" s="44"/>
      <c r="E24" s="44"/>
      <c r="F24" s="44"/>
      <c r="G24" s="20"/>
      <c r="H24" s="14"/>
    </row>
    <row r="25" spans="1:8" x14ac:dyDescent="0.25">
      <c r="A25" s="44" t="s">
        <v>19</v>
      </c>
      <c r="B25" s="44"/>
      <c r="C25" s="44"/>
      <c r="D25" s="44"/>
      <c r="E25" s="44"/>
      <c r="F25" s="44"/>
      <c r="G25" s="20"/>
      <c r="H25" s="14"/>
    </row>
    <row r="26" spans="1:8" x14ac:dyDescent="0.25">
      <c r="A26" s="44" t="s">
        <v>20</v>
      </c>
      <c r="B26" s="44"/>
      <c r="C26" s="44"/>
      <c r="D26" s="44"/>
      <c r="E26" s="44"/>
      <c r="F26" s="44"/>
      <c r="G26" s="20"/>
      <c r="H26" s="14"/>
    </row>
    <row r="27" spans="1:8" x14ac:dyDescent="0.25">
      <c r="A27" s="44" t="s">
        <v>21</v>
      </c>
      <c r="B27" s="44"/>
      <c r="C27" s="44"/>
      <c r="D27" s="44"/>
      <c r="E27" s="44"/>
      <c r="F27" s="44"/>
      <c r="G27" s="20"/>
      <c r="H27" s="14"/>
    </row>
    <row r="28" spans="1:8" ht="32.1" customHeight="1" x14ac:dyDescent="0.25">
      <c r="A28" s="52" t="s">
        <v>22</v>
      </c>
      <c r="B28" s="44"/>
      <c r="C28" s="44"/>
      <c r="D28" s="44"/>
      <c r="E28" s="44"/>
      <c r="F28" s="44"/>
      <c r="G28" s="20"/>
      <c r="H28" s="14"/>
    </row>
    <row r="29" spans="1:8" x14ac:dyDescent="0.25">
      <c r="A29" s="44" t="s">
        <v>23</v>
      </c>
      <c r="B29" s="44"/>
      <c r="C29" s="44"/>
      <c r="D29" s="44"/>
      <c r="E29" s="44"/>
      <c r="F29" s="44"/>
      <c r="G29" s="20"/>
      <c r="H29" s="14"/>
    </row>
    <row r="30" spans="1:8" x14ac:dyDescent="0.25">
      <c r="A30" s="21" t="s">
        <v>24</v>
      </c>
      <c r="B30" s="10"/>
      <c r="C30" s="20"/>
      <c r="D30" s="26"/>
      <c r="E30" s="20"/>
      <c r="F30" s="35"/>
      <c r="G30" s="20"/>
      <c r="H30" s="14"/>
    </row>
    <row r="31" spans="1:8" x14ac:dyDescent="0.25">
      <c r="A31" s="36" t="s">
        <v>165</v>
      </c>
      <c r="B31" s="37"/>
      <c r="C31" s="38"/>
      <c r="D31" s="38"/>
      <c r="E31" s="38"/>
      <c r="F31" s="20"/>
      <c r="G31" s="20"/>
      <c r="H31" s="14"/>
    </row>
    <row r="32" spans="1:8" x14ac:dyDescent="0.25">
      <c r="A32" s="21"/>
      <c r="B32" s="10"/>
      <c r="C32" s="20"/>
      <c r="D32" s="26"/>
      <c r="E32" s="20"/>
      <c r="F32" s="20"/>
      <c r="G32" s="20"/>
      <c r="H32" s="14"/>
    </row>
    <row r="33" spans="1:8" x14ac:dyDescent="0.25">
      <c r="A33" s="20"/>
      <c r="B33" s="10"/>
      <c r="C33" s="20"/>
      <c r="D33" s="20"/>
      <c r="E33" s="20"/>
      <c r="F33" s="20"/>
      <c r="G33" s="20"/>
      <c r="H33" s="14"/>
    </row>
    <row r="34" spans="1:8" ht="28.5" x14ac:dyDescent="0.25">
      <c r="A34" s="28" t="s">
        <v>39</v>
      </c>
      <c r="B34" s="32" t="s">
        <v>40</v>
      </c>
      <c r="C34" s="20"/>
      <c r="D34" s="20"/>
      <c r="E34" s="20"/>
      <c r="F34" s="20"/>
      <c r="G34" s="20"/>
      <c r="H34" s="14"/>
    </row>
    <row r="35" spans="1:8" x14ac:dyDescent="0.25">
      <c r="A35" s="20"/>
      <c r="B35" s="10"/>
      <c r="C35" s="20"/>
      <c r="D35" s="20"/>
      <c r="E35" s="20"/>
      <c r="F35" s="20"/>
      <c r="G35" s="20"/>
      <c r="H35" s="14"/>
    </row>
    <row r="36" spans="1:8" x14ac:dyDescent="0.25">
      <c r="A36" s="28" t="s">
        <v>25</v>
      </c>
      <c r="B36" s="10"/>
      <c r="C36" s="20"/>
      <c r="D36" s="20"/>
      <c r="E36" s="20"/>
      <c r="F36" s="20"/>
      <c r="G36" s="20"/>
      <c r="H36" s="14"/>
    </row>
    <row r="37" spans="1:8" ht="86.25" x14ac:dyDescent="0.25">
      <c r="A37" s="16" t="s">
        <v>26</v>
      </c>
      <c r="B37" s="17" t="s">
        <v>27</v>
      </c>
      <c r="C37" s="16" t="s">
        <v>28</v>
      </c>
      <c r="D37" s="16" t="s">
        <v>29</v>
      </c>
      <c r="E37" s="16" t="s">
        <v>30</v>
      </c>
      <c r="F37" s="16" t="s">
        <v>31</v>
      </c>
      <c r="G37" s="16" t="s">
        <v>32</v>
      </c>
      <c r="H37" s="13" t="s">
        <v>33</v>
      </c>
    </row>
    <row r="38" spans="1:8" x14ac:dyDescent="0.25">
      <c r="A38" s="16" t="s">
        <v>41</v>
      </c>
      <c r="B38" s="17" t="s">
        <v>42</v>
      </c>
      <c r="C38" s="22"/>
      <c r="D38" s="22"/>
      <c r="E38" s="22"/>
      <c r="F38" s="22"/>
      <c r="G38" s="22"/>
      <c r="H38" s="12"/>
    </row>
    <row r="39" spans="1:8" x14ac:dyDescent="0.25">
      <c r="A39" s="22" t="s">
        <v>43</v>
      </c>
      <c r="B39" s="15" t="s">
        <v>44</v>
      </c>
      <c r="C39" s="22">
        <v>1400</v>
      </c>
      <c r="D39" s="22" t="s">
        <v>34</v>
      </c>
      <c r="E39" s="25">
        <v>0.315</v>
      </c>
      <c r="F39" s="22">
        <f>IF(ISBLANK(E39),"", PRODUCT(C39,E39))</f>
        <v>441</v>
      </c>
      <c r="G39" s="23" t="s">
        <v>179</v>
      </c>
      <c r="H39" s="12"/>
    </row>
    <row r="40" spans="1:8" x14ac:dyDescent="0.25">
      <c r="A40" s="22" t="s">
        <v>45</v>
      </c>
      <c r="B40" s="15" t="s">
        <v>46</v>
      </c>
      <c r="C40" s="22"/>
      <c r="D40" s="22"/>
      <c r="E40" s="22"/>
      <c r="F40" s="22"/>
      <c r="G40" s="22"/>
      <c r="H40" s="18" t="s">
        <v>46</v>
      </c>
    </row>
    <row r="41" spans="1:8" ht="30" x14ac:dyDescent="0.25">
      <c r="A41" s="22" t="s">
        <v>47</v>
      </c>
      <c r="B41" s="15" t="s">
        <v>48</v>
      </c>
      <c r="C41" s="22"/>
      <c r="D41" s="22"/>
      <c r="E41" s="22"/>
      <c r="F41" s="22"/>
      <c r="G41" s="22"/>
      <c r="H41" s="18" t="s">
        <v>180</v>
      </c>
    </row>
    <row r="42" spans="1:8" x14ac:dyDescent="0.25">
      <c r="A42" s="22" t="s">
        <v>49</v>
      </c>
      <c r="B42" s="15" t="s">
        <v>50</v>
      </c>
      <c r="C42" s="22"/>
      <c r="D42" s="22"/>
      <c r="E42" s="22"/>
      <c r="F42" s="22"/>
      <c r="G42" s="22"/>
      <c r="H42" s="18" t="s">
        <v>176</v>
      </c>
    </row>
    <row r="43" spans="1:8" x14ac:dyDescent="0.25">
      <c r="A43" s="22" t="s">
        <v>51</v>
      </c>
      <c r="B43" s="15" t="s">
        <v>52</v>
      </c>
      <c r="C43" s="22"/>
      <c r="D43" s="22"/>
      <c r="E43" s="22"/>
      <c r="F43" s="22"/>
      <c r="G43" s="22"/>
      <c r="H43" s="18" t="s">
        <v>177</v>
      </c>
    </row>
    <row r="44" spans="1:8" x14ac:dyDescent="0.25">
      <c r="A44" s="22" t="s">
        <v>53</v>
      </c>
      <c r="B44" s="15" t="s">
        <v>54</v>
      </c>
      <c r="C44" s="22"/>
      <c r="D44" s="22"/>
      <c r="E44" s="22"/>
      <c r="F44" s="22"/>
      <c r="G44" s="22"/>
      <c r="H44" s="18" t="s">
        <v>178</v>
      </c>
    </row>
    <row r="45" spans="1:8" x14ac:dyDescent="0.25">
      <c r="A45" s="22" t="s">
        <v>55</v>
      </c>
      <c r="B45" s="15" t="s">
        <v>56</v>
      </c>
      <c r="C45" s="22">
        <v>7000</v>
      </c>
      <c r="D45" s="22" t="s">
        <v>34</v>
      </c>
      <c r="E45" s="25">
        <v>0.6</v>
      </c>
      <c r="F45" s="22">
        <f>IF(ISBLANK(E45),"", PRODUCT(C45,E45))</f>
        <v>4200</v>
      </c>
      <c r="G45" s="23" t="s">
        <v>183</v>
      </c>
      <c r="H45" s="12"/>
    </row>
    <row r="46" spans="1:8" x14ac:dyDescent="0.25">
      <c r="A46" s="22" t="s">
        <v>57</v>
      </c>
      <c r="B46" s="15" t="s">
        <v>46</v>
      </c>
      <c r="C46" s="22"/>
      <c r="D46" s="22"/>
      <c r="E46" s="22"/>
      <c r="F46" s="22"/>
      <c r="G46" s="22"/>
      <c r="H46" s="18" t="s">
        <v>46</v>
      </c>
    </row>
    <row r="47" spans="1:8" ht="30" x14ac:dyDescent="0.25">
      <c r="A47" s="22" t="s">
        <v>58</v>
      </c>
      <c r="B47" s="15" t="s">
        <v>59</v>
      </c>
      <c r="C47" s="22"/>
      <c r="D47" s="22"/>
      <c r="E47" s="22"/>
      <c r="F47" s="22"/>
      <c r="G47" s="22"/>
      <c r="H47" s="41" t="s">
        <v>182</v>
      </c>
    </row>
    <row r="48" spans="1:8" x14ac:dyDescent="0.25">
      <c r="A48" s="22" t="s">
        <v>60</v>
      </c>
      <c r="B48" s="15" t="s">
        <v>61</v>
      </c>
      <c r="C48" s="22"/>
      <c r="D48" s="22"/>
      <c r="E48" s="22"/>
      <c r="F48" s="22"/>
      <c r="G48" s="22"/>
      <c r="H48" s="18" t="s">
        <v>176</v>
      </c>
    </row>
    <row r="49" spans="1:8" x14ac:dyDescent="0.25">
      <c r="A49" s="22" t="s">
        <v>62</v>
      </c>
      <c r="B49" s="15" t="s">
        <v>52</v>
      </c>
      <c r="C49" s="22"/>
      <c r="D49" s="22"/>
      <c r="E49" s="22"/>
      <c r="F49" s="22"/>
      <c r="G49" s="22"/>
      <c r="H49" s="18" t="s">
        <v>177</v>
      </c>
    </row>
    <row r="50" spans="1:8" x14ac:dyDescent="0.25">
      <c r="A50" s="22" t="s">
        <v>63</v>
      </c>
      <c r="B50" s="15" t="s">
        <v>64</v>
      </c>
      <c r="C50" s="22"/>
      <c r="D50" s="22"/>
      <c r="E50" s="22"/>
      <c r="F50" s="22"/>
      <c r="G50" s="22"/>
      <c r="H50" s="18" t="s">
        <v>181</v>
      </c>
    </row>
    <row r="51" spans="1:8" x14ac:dyDescent="0.25">
      <c r="A51" s="22" t="s">
        <v>65</v>
      </c>
      <c r="B51" s="15" t="s">
        <v>66</v>
      </c>
      <c r="C51" s="22">
        <v>10000</v>
      </c>
      <c r="D51" s="22" t="s">
        <v>34</v>
      </c>
      <c r="E51" s="25">
        <v>0.14499999999999999</v>
      </c>
      <c r="F51" s="22">
        <f>IF(ISBLANK(E51),"", PRODUCT(C51,E51))</f>
        <v>1450</v>
      </c>
      <c r="G51" s="23" t="s">
        <v>184</v>
      </c>
      <c r="H51" s="12"/>
    </row>
    <row r="52" spans="1:8" x14ac:dyDescent="0.25">
      <c r="A52" s="22" t="s">
        <v>67</v>
      </c>
      <c r="B52" s="15" t="s">
        <v>46</v>
      </c>
      <c r="C52" s="22"/>
      <c r="D52" s="22"/>
      <c r="E52" s="22"/>
      <c r="F52" s="22"/>
      <c r="G52" s="22"/>
      <c r="H52" s="18" t="s">
        <v>46</v>
      </c>
    </row>
    <row r="53" spans="1:8" ht="30" x14ac:dyDescent="0.25">
      <c r="A53" s="22" t="s">
        <v>68</v>
      </c>
      <c r="B53" s="15" t="s">
        <v>69</v>
      </c>
      <c r="C53" s="22"/>
      <c r="D53" s="22"/>
      <c r="E53" s="22"/>
      <c r="F53" s="22"/>
      <c r="G53" s="22"/>
      <c r="H53" s="41" t="s">
        <v>185</v>
      </c>
    </row>
    <row r="54" spans="1:8" x14ac:dyDescent="0.25">
      <c r="A54" s="22" t="s">
        <v>70</v>
      </c>
      <c r="B54" s="15" t="s">
        <v>61</v>
      </c>
      <c r="C54" s="22"/>
      <c r="D54" s="22"/>
      <c r="E54" s="22"/>
      <c r="F54" s="22"/>
      <c r="G54" s="22"/>
      <c r="H54" s="18" t="s">
        <v>176</v>
      </c>
    </row>
    <row r="55" spans="1:8" x14ac:dyDescent="0.25">
      <c r="A55" s="22" t="s">
        <v>71</v>
      </c>
      <c r="B55" s="15" t="s">
        <v>52</v>
      </c>
      <c r="C55" s="22"/>
      <c r="D55" s="22"/>
      <c r="E55" s="22"/>
      <c r="F55" s="22"/>
      <c r="G55" s="22"/>
      <c r="H55" s="18" t="s">
        <v>177</v>
      </c>
    </row>
    <row r="56" spans="1:8" x14ac:dyDescent="0.25">
      <c r="A56" s="22" t="s">
        <v>72</v>
      </c>
      <c r="B56" s="15" t="s">
        <v>73</v>
      </c>
      <c r="C56" s="22"/>
      <c r="D56" s="22"/>
      <c r="E56" s="22"/>
      <c r="F56" s="22"/>
      <c r="G56" s="22"/>
      <c r="H56" s="18" t="s">
        <v>73</v>
      </c>
    </row>
    <row r="57" spans="1:8" x14ac:dyDescent="0.25">
      <c r="A57" s="22" t="s">
        <v>74</v>
      </c>
      <c r="B57" s="15" t="s">
        <v>75</v>
      </c>
      <c r="C57" s="22">
        <v>2000</v>
      </c>
      <c r="D57" s="22" t="s">
        <v>34</v>
      </c>
      <c r="E57" s="25">
        <v>0.6</v>
      </c>
      <c r="F57" s="22">
        <f>IF(ISBLANK(E57),"", PRODUCT(C57,E57))</f>
        <v>1200</v>
      </c>
      <c r="G57" s="23" t="s">
        <v>186</v>
      </c>
      <c r="H57" s="12"/>
    </row>
    <row r="58" spans="1:8" x14ac:dyDescent="0.25">
      <c r="A58" s="22" t="s">
        <v>76</v>
      </c>
      <c r="B58" s="15" t="s">
        <v>46</v>
      </c>
      <c r="C58" s="22"/>
      <c r="D58" s="22"/>
      <c r="E58" s="22"/>
      <c r="F58" s="22"/>
      <c r="G58" s="22"/>
      <c r="H58" s="40" t="s">
        <v>46</v>
      </c>
    </row>
    <row r="59" spans="1:8" ht="30" x14ac:dyDescent="0.25">
      <c r="A59" s="22" t="s">
        <v>77</v>
      </c>
      <c r="B59" s="15" t="s">
        <v>78</v>
      </c>
      <c r="C59" s="22"/>
      <c r="D59" s="22"/>
      <c r="E59" s="22"/>
      <c r="F59" s="22"/>
      <c r="G59" s="22"/>
      <c r="H59" s="40" t="s">
        <v>188</v>
      </c>
    </row>
    <row r="60" spans="1:8" x14ac:dyDescent="0.25">
      <c r="A60" s="22" t="s">
        <v>79</v>
      </c>
      <c r="B60" s="15" t="s">
        <v>61</v>
      </c>
      <c r="C60" s="22"/>
      <c r="D60" s="22"/>
      <c r="E60" s="22"/>
      <c r="F60" s="22"/>
      <c r="G60" s="22"/>
      <c r="H60" s="40" t="s">
        <v>187</v>
      </c>
    </row>
    <row r="61" spans="1:8" x14ac:dyDescent="0.25">
      <c r="A61" s="22" t="s">
        <v>80</v>
      </c>
      <c r="B61" s="15" t="s">
        <v>52</v>
      </c>
      <c r="C61" s="22"/>
      <c r="D61" s="22"/>
      <c r="E61" s="22"/>
      <c r="F61" s="22"/>
      <c r="G61" s="22"/>
      <c r="H61" s="40" t="s">
        <v>190</v>
      </c>
    </row>
    <row r="62" spans="1:8" x14ac:dyDescent="0.25">
      <c r="A62" s="22" t="s">
        <v>81</v>
      </c>
      <c r="B62" s="15" t="s">
        <v>82</v>
      </c>
      <c r="C62" s="22"/>
      <c r="D62" s="22"/>
      <c r="E62" s="22"/>
      <c r="F62" s="22"/>
      <c r="G62" s="22"/>
      <c r="H62" s="18" t="s">
        <v>189</v>
      </c>
    </row>
    <row r="63" spans="1:8" x14ac:dyDescent="0.25">
      <c r="A63" s="22" t="s">
        <v>83</v>
      </c>
      <c r="B63" s="15" t="s">
        <v>84</v>
      </c>
      <c r="C63" s="22">
        <v>5</v>
      </c>
      <c r="D63" s="22" t="s">
        <v>85</v>
      </c>
      <c r="E63" s="25">
        <v>10</v>
      </c>
      <c r="F63" s="22">
        <f>IF(ISBLANK(E63),"", PRODUCT(C63,E63))</f>
        <v>50</v>
      </c>
      <c r="G63" s="23" t="s">
        <v>198</v>
      </c>
      <c r="H63" s="12"/>
    </row>
    <row r="64" spans="1:8" ht="45" x14ac:dyDescent="0.25">
      <c r="A64" s="22" t="s">
        <v>86</v>
      </c>
      <c r="B64" s="15" t="s">
        <v>87</v>
      </c>
      <c r="C64" s="22"/>
      <c r="D64" s="22"/>
      <c r="E64" s="22"/>
      <c r="F64" s="22"/>
      <c r="G64" s="22"/>
      <c r="H64" s="18" t="s">
        <v>87</v>
      </c>
    </row>
    <row r="65" spans="1:8" x14ac:dyDescent="0.25">
      <c r="A65" s="22" t="s">
        <v>88</v>
      </c>
      <c r="B65" s="15" t="s">
        <v>89</v>
      </c>
      <c r="C65" s="22"/>
      <c r="D65" s="22"/>
      <c r="E65" s="22"/>
      <c r="F65" s="22"/>
      <c r="G65" s="22"/>
      <c r="H65" s="18" t="s">
        <v>199</v>
      </c>
    </row>
    <row r="66" spans="1:8" x14ac:dyDescent="0.25">
      <c r="A66" s="22" t="s">
        <v>90</v>
      </c>
      <c r="B66" s="15" t="s">
        <v>91</v>
      </c>
      <c r="C66" s="22">
        <v>1000</v>
      </c>
      <c r="D66" s="22" t="s">
        <v>34</v>
      </c>
      <c r="E66" s="25">
        <v>0.315</v>
      </c>
      <c r="F66" s="22">
        <f>IF(ISBLANK(E66),"", PRODUCT(C66,E66))</f>
        <v>315</v>
      </c>
      <c r="G66" s="23" t="s">
        <v>192</v>
      </c>
      <c r="H66" s="12"/>
    </row>
    <row r="67" spans="1:8" x14ac:dyDescent="0.25">
      <c r="A67" s="22" t="s">
        <v>92</v>
      </c>
      <c r="B67" s="15" t="s">
        <v>46</v>
      </c>
      <c r="C67" s="22"/>
      <c r="D67" s="22"/>
      <c r="E67" s="22"/>
      <c r="F67" s="22"/>
      <c r="G67" s="22"/>
      <c r="H67" s="18" t="s">
        <v>46</v>
      </c>
    </row>
    <row r="68" spans="1:8" ht="30" x14ac:dyDescent="0.25">
      <c r="A68" s="22" t="s">
        <v>93</v>
      </c>
      <c r="B68" s="15" t="s">
        <v>94</v>
      </c>
      <c r="C68" s="22"/>
      <c r="D68" s="22"/>
      <c r="E68" s="22"/>
      <c r="F68" s="22"/>
      <c r="G68" s="22"/>
      <c r="H68" s="43" t="s">
        <v>203</v>
      </c>
    </row>
    <row r="69" spans="1:8" x14ac:dyDescent="0.25">
      <c r="A69" s="22" t="s">
        <v>95</v>
      </c>
      <c r="B69" s="15" t="s">
        <v>61</v>
      </c>
      <c r="C69" s="22"/>
      <c r="D69" s="22"/>
      <c r="E69" s="22"/>
      <c r="F69" s="22"/>
      <c r="G69" s="22"/>
      <c r="H69" s="18" t="s">
        <v>176</v>
      </c>
    </row>
    <row r="70" spans="1:8" x14ac:dyDescent="0.25">
      <c r="A70" s="22" t="s">
        <v>96</v>
      </c>
      <c r="B70" s="15" t="s">
        <v>52</v>
      </c>
      <c r="C70" s="22"/>
      <c r="D70" s="22"/>
      <c r="E70" s="22"/>
      <c r="F70" s="22"/>
      <c r="G70" s="22"/>
      <c r="H70" s="18" t="s">
        <v>177</v>
      </c>
    </row>
    <row r="71" spans="1:8" x14ac:dyDescent="0.25">
      <c r="A71" s="22" t="s">
        <v>97</v>
      </c>
      <c r="B71" s="15" t="s">
        <v>98</v>
      </c>
      <c r="C71" s="22"/>
      <c r="D71" s="22"/>
      <c r="E71" s="22"/>
      <c r="F71" s="22"/>
      <c r="G71" s="22"/>
      <c r="H71" s="18" t="s">
        <v>191</v>
      </c>
    </row>
    <row r="72" spans="1:8" x14ac:dyDescent="0.25">
      <c r="A72" s="22" t="s">
        <v>99</v>
      </c>
      <c r="B72" s="15" t="s">
        <v>100</v>
      </c>
      <c r="C72" s="22">
        <v>1000</v>
      </c>
      <c r="D72" s="22" t="s">
        <v>34</v>
      </c>
      <c r="E72" s="25">
        <v>0.5</v>
      </c>
      <c r="F72" s="22">
        <f>IF(ISBLANK(E72),"", PRODUCT(C72,E72))</f>
        <v>500</v>
      </c>
      <c r="G72" s="23" t="s">
        <v>194</v>
      </c>
      <c r="H72" s="12"/>
    </row>
    <row r="73" spans="1:8" x14ac:dyDescent="0.25">
      <c r="A73" s="22" t="s">
        <v>101</v>
      </c>
      <c r="B73" s="15" t="s">
        <v>46</v>
      </c>
      <c r="C73" s="22"/>
      <c r="D73" s="22"/>
      <c r="E73" s="22"/>
      <c r="F73" s="22"/>
      <c r="G73" s="22"/>
      <c r="H73" s="18" t="s">
        <v>46</v>
      </c>
    </row>
    <row r="74" spans="1:8" ht="30" x14ac:dyDescent="0.25">
      <c r="A74" s="22" t="s">
        <v>102</v>
      </c>
      <c r="B74" s="15" t="s">
        <v>103</v>
      </c>
      <c r="C74" s="22"/>
      <c r="D74" s="22"/>
      <c r="E74" s="22"/>
      <c r="F74" s="22"/>
      <c r="G74" s="22"/>
      <c r="H74" s="42" t="s">
        <v>193</v>
      </c>
    </row>
    <row r="75" spans="1:8" x14ac:dyDescent="0.25">
      <c r="A75" s="22" t="s">
        <v>104</v>
      </c>
      <c r="B75" s="15" t="s">
        <v>61</v>
      </c>
      <c r="C75" s="22"/>
      <c r="D75" s="22"/>
      <c r="E75" s="22"/>
      <c r="F75" s="22"/>
      <c r="G75" s="22"/>
      <c r="H75" s="18" t="s">
        <v>177</v>
      </c>
    </row>
    <row r="76" spans="1:8" x14ac:dyDescent="0.25">
      <c r="A76" s="22" t="s">
        <v>105</v>
      </c>
      <c r="B76" s="15" t="s">
        <v>52</v>
      </c>
      <c r="C76" s="22"/>
      <c r="D76" s="22"/>
      <c r="E76" s="22"/>
      <c r="F76" s="22"/>
      <c r="G76" s="22"/>
      <c r="H76" s="18" t="s">
        <v>176</v>
      </c>
    </row>
    <row r="77" spans="1:8" x14ac:dyDescent="0.25">
      <c r="A77" s="22" t="s">
        <v>106</v>
      </c>
      <c r="B77" s="15" t="s">
        <v>107</v>
      </c>
      <c r="C77" s="22"/>
      <c r="D77" s="22"/>
      <c r="E77" s="22"/>
      <c r="F77" s="22"/>
      <c r="G77" s="22"/>
      <c r="H77" s="18" t="s">
        <v>177</v>
      </c>
    </row>
    <row r="78" spans="1:8" ht="45" x14ac:dyDescent="0.25">
      <c r="A78" s="22" t="s">
        <v>108</v>
      </c>
      <c r="B78" s="15" t="s">
        <v>109</v>
      </c>
      <c r="C78" s="22"/>
      <c r="D78" s="22"/>
      <c r="E78" s="22"/>
      <c r="F78" s="22"/>
      <c r="G78" s="22"/>
      <c r="H78" s="18" t="s">
        <v>109</v>
      </c>
    </row>
    <row r="79" spans="1:8" x14ac:dyDescent="0.25">
      <c r="A79" s="22" t="s">
        <v>110</v>
      </c>
      <c r="B79" s="15" t="s">
        <v>111</v>
      </c>
      <c r="C79" s="22">
        <v>100</v>
      </c>
      <c r="D79" s="22" t="s">
        <v>112</v>
      </c>
      <c r="E79" s="25">
        <v>0.5</v>
      </c>
      <c r="F79" s="22">
        <f>IF(ISBLANK(E79),"", PRODUCT(C79,E79))</f>
        <v>50</v>
      </c>
      <c r="G79" s="23" t="s">
        <v>204</v>
      </c>
      <c r="H79" s="12"/>
    </row>
    <row r="80" spans="1:8" ht="30" x14ac:dyDescent="0.25">
      <c r="A80" s="22" t="s">
        <v>113</v>
      </c>
      <c r="B80" s="15" t="s">
        <v>114</v>
      </c>
      <c r="C80" s="22"/>
      <c r="D80" s="22"/>
      <c r="E80" s="22"/>
      <c r="F80" s="22"/>
      <c r="G80" s="22"/>
      <c r="H80" s="18" t="s">
        <v>114</v>
      </c>
    </row>
    <row r="81" spans="1:8" x14ac:dyDescent="0.25">
      <c r="A81" s="22" t="s">
        <v>115</v>
      </c>
      <c r="B81" s="15" t="s">
        <v>116</v>
      </c>
      <c r="C81" s="22"/>
      <c r="D81" s="22"/>
      <c r="E81" s="22"/>
      <c r="F81" s="22"/>
      <c r="G81" s="22"/>
      <c r="H81" s="18" t="s">
        <v>205</v>
      </c>
    </row>
    <row r="82" spans="1:8" ht="30" x14ac:dyDescent="0.25">
      <c r="A82" s="22" t="s">
        <v>117</v>
      </c>
      <c r="B82" s="15" t="s">
        <v>118</v>
      </c>
      <c r="C82" s="22"/>
      <c r="D82" s="22"/>
      <c r="E82" s="22"/>
      <c r="F82" s="22"/>
      <c r="G82" s="22"/>
      <c r="H82" s="18" t="s">
        <v>200</v>
      </c>
    </row>
    <row r="83" spans="1:8" x14ac:dyDescent="0.25">
      <c r="A83" s="22" t="s">
        <v>119</v>
      </c>
      <c r="B83" s="15" t="s">
        <v>120</v>
      </c>
      <c r="C83" s="22">
        <v>5</v>
      </c>
      <c r="D83" s="22" t="s">
        <v>34</v>
      </c>
      <c r="E83" s="25">
        <v>14</v>
      </c>
      <c r="F83" s="22">
        <f>IF(ISBLANK(E83),"", PRODUCT(C83,E83))</f>
        <v>70</v>
      </c>
      <c r="G83" s="23" t="s">
        <v>201</v>
      </c>
      <c r="H83" s="12"/>
    </row>
    <row r="84" spans="1:8" ht="30" x14ac:dyDescent="0.25">
      <c r="A84" s="22" t="s">
        <v>121</v>
      </c>
      <c r="B84" s="15" t="s">
        <v>122</v>
      </c>
      <c r="C84" s="22"/>
      <c r="D84" s="22"/>
      <c r="E84" s="22"/>
      <c r="F84" s="22"/>
      <c r="G84" s="22"/>
      <c r="H84" s="18" t="s">
        <v>122</v>
      </c>
    </row>
    <row r="85" spans="1:8" ht="30" x14ac:dyDescent="0.25">
      <c r="A85" s="22" t="s">
        <v>123</v>
      </c>
      <c r="B85" s="15" t="s">
        <v>124</v>
      </c>
      <c r="C85" s="22"/>
      <c r="D85" s="22"/>
      <c r="E85" s="22"/>
      <c r="F85" s="22"/>
      <c r="G85" s="22"/>
      <c r="H85" s="18" t="s">
        <v>124</v>
      </c>
    </row>
    <row r="86" spans="1:8" x14ac:dyDescent="0.25">
      <c r="A86" s="22" t="s">
        <v>125</v>
      </c>
      <c r="B86" s="15" t="s">
        <v>126</v>
      </c>
      <c r="C86" s="22">
        <v>5</v>
      </c>
      <c r="D86" s="22" t="s">
        <v>34</v>
      </c>
      <c r="E86" s="25">
        <v>14</v>
      </c>
      <c r="F86" s="22">
        <f>IF(ISBLANK(E86),"", PRODUCT(C86,E86))</f>
        <v>70</v>
      </c>
      <c r="G86" s="23" t="s">
        <v>202</v>
      </c>
      <c r="H86" s="12"/>
    </row>
    <row r="87" spans="1:8" ht="30" x14ac:dyDescent="0.25">
      <c r="A87" s="22" t="s">
        <v>127</v>
      </c>
      <c r="B87" s="15" t="s">
        <v>122</v>
      </c>
      <c r="C87" s="22"/>
      <c r="D87" s="22"/>
      <c r="E87" s="22"/>
      <c r="F87" s="22"/>
      <c r="G87" s="22"/>
      <c r="H87" s="18" t="s">
        <v>122</v>
      </c>
    </row>
    <row r="88" spans="1:8" ht="45" x14ac:dyDescent="0.25">
      <c r="A88" s="22" t="s">
        <v>128</v>
      </c>
      <c r="B88" s="15" t="s">
        <v>129</v>
      </c>
      <c r="C88" s="22"/>
      <c r="D88" s="22"/>
      <c r="E88" s="22"/>
      <c r="F88" s="22"/>
      <c r="G88" s="22"/>
      <c r="H88" s="18" t="s">
        <v>129</v>
      </c>
    </row>
    <row r="89" spans="1:8" x14ac:dyDescent="0.25">
      <c r="A89" s="20"/>
      <c r="B89" s="10"/>
      <c r="C89" s="20"/>
      <c r="D89" s="20"/>
      <c r="E89" s="16" t="s">
        <v>35</v>
      </c>
      <c r="F89" s="16">
        <f>IF((COUNT(C39:C88)&lt;&gt;COUNT(F39:F88)),"", ROUND(SUM(F39:F88),2))</f>
        <v>8346</v>
      </c>
      <c r="G89" s="21" t="str">
        <f>IF((COUNT(C39:C88)&lt;&gt;COUNT(F39:F88)),"Neužpildytos visų objektų kainos", "")</f>
        <v/>
      </c>
      <c r="H89" s="14"/>
    </row>
    <row r="90" spans="1:8" x14ac:dyDescent="0.25">
      <c r="A90" s="20"/>
      <c r="B90" s="10"/>
      <c r="C90" s="16" t="s">
        <v>36</v>
      </c>
      <c r="D90" s="23">
        <v>5</v>
      </c>
      <c r="E90" s="16" t="s">
        <v>37</v>
      </c>
      <c r="F90" s="16">
        <f>IF(OR(F89="",D90=""),"", ROUND(PRODUCT(D90,F89)/100,2))</f>
        <v>417.3</v>
      </c>
      <c r="G90" s="21" t="str">
        <f>IF(D90="", "Nurodykite taikomą PVM dydį", "")</f>
        <v/>
      </c>
      <c r="H90" s="14"/>
    </row>
    <row r="91" spans="1:8" x14ac:dyDescent="0.25">
      <c r="A91" s="20"/>
      <c r="B91" s="10"/>
      <c r="C91" s="20"/>
      <c r="D91" s="20"/>
      <c r="E91" s="16" t="s">
        <v>38</v>
      </c>
      <c r="F91" s="16">
        <f>IF(ISBLANK(F90), "", ROUND(SUM(F89:F90),2))</f>
        <v>8763.2999999999993</v>
      </c>
      <c r="G91" s="20"/>
      <c r="H91" s="14"/>
    </row>
    <row r="92" spans="1:8" x14ac:dyDescent="0.25">
      <c r="A92" s="20"/>
      <c r="B92" s="10"/>
      <c r="C92" s="20"/>
      <c r="D92" s="20"/>
      <c r="E92" s="20"/>
      <c r="F92" s="20"/>
      <c r="G92" s="20"/>
      <c r="H92" s="14"/>
    </row>
    <row r="93" spans="1:8" x14ac:dyDescent="0.25">
      <c r="A93" s="28" t="s">
        <v>130</v>
      </c>
      <c r="B93" s="32" t="s">
        <v>131</v>
      </c>
      <c r="C93" s="20"/>
      <c r="D93" s="20"/>
      <c r="E93" s="20"/>
      <c r="F93" s="20"/>
      <c r="G93" s="20"/>
      <c r="H93" s="14"/>
    </row>
    <row r="94" spans="1:8" x14ac:dyDescent="0.25">
      <c r="A94" s="20"/>
      <c r="B94" s="10"/>
      <c r="C94" s="20"/>
      <c r="D94" s="20"/>
      <c r="E94" s="20"/>
      <c r="F94" s="20"/>
      <c r="G94" s="20"/>
      <c r="H94" s="14"/>
    </row>
    <row r="95" spans="1:8" x14ac:dyDescent="0.25">
      <c r="A95" s="28" t="s">
        <v>25</v>
      </c>
      <c r="B95" s="10"/>
      <c r="C95" s="20"/>
      <c r="D95" s="20"/>
      <c r="E95" s="20"/>
      <c r="F95" s="20"/>
      <c r="G95" s="20"/>
      <c r="H95" s="14"/>
    </row>
    <row r="96" spans="1:8" ht="86.25" x14ac:dyDescent="0.25">
      <c r="A96" s="16" t="s">
        <v>26</v>
      </c>
      <c r="B96" s="17" t="s">
        <v>27</v>
      </c>
      <c r="C96" s="16" t="s">
        <v>28</v>
      </c>
      <c r="D96" s="16" t="s">
        <v>29</v>
      </c>
      <c r="E96" s="16" t="s">
        <v>30</v>
      </c>
      <c r="F96" s="16" t="s">
        <v>31</v>
      </c>
      <c r="G96" s="16" t="s">
        <v>32</v>
      </c>
      <c r="H96" s="13" t="s">
        <v>33</v>
      </c>
    </row>
    <row r="97" spans="1:8" x14ac:dyDescent="0.25">
      <c r="A97" s="16" t="s">
        <v>132</v>
      </c>
      <c r="B97" s="17" t="s">
        <v>133</v>
      </c>
      <c r="C97" s="22"/>
      <c r="D97" s="22"/>
      <c r="E97" s="22"/>
      <c r="F97" s="22"/>
      <c r="G97" s="22"/>
      <c r="H97" s="12"/>
    </row>
    <row r="98" spans="1:8" x14ac:dyDescent="0.25">
      <c r="A98" s="22" t="s">
        <v>134</v>
      </c>
      <c r="B98" s="15" t="s">
        <v>135</v>
      </c>
      <c r="C98" s="22">
        <v>5000</v>
      </c>
      <c r="D98" s="22" t="s">
        <v>34</v>
      </c>
      <c r="E98" s="25">
        <v>0.46629999999999999</v>
      </c>
      <c r="F98" s="22">
        <f>IF(ISBLANK(E98),"", PRODUCT(C98,E98))</f>
        <v>2331.5</v>
      </c>
      <c r="G98" s="23" t="s">
        <v>206</v>
      </c>
      <c r="H98" s="12"/>
    </row>
    <row r="99" spans="1:8" x14ac:dyDescent="0.25">
      <c r="A99" s="22" t="s">
        <v>136</v>
      </c>
      <c r="B99" s="15" t="s">
        <v>137</v>
      </c>
      <c r="C99" s="22"/>
      <c r="D99" s="22"/>
      <c r="E99" s="22"/>
      <c r="F99" s="22"/>
      <c r="G99" s="22"/>
      <c r="H99" s="18" t="s">
        <v>137</v>
      </c>
    </row>
    <row r="100" spans="1:8" ht="30" x14ac:dyDescent="0.25">
      <c r="A100" s="22" t="s">
        <v>138</v>
      </c>
      <c r="B100" s="15" t="s">
        <v>139</v>
      </c>
      <c r="C100" s="22"/>
      <c r="D100" s="22"/>
      <c r="E100" s="22"/>
      <c r="F100" s="22"/>
      <c r="G100" s="22"/>
      <c r="H100" s="18" t="s">
        <v>195</v>
      </c>
    </row>
    <row r="101" spans="1:8" x14ac:dyDescent="0.25">
      <c r="A101" s="22" t="s">
        <v>140</v>
      </c>
      <c r="B101" s="15" t="s">
        <v>141</v>
      </c>
      <c r="C101" s="22"/>
      <c r="D101" s="22"/>
      <c r="E101" s="22"/>
      <c r="F101" s="22"/>
      <c r="G101" s="22"/>
      <c r="H101" s="18" t="s">
        <v>196</v>
      </c>
    </row>
    <row r="102" spans="1:8" ht="30" x14ac:dyDescent="0.25">
      <c r="A102" s="22" t="s">
        <v>142</v>
      </c>
      <c r="B102" s="15" t="s">
        <v>143</v>
      </c>
      <c r="C102" s="22"/>
      <c r="D102" s="22"/>
      <c r="E102" s="22"/>
      <c r="F102" s="22"/>
      <c r="G102" s="22"/>
      <c r="H102" s="18" t="s">
        <v>197</v>
      </c>
    </row>
    <row r="103" spans="1:8" x14ac:dyDescent="0.25">
      <c r="A103" s="20"/>
      <c r="B103" s="10"/>
      <c r="C103" s="20"/>
      <c r="D103" s="20"/>
      <c r="E103" s="16" t="s">
        <v>35</v>
      </c>
      <c r="F103" s="16">
        <f>IF((COUNT(C98:C102)&lt;&gt;COUNT(F98:F102)),"", ROUND(SUM(F98:F102),2))</f>
        <v>2331.5</v>
      </c>
      <c r="G103" s="21" t="str">
        <f>IF((COUNT(C98:C102)&lt;&gt;COUNT(F98:F102)),"Neužpildytos visų objektų kainos", "")</f>
        <v/>
      </c>
      <c r="H103" s="14"/>
    </row>
    <row r="104" spans="1:8" x14ac:dyDescent="0.25">
      <c r="A104" s="20"/>
      <c r="B104" s="10"/>
      <c r="C104" s="16" t="s">
        <v>36</v>
      </c>
      <c r="D104" s="23">
        <v>5</v>
      </c>
      <c r="E104" s="16" t="s">
        <v>37</v>
      </c>
      <c r="F104" s="16">
        <f>IF(OR(F103="",D104=""),"", ROUND(PRODUCT(D104,F103)/100,2))</f>
        <v>116.58</v>
      </c>
      <c r="G104" s="21" t="str">
        <f>IF(D104="", "Nurodykite taikomą PVM dydį", "")</f>
        <v/>
      </c>
      <c r="H104" s="14"/>
    </row>
    <row r="105" spans="1:8" x14ac:dyDescent="0.25">
      <c r="A105" s="20"/>
      <c r="B105" s="10"/>
      <c r="C105" s="20"/>
      <c r="D105" s="20"/>
      <c r="E105" s="16" t="s">
        <v>38</v>
      </c>
      <c r="F105" s="16">
        <f>IF(ISBLANK(F104), "", ROUND(SUM(F103:F104),2))</f>
        <v>2448.08</v>
      </c>
      <c r="G105" s="20"/>
      <c r="H105" s="14"/>
    </row>
    <row r="106" spans="1:8" x14ac:dyDescent="0.25">
      <c r="A106" s="20"/>
      <c r="B106" s="10"/>
      <c r="C106" s="20"/>
      <c r="D106" s="20"/>
      <c r="E106" s="20"/>
      <c r="F106" s="20"/>
      <c r="G106" s="20"/>
      <c r="H106" s="14"/>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9" workbookViewId="0">
      <selection activeCell="K33" sqref="K3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9" t="s">
        <v>144</v>
      </c>
      <c r="B2" s="60"/>
      <c r="C2" s="60"/>
      <c r="D2" s="60"/>
      <c r="E2" s="60"/>
      <c r="F2" s="60"/>
      <c r="G2" s="60"/>
      <c r="H2" s="60"/>
      <c r="I2" s="60"/>
      <c r="J2" s="60"/>
      <c r="K2" s="60"/>
    </row>
    <row r="3" spans="1:11" x14ac:dyDescent="0.25">
      <c r="A3" s="60"/>
      <c r="B3" s="60"/>
      <c r="C3" s="60"/>
      <c r="D3" s="60"/>
      <c r="E3" s="60"/>
      <c r="F3" s="60"/>
      <c r="G3" s="60"/>
      <c r="H3" s="60"/>
      <c r="I3" s="60"/>
      <c r="J3" s="60"/>
      <c r="K3" s="60"/>
    </row>
    <row r="4" spans="1:11" ht="15.95" customHeight="1" thickBot="1" x14ac:dyDescent="0.3">
      <c r="A4" s="1"/>
      <c r="B4" s="1"/>
      <c r="C4" s="1"/>
      <c r="D4" s="1"/>
      <c r="E4" s="1"/>
      <c r="F4" s="1"/>
      <c r="G4" s="1"/>
      <c r="H4" s="1"/>
      <c r="I4" s="1"/>
      <c r="J4" s="1"/>
    </row>
    <row r="5" spans="1:11" ht="48" customHeight="1" x14ac:dyDescent="0.25">
      <c r="A5" s="72" t="s">
        <v>145</v>
      </c>
      <c r="B5" s="70"/>
      <c r="C5" s="68" t="s">
        <v>146</v>
      </c>
      <c r="D5" s="69"/>
      <c r="E5" s="70"/>
      <c r="F5" s="68" t="s">
        <v>147</v>
      </c>
      <c r="G5" s="69"/>
      <c r="H5" s="70"/>
      <c r="I5" s="68" t="s">
        <v>148</v>
      </c>
      <c r="J5" s="70"/>
      <c r="K5" s="2" t="s">
        <v>149</v>
      </c>
    </row>
    <row r="6" spans="1:11" ht="48.95" customHeight="1" x14ac:dyDescent="0.25">
      <c r="A6" s="61"/>
      <c r="B6" s="62"/>
      <c r="C6" s="71"/>
      <c r="D6" s="64"/>
      <c r="E6" s="62"/>
      <c r="F6" s="71"/>
      <c r="G6" s="64"/>
      <c r="H6" s="62"/>
      <c r="I6" s="71"/>
      <c r="J6" s="62"/>
      <c r="K6" s="7"/>
    </row>
    <row r="7" spans="1:11" ht="48.95" customHeight="1" x14ac:dyDescent="0.25">
      <c r="A7" s="61"/>
      <c r="B7" s="62"/>
      <c r="C7" s="71"/>
      <c r="D7" s="64"/>
      <c r="E7" s="62"/>
      <c r="F7" s="71"/>
      <c r="G7" s="64"/>
      <c r="H7" s="62"/>
      <c r="I7" s="71"/>
      <c r="J7" s="62"/>
      <c r="K7" s="7"/>
    </row>
    <row r="8" spans="1:11" ht="18.95" customHeight="1" x14ac:dyDescent="0.25">
      <c r="A8" s="3"/>
      <c r="B8" s="3"/>
      <c r="C8" s="3"/>
      <c r="D8" s="3"/>
      <c r="E8" s="3"/>
      <c r="F8" s="3"/>
      <c r="G8" s="3"/>
      <c r="H8" s="3"/>
      <c r="I8" s="3"/>
      <c r="J8" s="3"/>
      <c r="K8" s="4"/>
    </row>
    <row r="9" spans="1:11" ht="48.95" customHeight="1" x14ac:dyDescent="0.25">
      <c r="A9" s="82" t="s">
        <v>150</v>
      </c>
      <c r="B9" s="60"/>
      <c r="C9" s="60"/>
      <c r="D9" s="60"/>
      <c r="E9" s="60"/>
      <c r="F9" s="60"/>
      <c r="G9" s="60"/>
      <c r="H9" s="60"/>
      <c r="I9" s="60"/>
      <c r="J9" s="60"/>
      <c r="K9" s="60"/>
    </row>
    <row r="10" spans="1:11" ht="15.95" customHeight="1" thickBot="1" x14ac:dyDescent="0.3">
      <c r="A10" s="3"/>
      <c r="B10" s="3"/>
      <c r="C10" s="3"/>
      <c r="D10" s="3"/>
      <c r="E10" s="3"/>
      <c r="F10" s="3"/>
      <c r="G10" s="3"/>
      <c r="H10" s="3"/>
      <c r="I10" s="3"/>
      <c r="J10" s="3"/>
      <c r="K10" s="4"/>
    </row>
    <row r="11" spans="1:11" ht="48.95" customHeight="1" x14ac:dyDescent="0.25">
      <c r="A11" s="72" t="s">
        <v>27</v>
      </c>
      <c r="B11" s="70"/>
      <c r="C11" s="68" t="s">
        <v>146</v>
      </c>
      <c r="D11" s="69"/>
      <c r="E11" s="70"/>
      <c r="F11" s="68" t="s">
        <v>151</v>
      </c>
      <c r="G11" s="69"/>
      <c r="H11" s="70"/>
      <c r="I11" s="78" t="s">
        <v>148</v>
      </c>
      <c r="J11" s="79"/>
      <c r="K11" s="4"/>
    </row>
    <row r="12" spans="1:11" ht="48.95" customHeight="1" x14ac:dyDescent="0.25">
      <c r="A12" s="61"/>
      <c r="B12" s="62"/>
      <c r="C12" s="71"/>
      <c r="D12" s="64"/>
      <c r="E12" s="62"/>
      <c r="F12" s="71"/>
      <c r="G12" s="64"/>
      <c r="H12" s="62"/>
      <c r="I12" s="67"/>
      <c r="J12" s="66"/>
      <c r="K12" s="4"/>
    </row>
    <row r="13" spans="1:11" ht="48.95" customHeight="1" x14ac:dyDescent="0.25">
      <c r="A13" s="61"/>
      <c r="B13" s="62"/>
      <c r="C13" s="71"/>
      <c r="D13" s="64"/>
      <c r="E13" s="62"/>
      <c r="F13" s="71"/>
      <c r="G13" s="64"/>
      <c r="H13" s="62"/>
      <c r="I13" s="67"/>
      <c r="J13" s="66"/>
      <c r="K13" s="4"/>
    </row>
    <row r="14" spans="1:11" ht="48.95" customHeight="1" x14ac:dyDescent="0.25">
      <c r="A14" s="61"/>
      <c r="B14" s="62"/>
      <c r="C14" s="71"/>
      <c r="D14" s="64"/>
      <c r="E14" s="62"/>
      <c r="F14" s="71"/>
      <c r="G14" s="64"/>
      <c r="H14" s="62"/>
      <c r="I14" s="67"/>
      <c r="J14" s="66"/>
      <c r="K14" s="4"/>
    </row>
    <row r="16" spans="1:11" ht="14.25" customHeight="1" x14ac:dyDescent="0.25"/>
    <row r="17" spans="1:10" x14ac:dyDescent="0.25">
      <c r="A17" s="76" t="s">
        <v>152</v>
      </c>
      <c r="B17" s="60"/>
      <c r="C17" s="60"/>
      <c r="D17" s="60"/>
      <c r="E17" s="60"/>
      <c r="F17" s="60"/>
      <c r="G17" s="60"/>
      <c r="H17" s="60"/>
      <c r="I17" s="60"/>
      <c r="J17" s="60"/>
    </row>
    <row r="18" spans="1:10" ht="15.95" customHeight="1" thickBot="1" x14ac:dyDescent="0.3"/>
    <row r="19" spans="1:10" ht="15.95" customHeight="1" x14ac:dyDescent="0.25">
      <c r="A19" s="6" t="s">
        <v>26</v>
      </c>
      <c r="B19" s="80" t="s">
        <v>153</v>
      </c>
      <c r="C19" s="69"/>
      <c r="D19" s="69"/>
      <c r="E19" s="69"/>
      <c r="F19" s="69"/>
      <c r="G19" s="70"/>
      <c r="H19" s="81" t="s">
        <v>154</v>
      </c>
      <c r="I19" s="69"/>
      <c r="J19" s="79"/>
    </row>
    <row r="20" spans="1:10" ht="15.95" customHeight="1" x14ac:dyDescent="0.25">
      <c r="A20" s="8" t="s">
        <v>155</v>
      </c>
      <c r="B20" s="63" t="s">
        <v>156</v>
      </c>
      <c r="C20" s="64"/>
      <c r="D20" s="64"/>
      <c r="E20" s="64"/>
      <c r="F20" s="64"/>
      <c r="G20" s="62"/>
      <c r="H20" s="65"/>
      <c r="I20" s="64"/>
      <c r="J20" s="66"/>
    </row>
    <row r="21" spans="1:10" ht="48" customHeight="1" x14ac:dyDescent="0.25">
      <c r="A21" s="8" t="s">
        <v>157</v>
      </c>
      <c r="B21" s="63" t="s">
        <v>158</v>
      </c>
      <c r="C21" s="64"/>
      <c r="D21" s="64"/>
      <c r="E21" s="64"/>
      <c r="F21" s="64"/>
      <c r="G21" s="62"/>
      <c r="H21" s="65"/>
      <c r="I21" s="64"/>
      <c r="J21" s="66"/>
    </row>
    <row r="22" spans="1:10" ht="48" customHeight="1" x14ac:dyDescent="0.25">
      <c r="A22" s="8" t="s">
        <v>159</v>
      </c>
      <c r="B22" s="63" t="s">
        <v>160</v>
      </c>
      <c r="C22" s="64"/>
      <c r="D22" s="64"/>
      <c r="E22" s="64"/>
      <c r="F22" s="64"/>
      <c r="G22" s="62"/>
      <c r="H22" s="65"/>
      <c r="I22" s="64"/>
      <c r="J22" s="66"/>
    </row>
    <row r="23" spans="1:10" ht="48" customHeight="1" x14ac:dyDescent="0.25">
      <c r="A23" s="9"/>
      <c r="B23" s="75"/>
      <c r="C23" s="64"/>
      <c r="D23" s="64"/>
      <c r="E23" s="64"/>
      <c r="F23" s="64"/>
      <c r="G23" s="62"/>
      <c r="H23" s="65"/>
      <c r="I23" s="64"/>
      <c r="J23" s="66"/>
    </row>
    <row r="24" spans="1:10" ht="48" customHeight="1" x14ac:dyDescent="0.25">
      <c r="A24" s="9"/>
      <c r="B24" s="75"/>
      <c r="C24" s="64"/>
      <c r="D24" s="64"/>
      <c r="E24" s="64"/>
      <c r="F24" s="64"/>
      <c r="G24" s="62"/>
      <c r="H24" s="65"/>
      <c r="I24" s="64"/>
      <c r="J24" s="66"/>
    </row>
    <row r="25" spans="1:10" ht="48" customHeight="1" x14ac:dyDescent="0.25">
      <c r="A25" s="9"/>
      <c r="B25" s="75"/>
      <c r="C25" s="64"/>
      <c r="D25" s="64"/>
      <c r="E25" s="64"/>
      <c r="F25" s="64"/>
      <c r="G25" s="62"/>
      <c r="H25" s="65"/>
      <c r="I25" s="64"/>
      <c r="J25" s="66"/>
    </row>
    <row r="26" spans="1:10" ht="48" customHeight="1" x14ac:dyDescent="0.25">
      <c r="A26" s="9"/>
      <c r="B26" s="75"/>
      <c r="C26" s="64"/>
      <c r="D26" s="64"/>
      <c r="E26" s="64"/>
      <c r="F26" s="64"/>
      <c r="G26" s="62"/>
      <c r="H26" s="65"/>
      <c r="I26" s="64"/>
      <c r="J26" s="66"/>
    </row>
    <row r="27" spans="1:10" ht="48" customHeight="1" x14ac:dyDescent="0.25">
      <c r="A27" s="9"/>
      <c r="B27" s="75"/>
      <c r="C27" s="64"/>
      <c r="D27" s="64"/>
      <c r="E27" s="64"/>
      <c r="F27" s="64"/>
      <c r="G27" s="62"/>
      <c r="H27" s="65"/>
      <c r="I27" s="64"/>
      <c r="J27" s="66"/>
    </row>
    <row r="28" spans="1:10" ht="24" customHeight="1" x14ac:dyDescent="0.25"/>
    <row r="29" spans="1:10" ht="127.5" customHeight="1" x14ac:dyDescent="0.25">
      <c r="A29" s="77" t="s">
        <v>161</v>
      </c>
      <c r="B29" s="60"/>
      <c r="C29" s="60"/>
      <c r="D29" s="60"/>
      <c r="E29" s="60"/>
      <c r="F29" s="60"/>
      <c r="G29" s="60"/>
      <c r="H29" s="60"/>
      <c r="I29" s="60"/>
      <c r="J29" s="60"/>
    </row>
    <row r="30" spans="1:10" ht="22.5" customHeight="1" x14ac:dyDescent="0.25"/>
    <row r="32" spans="1:10" x14ac:dyDescent="0.25">
      <c r="A32" s="73" t="s">
        <v>162</v>
      </c>
      <c r="B32" s="60"/>
      <c r="C32" s="60"/>
      <c r="D32" s="60"/>
      <c r="E32" s="74"/>
      <c r="F32" s="60"/>
      <c r="G32" s="60"/>
      <c r="H32" s="60"/>
      <c r="I32" s="60"/>
      <c r="J32" s="60"/>
    </row>
    <row r="34" spans="1:10" x14ac:dyDescent="0.25">
      <c r="A34" s="73" t="s">
        <v>163</v>
      </c>
      <c r="B34" s="60"/>
      <c r="C34" s="60"/>
      <c r="D34" s="60"/>
      <c r="E34" s="74"/>
      <c r="F34" s="60"/>
      <c r="G34" s="60"/>
      <c r="H34" s="60"/>
      <c r="I34" s="60"/>
      <c r="J34" s="60"/>
    </row>
    <row r="81" spans="1:1" ht="15.75" x14ac:dyDescent="0.25">
      <c r="A81" t="s">
        <v>164</v>
      </c>
    </row>
  </sheetData>
  <sheetProtection algorithmName="SHA-512" hashValue="1GwvJ6EYgngdpvKvYoZzCwxANMzBZ1N2bKXYUIKSaQwUeivZS8MgDe4sPbBSywxJO/16I5WqI2lOiTlh1MLr5A==" saltValue="7t7HHhQfGajw/F2Y3xDmng==" spinCount="100000" sheet="1"/>
  <mergeCells count="54">
    <mergeCell ref="A7:B7"/>
    <mergeCell ref="C6:E6"/>
    <mergeCell ref="F6:H6"/>
    <mergeCell ref="F5:H5"/>
    <mergeCell ref="C13:E13"/>
    <mergeCell ref="A9:K9"/>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2025-02-27T07:21:06Z</dcterms:modified>
</cp:coreProperties>
</file>