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rv-mkstt970\mgyra$\GRA Medicina\Pirkimai bendras MLS\PIRKIMAI 2024\LINA\11 - KMT Dezinfekcines priemones\Sutartys\Sanovus sutartis\"/>
    </mc:Choice>
  </mc:AlternateContent>
  <bookViews>
    <workbookView xWindow="0" yWindow="0" windowWidth="28800" windowHeight="11835"/>
  </bookViews>
  <sheets>
    <sheet name="Pasiūlymas" sheetId="1" r:id="rId1"/>
    <sheet name="Tech.spec." sheetId="4" r:id="rId2"/>
  </sheets>
  <definedNames>
    <definedName name="_xlnm.Print_Area" localSheetId="1">Tech.spec.!$A$1:$D$19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G89" i="1" l="1"/>
  <c r="F87" i="1"/>
  <c r="F88" i="1" s="1"/>
  <c r="F89" i="1" s="1"/>
  <c r="F90" i="1" s="1"/>
  <c r="G77" i="1"/>
  <c r="F75" i="1"/>
  <c r="G76" i="1" s="1"/>
  <c r="G65" i="1"/>
  <c r="F63" i="1"/>
  <c r="F64" i="1" s="1"/>
  <c r="F65" i="1" s="1"/>
  <c r="F66" i="1" s="1"/>
  <c r="G52" i="1"/>
  <c r="F50" i="1"/>
  <c r="F49" i="1"/>
  <c r="G39" i="1"/>
  <c r="F37" i="1"/>
  <c r="G38" i="1" s="1"/>
  <c r="G21" i="1"/>
  <c r="F51" i="1" l="1"/>
  <c r="F52" i="1" s="1"/>
  <c r="F53" i="1" s="1"/>
  <c r="F38" i="1"/>
  <c r="F39" i="1" s="1"/>
  <c r="F40" i="1" s="1"/>
  <c r="G51" i="1"/>
  <c r="G88" i="1"/>
  <c r="G64" i="1"/>
  <c r="F76" i="1"/>
  <c r="F77" i="1" s="1"/>
  <c r="F78" i="1" s="1"/>
</calcChain>
</file>

<file path=xl/sharedStrings.xml><?xml version="1.0" encoding="utf-8"?>
<sst xmlns="http://schemas.openxmlformats.org/spreadsheetml/2006/main" count="197" uniqueCount="121">
  <si>
    <t>PIRKIMO SĄLYGŲ PRIEDAS "PASIŪLYMO FORMA"</t>
  </si>
  <si>
    <t>DEZINFEKCINIŲ PRIEMONIŲ PIRKIMAS</t>
  </si>
  <si>
    <t>Kam:</t>
  </si>
  <si>
    <t>Lietuvos kariuomenės Dr. Jono Basanavičiaus karo medicinos tarnyba</t>
  </si>
  <si>
    <t>Data:</t>
  </si>
  <si>
    <t>Nr.:</t>
  </si>
  <si>
    <t>Vieta:</t>
  </si>
  <si>
    <t>Tiekėjo pavadinimas / Ūkio subjektų grupės nariai:</t>
  </si>
  <si>
    <t>Tiekėjo kodas (-ai):</t>
  </si>
  <si>
    <t>Tiekėjo adresas (-ai):</t>
  </si>
  <si>
    <t>Tiekėjo PVM mokėtojo kodas(-ai):</t>
  </si>
  <si>
    <t>Tiekėjo / Ūkio subjektų grupės atsakingo partnerio sąskaitos numeris, banko pavadinimas ir banko kodas (-ai):</t>
  </si>
  <si>
    <t>Asmens atsakingo už pasiūlymą vardas, pavardė:</t>
  </si>
  <si>
    <t>Asmens atsakingo už pasiūlymą telefono numeris, el. pašto adresas:</t>
  </si>
  <si>
    <t>Tiekėjo / Ūkio subjektų grupės, laimėjimo atveju, pasirašančio sutartį asmens vardas, pavardė, pareigos:</t>
  </si>
  <si>
    <t>Tiekėjo / Ūkio subjektų grupės, laimėjimo atveju, už sutarties vykdymą atsakingo asmens vardas, pavardė, telefono numeris, elektroninio pašto adresas:</t>
  </si>
  <si>
    <t>(1)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t>
  </si>
  <si>
    <t>Tiekėjo patvirtinimai:</t>
  </si>
  <si>
    <t>1. Šiuo pasiūlymu pažymime, kad sutinkame su visomi pirkimo sąlygomis, nustatytomis:</t>
  </si>
  <si>
    <t>1.1. viešojo pirkimo dokumentuose</t>
  </si>
  <si>
    <t>1.2. kituose pirkimo dokumentuose (jų paaiškinimuose, papildymuose).</t>
  </si>
  <si>
    <t>2. Patvirtiname, kad informacija ir duomenys, pateikti pasiūlyme, yra teisingi ir apima viską, ko reikia tinkamam sutarties įvykdymui</t>
  </si>
  <si>
    <t>3. Patvirtiname, kad jei pasiūlyme nenurodyti kolegialaus priežiūros/valdymo organų nariai, šie organai juridiniuose asmenyse nėra sudaryti (taikoma, kai pirkimo dokumentuose nustatyti pašalinimo pagrindai).</t>
  </si>
  <si>
    <t>4. Pasiūlymas galioja iki termino, nustatyto pirkimo dokumentuose.</t>
  </si>
  <si>
    <t>5. Tais atvejais, kai pagal galiojančius teisės aktus tiekėjui nereikia mokėti PVM, jis nurodo priežastis, dėl kurių PVM nemoka:</t>
  </si>
  <si>
    <t>6. Tiekėjas kainas pateikia, nurodydamas ne daugiau skaičių po kablelio, nei leidžiama pirkimo dokumentuose.</t>
  </si>
  <si>
    <t>1. DALIS</t>
  </si>
  <si>
    <t xml:space="preserve">VALIKLIS ATSIURBIMO SISTEMAI </t>
  </si>
  <si>
    <t>Tiekėjo pasiūlymas:</t>
  </si>
  <si>
    <t>Nr.</t>
  </si>
  <si>
    <t>Pavadinimas</t>
  </si>
  <si>
    <t>Kiekis</t>
  </si>
  <si>
    <t>Mato vienetas</t>
  </si>
  <si>
    <t>Kaina be PVM, Eur</t>
  </si>
  <si>
    <t>Suma be PVM, Eur</t>
  </si>
  <si>
    <t>Prekės pavadinimas, modelis, kodas</t>
  </si>
  <si>
    <t>Pakuotės dydis (prekių/vnt. skaičius pakuotėje)</t>
  </si>
  <si>
    <t>Gamintojas, šalis</t>
  </si>
  <si>
    <t>1.</t>
  </si>
  <si>
    <t xml:space="preserve">Valiklis atsiurbimo sistemai </t>
  </si>
  <si>
    <t>1.1.</t>
  </si>
  <si>
    <t>L</t>
  </si>
  <si>
    <t>Suma be PVM</t>
  </si>
  <si>
    <t>Taikomas PVM dydis (%)</t>
  </si>
  <si>
    <t>PVM suma</t>
  </si>
  <si>
    <t>Suma su PVM</t>
  </si>
  <si>
    <t>2. DALIS</t>
  </si>
  <si>
    <t>SERVETĖLĖS DEZINFEKCIJAI, JAUTRIEMS PAVIRŠIAMS</t>
  </si>
  <si>
    <t>2.</t>
  </si>
  <si>
    <t>Servetėlės dezinfekcijai, jautriems paviršiams</t>
  </si>
  <si>
    <t>2.1.</t>
  </si>
  <si>
    <t xml:space="preserve">Servetėlės dezinfekcijai, jautriems paviršiams </t>
  </si>
  <si>
    <t>2.2.</t>
  </si>
  <si>
    <t>Servetėlės dezinfekcijai, jautriems paviršiams, papildymas</t>
  </si>
  <si>
    <t>4. DALIS</t>
  </si>
  <si>
    <t xml:space="preserve">PRIEMONĖ ODONTOLOGINIŲ GRĄŽTŲ DEZINFEKCIJAI IR VALYMUI </t>
  </si>
  <si>
    <t>4.</t>
  </si>
  <si>
    <t xml:space="preserve">Priemonė odontologinių grąžtų dezinfekcijai ir valymui </t>
  </si>
  <si>
    <t>4.1.</t>
  </si>
  <si>
    <t>5. DALIS</t>
  </si>
  <si>
    <t xml:space="preserve">PRIEMONĖ INSTRUMENTŲ DEZINFEKCIJAI IR VALYMUI </t>
  </si>
  <si>
    <t>5.</t>
  </si>
  <si>
    <t xml:space="preserve">Priemonė instrumentų dezinfekcijai ir valymui </t>
  </si>
  <si>
    <t>5.1.</t>
  </si>
  <si>
    <t>6. DALIS</t>
  </si>
  <si>
    <t>SERVETĖLĖS DEZINFEKCINĖS, ALKOHOLINĖS, DIDELĖJE TALPOJE</t>
  </si>
  <si>
    <t>6.</t>
  </si>
  <si>
    <t>Servetėlės dezinfekcinės, alkoholinės, didelėje talpoje</t>
  </si>
  <si>
    <t>6.1.</t>
  </si>
  <si>
    <t>N.100</t>
  </si>
  <si>
    <t>Mato vienetas *</t>
  </si>
  <si>
    <t>Schulke &amp; Mayr, Vokietija</t>
  </si>
  <si>
    <t>2L x 5 vnt.</t>
  </si>
  <si>
    <t>Aspirmatic cleaner, 150302</t>
  </si>
  <si>
    <t>Rotasept, 104745</t>
  </si>
  <si>
    <t>Gigasept instru AF, 107427</t>
  </si>
  <si>
    <t>„SANOVUS“, UAB</t>
  </si>
  <si>
    <t>Daugėliškio g. 32-301, LT-09300, Vilnius</t>
  </si>
  <si>
    <t>LT222220314</t>
  </si>
  <si>
    <t>LT04 7044 0600 0481 8307, SEB bankas, banko kodas 70440</t>
  </si>
  <si>
    <t>Direktorius Mindaugas Danilevičius</t>
  </si>
  <si>
    <t>Laura Kiaušaitė, 052450415</t>
  </si>
  <si>
    <t>Vilnius</t>
  </si>
  <si>
    <t>Karolina Majauskaitė</t>
  </si>
  <si>
    <t>061444661, karolina.majauskaite@sanovus.lt</t>
  </si>
  <si>
    <t>Viešųjų pirkimų specialistė</t>
  </si>
  <si>
    <t>Taip</t>
  </si>
  <si>
    <t>Pirkimo dokumentų 2 priedo priedėlis</t>
  </si>
  <si>
    <t>TECHNINĖ SPECIFIKACIJA</t>
  </si>
  <si>
    <t>Bendrieji reikalavimai</t>
  </si>
  <si>
    <t>Reikšmė</t>
  </si>
  <si>
    <t>1. Prekės privalo atitikti techninėje specifikacijoje  nurodytiems reikalavimams.</t>
  </si>
  <si>
    <t xml:space="preserve">2. Prekės privalo būti pristatytos gamintojo originaliose, nepažeistose pakuotėse. </t>
  </si>
  <si>
    <t>3. Pateikti CE ( pagal Europos Parlamento ir Tarybos reglamentą (ES) 2017/745 dėl medicinos priemonių) sertifikato ir saugos duomenų lapo kopijos lietuvių kalba.</t>
  </si>
  <si>
    <t>Pateikti kartu su pasiūlymu.</t>
  </si>
  <si>
    <t>4. Pakuotė privalo būti paženklinta CE ženklu.</t>
  </si>
  <si>
    <t>Eil. Nr.</t>
  </si>
  <si>
    <t>Prekės, paslaugos, darbų pavadinimas</t>
  </si>
  <si>
    <t>Specialieji reikalavimai</t>
  </si>
  <si>
    <r>
      <t>Siūloma tiekti prekė visiškai atitinka pirkimo dokumentuose nustatytus techninius reikalavimus  ir jos savybės tokios 
(</t>
    </r>
    <r>
      <rPr>
        <i/>
        <sz val="11"/>
        <rFont val="Times New Roman"/>
        <family val="1"/>
        <charset val="186"/>
      </rPr>
      <t>techninių reikalavimų formuluotėse, kur nurodyta paklaida ar reikalavimas "Taip/Ne (tikslus aprašymas) nurodomos siūlomo objekto charakteristikos</t>
    </r>
    <r>
      <rPr>
        <sz val="11"/>
        <rFont val="Times New Roman"/>
        <family val="1"/>
        <charset val="186"/>
      </rPr>
      <t>)</t>
    </r>
    <r>
      <rPr>
        <b/>
        <sz val="11"/>
        <rFont val="Times New Roman"/>
        <family val="1"/>
        <charset val="186"/>
      </rPr>
      <t xml:space="preserve">
</t>
    </r>
  </si>
  <si>
    <t>Valiklis atsiurbimo sistemai</t>
  </si>
  <si>
    <t>1. Skirtas odontologinei siurbimo įrangai, bei jos nutekamiesiems kanalams valyti. Neputojantis, koncentruotas valiklis, kuris tirpina kalkių nuosėdas bei profilaktinių miltelių nuosėdas, apnašas.
2. Sudėtis: rūgštys (30-60 %), neputojančios aktyviosios paviršiaus medžiagos ( &lt;15 %) ir pagalbinės medžiagos vandeniniame tirpale.
3. Pakuotė - kanistro tūris 2,5 (± 0,5) litrai valiklio.</t>
  </si>
  <si>
    <t>1. Skirtas odontologinei siurbimo įrangai, bei jos nutekamiesiems kanalams valyti. Neputojantis, koncentruotas valiklis, kuris tirpina kalkių nuosėdas bei profilaktinių miltelių nuosėdas, apnašas.
2. Sudėtis: citrinos rūgštis (30-50 %), neputojančios aktyviosios paviršiaus medžiagos ( 5 %) ir nekenksmingos pagalbinės medžiagos vandeniniame tirpale.
3. Pakuotė - kanistro tūris 2,0 litrai valiklio.</t>
  </si>
  <si>
    <t>2. Servetėlės dezinfekcijai, jautriems paviršiams</t>
  </si>
  <si>
    <t>2.1</t>
  </si>
  <si>
    <t xml:space="preserve">
1. Skirtos greitam jautriems paviršių, instrumentų, inventoriaus valymui ir dezinfekcijai sveikatos priežiūros įstaigose.
2. Servetėlės turi veikti:
- baktericidiškai, fungicidiškai;
- virucidiniu poveikiu ( virusai su apvalkalu, įskaitant HBV, HCV, ŽIV ir koronovirusus) poveikiu, taip pat turi veikti norovirusus.
3. Turi atikti šiuos standartus EN 13624, EN 14348, EN 14476,
EN 14561, EN 14562, EN 16615 arba lygiaverčius (pateikti atitikimą standartams patvirtinančius dokumentus).
4. Servetėlės turi būti tolygiai impregnuoti ketvirtiniais amonio junginiais.
5. Servetėlės išmatavimai 200 (± 50) mm x 300 (± 150) mm.
6. Pagamintos iš neaustinės medžiagos, nepaliekančius pūkelių ant paviršių.
7. Pakuotėje 150 (± 80) vnt. servetėlių.
</t>
  </si>
  <si>
    <t>2.2</t>
  </si>
  <si>
    <t xml:space="preserve">Servetėlės dezinfekcijai, jautriems paviršiams, papildymas </t>
  </si>
  <si>
    <t>1.  Skirtos greitam jautrių paviršių instrumentų, inventoriaus valymui ir dezinfekcijai sveikatos priežiūros įstaigose. Skirtos spec. indelio papildymui, kai baigiamos naudoti servetėlės. 
2. Servetėlės turi veikti:
- baktericidiškai, fungicidiškai;
- virucidiniu poveikiu ( virusai su apvalkalu, įskaitant HBV, HCV, ŽIV ir koronovirusus) poveikiu, taip pat turi veikti norovirusus.
3. Turi atikti šiuos standartus EN 13624, EN 14348, EN 14476,
EN 14561, EN 14562, EN 14563, EN 16615 arba lygiaverčius (pateikti atitikimą standartams patvirtinančius dokumentus).
4. Servetėlės turi būti tolygiai impregnuoti ketvirtiniais amonio junginiais.
5. Servetėlės išmatavimai 200 (± 50) mm x 300 (± 150) mm.
6. Pagamintos iš neaustinės medžiagos, nepaliekančius pūkelių ant paviršių
7. Pakuotėje 150 (± 80) vnt. servetėlių.</t>
  </si>
  <si>
    <t>Priemonė odontologinių grąžtų dezinfekcijai ir valymui</t>
  </si>
  <si>
    <t xml:space="preserve">
1. Priemonė skirta besisukančių instrumentų dezinfekcijai ir valymui. Tinkamas naudoti ultragarsinėse vonelėse.
2. Sudėtyje turi būti propanolis, kalio hidroksidas, korozijos inhibitoriai.
3. Pasižymi baktericidiniu, mikobaktericidinis, tuberkuliocidinis, fungicidiniu, ribotu virucidiniu (virusai su apvalkalu, įskaitant HBV, HCV, ŽIV) poveikiu. Taip pat turi veikti adenovirusus, norovirusus be apvalkalo, papiloma virusus, polio virusus.
4. Darbinis tirpalas turi galioti ne mažiau 7 paras.
5. Turi atitikti šiuos standartus EN 13727, EN 13624, EN 14476,
EN 143448, EN 14561, EN 14562, EN 14563 arba lygiaverčius. Pateikti atitikimą standartams patvirtinančius dokumentus lietuvių kalba.
6. Pakuotė 2,5 (± 0,5) litrai dezinfekanto.
</t>
  </si>
  <si>
    <t>1. Priemonė skirta besisukančių instrumentų dezinfekcijai ir valymui. Tinkamas naudoti ultragarsinėse vonelėse.
2. Sudėtyje  propanolis, kalio hidroksidas, korozijos inhibitoriai.
3. Pasižymi baktericidiniu, mikobaktericidinis, tuberkuliocidinis, fungicidiniu, ribotu virucidiniu (virusai su apvalkalu, įskaitant HBV, HCV, ŽIV) poveikiu. Taip pat veikia adenovirusus, norovirusus be apvalkalo, papiloma virusus, polio virusus.
4. Priemonės pavidalas - naudojimui paruoštas darbinis tirpalas. Priemonei suteikiamas 36 mėn galiojimo laikas
5. Atitinka šiuos standartus EN 13727, EN 13624, EN 14476, EN 14348, EN 14561, EN 14562, EN 14563 arba lygiaverčius. Pateikiami atitikimą standartams patvirtinantys dokumentai.
6. Pakuotė 2,0 litrai dezinfekanto.</t>
  </si>
  <si>
    <t>Priemonė instrumentų dezinfekcijai ir valymui</t>
  </si>
  <si>
    <t xml:space="preserve">
1. Koncentrantas be aldehidų, skirtas vienu metu dezinfekuoti ir valyti bendrojo pobūdžio odontologiniu instrumentus (veidrodėlius, zondus, pincetus, replės ir pan.), bei chirurginiams ir besisukantiems instrumentams. Tinkamas naudoti ultragarsinėse vonelėse.
2. Priemonės koncentrato sudėtis: ketvirtiniai amonio junginiai, nejoninių paviršiaus aktyvumo medžiagos, šarminiai valymo komponentai.
3. Pasižymi baktericidiniu, mielocidiniu, ribotu virucidiniu (virusai su apvalkalu, įskaitant HBV, HCV, ŽIV) poveikiu. Taip pat turi veikti adenovirusus, norovirusus be apvalkalo.
4.  Turi atitikti šiuos standartus EN 13727, EN 13624, EN 14476,
EN 14561, EN 14562, EN 14563 arba lygiaverčius (pateikti atitikimą standartams patvirtinančius dokumentus lietuvių kalba).
5. Pakuotė turi būti 2,5 (± 0,5) litrai valiklio.
</t>
  </si>
  <si>
    <t>1. Koncentrantas be aldehidų, skirtas vienu metu dezinfekuoti ir valyti bendrojo pobūdžio odontologiniu instrumentus (veidrodėlius, zondus, pincetus, replės ir pan.), bei chirurginiams ir besisukantiems instrumentams. Tinkamas naudoti ultragarsinėse vonelėse.
2. Priemonės koncentrato sudėtis: ketvirtiniai amonio junginiai, nejoninių paviršiaus aktyvumo medžiagos, šarminiai valymo komponentai.
3. Pasižymi baktericidiniu, mieliacidiniu, ribotu virucidiniu (virusai su apvalkalu, įskaitant HBV, HCV, ŽIV) poveikiu. Taip pat veikia adenovirusus, norovirusus be apvalkalo.
4.  Atitinka šiuos standartus EN 13727, EN 13624, EN 14476, EN 14561, EN 14562, EN 14563 arba lygiaverčius (pateikimi atitikimą standartams patvirtinantys dokumentai).
5. Pakuotė - 2,0 litrai valiklio.</t>
  </si>
  <si>
    <t>1. Skirtos greitam mažų paviršių, instrumentų inventoriaus valymui ir dezinfekcijai sveikatos priežiūros įstaigose.
2. Servetėlės turi veikti:
- baktericidiškai, fungicidiškai;
- virucidiniu poveikiu ( virusai su apvalkalu, įskaitant HBV, HCV, ŽIV ir koronovirusus) poveikiu, taip pat turi veikti norovirusus.
3. Turi atitikti šiuos standartus EN 13624, EN 14476, EN 16615 arba lygiaverčius (pateikti atitikimą standartams patvirtinančius dokumentus).
4. Servetėlės turi būti tolygiai impregnuotos alkoholiu (ne mažiau 60 %). Sudėtyje gali būti papildomų veikliųjų medžiagų: ketvirtinių amonio junginių, biguanidų arba lygiavertėmis dezinfekuojančiu poveikiu pasižyminčių medžiagų.
5. Sudėtyje neturi būti aldehidų, fenolių ir peroksidų.
6. Servetėlės išmatavimai ne mažesni kaip 120 mm x 200 mm.
7. Galimybė viena servetėle išdenzinfekuoti ne mažesnį kaip 0,5m2 paviršiaus plotą.
8. Pagamintos iš neaustinės medžiagos, nepaliekančius pūkelių ant paviršių.
9. Sudėtyje gali būti antialerginių priedų, medžiagų, ilginančių išliekamąjį dezinfekcijos poveikį.
10. Be papildomų kvapų, valant paviršius, kvapas turi nedirginti gleivinių.
11. Pakuotė plastikinis indas arba kibirėlis su tvirtais užsispaudžiančiu dangteliu, turinčiu specialų servetėlių išėmimo įrenginį, kuris užtikrina dozavimą po vieną servetėlę per perforacijos liniją, bei apsaugo servetėles nuo užteršimo ir išgaravimo iš talpos vidaus.
12. Talpyklėje 600 (± 350) vnt. servetėlių.
13. Pateikti biocido autorizacijos liudijimo ir saugos duomenų lapo kopijas.</t>
  </si>
  <si>
    <t>(Tiekėjo arba jo įgalioto asmens pareigų pavadinimas)</t>
  </si>
  <si>
    <t>(Parašas)</t>
  </si>
  <si>
    <t xml:space="preserve">(Vardas ir pavardė) </t>
  </si>
  <si>
    <t>___________________</t>
  </si>
  <si>
    <t>Sutarties 3 priedas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</si>
</sst>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2"/>
      <color theme="1"/>
      <name val="Calibri"/>
      <family val="2"/>
      <scheme val="minor"/>
    </font>
    <font>
      <sz val="12"/>
      <color theme="1"/>
      <name val="Times New Roman"/>
      <family val="1"/>
      <charset val="186"/>
    </font>
    <font>
      <b/>
      <sz val="12"/>
      <color theme="1"/>
      <name val="Times New Roman"/>
      <family val="1"/>
      <charset val="186"/>
    </font>
    <font>
      <sz val="12"/>
      <color indexed="8"/>
      <name val="Times New Roman"/>
      <family val="1"/>
      <charset val="186"/>
    </font>
    <font>
      <sz val="11"/>
      <color theme="1"/>
      <name val="Calibri"/>
      <family val="2"/>
      <charset val="186"/>
      <scheme val="minor"/>
    </font>
    <font>
      <b/>
      <sz val="14"/>
      <name val="Times New Roman"/>
      <family val="1"/>
    </font>
    <font>
      <b/>
      <sz val="12"/>
      <name val="Times New Roman"/>
      <family val="1"/>
    </font>
    <font>
      <sz val="12"/>
      <name val="Times New Roman"/>
      <family val="1"/>
    </font>
    <font>
      <sz val="11"/>
      <name val="Times New Roman"/>
      <family val="1"/>
      <charset val="186"/>
    </font>
    <font>
      <sz val="12"/>
      <name val="Times New Roman"/>
      <family val="1"/>
      <charset val="186"/>
    </font>
    <font>
      <b/>
      <sz val="12"/>
      <name val="Times New Roman"/>
      <family val="1"/>
      <charset val="186"/>
    </font>
    <font>
      <b/>
      <sz val="11"/>
      <name val="Times New Roman"/>
      <family val="1"/>
      <charset val="186"/>
    </font>
    <font>
      <i/>
      <sz val="11"/>
      <name val="Times New Roman"/>
      <family val="1"/>
      <charset val="186"/>
    </font>
    <font>
      <sz val="11"/>
      <name val="Arial"/>
      <family val="2"/>
      <charset val="186"/>
    </font>
    <font>
      <b/>
      <i/>
      <sz val="12"/>
      <name val="Times New Roman"/>
      <family val="1"/>
      <charset val="186"/>
    </font>
    <font>
      <i/>
      <sz val="12"/>
      <name val="Times New Roman"/>
      <family val="1"/>
      <charset val="186"/>
    </font>
    <font>
      <i/>
      <sz val="11"/>
      <name val="Times New Roman"/>
      <family val="1"/>
    </font>
    <font>
      <i/>
      <sz val="12"/>
      <name val="Times New Roman"/>
      <family val="1"/>
    </font>
    <font>
      <i/>
      <sz val="12"/>
      <color theme="1"/>
      <name val="Times New Roman"/>
      <family val="1"/>
      <charset val="186"/>
    </font>
    <font>
      <sz val="10"/>
      <name val="Times New Roman"/>
      <family val="1"/>
      <charset val="186"/>
    </font>
  </fonts>
  <fills count="3">
    <fill>
      <patternFill patternType="none"/>
    </fill>
    <fill>
      <patternFill patternType="gray125"/>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indexed="64"/>
      </top>
      <bottom/>
      <diagonal/>
    </border>
  </borders>
  <cellStyleXfs count="2">
    <xf numFmtId="0" fontId="0" fillId="0" borderId="0"/>
    <xf numFmtId="0" fontId="4" fillId="0" borderId="0"/>
  </cellStyleXfs>
  <cellXfs count="77">
    <xf numFmtId="0" fontId="0" fillId="0" borderId="0" xfId="0"/>
    <xf numFmtId="0" fontId="1" fillId="0" borderId="0" xfId="0" applyFont="1" applyFill="1" applyAlignment="1">
      <alignment vertical="center" wrapText="1"/>
    </xf>
    <xf numFmtId="0" fontId="1" fillId="0" borderId="0" xfId="0" applyFont="1" applyFill="1" applyAlignment="1">
      <alignment vertical="center"/>
    </xf>
    <xf numFmtId="0" fontId="1" fillId="0" borderId="0" xfId="0" applyFont="1" applyFill="1" applyAlignment="1" applyProtection="1">
      <alignment horizontal="center" vertical="center"/>
      <protection locked="0"/>
    </xf>
    <xf numFmtId="0" fontId="1"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applyAlignment="1">
      <alignment horizontal="center" vertical="center"/>
    </xf>
    <xf numFmtId="0" fontId="1" fillId="0" borderId="1" xfId="0" applyFont="1" applyFill="1" applyBorder="1" applyAlignment="1">
      <alignment horizontal="left" vertical="center"/>
    </xf>
    <xf numFmtId="14" fontId="1" fillId="0" borderId="1" xfId="0" applyNumberFormat="1" applyFont="1" applyFill="1" applyBorder="1" applyAlignment="1" applyProtection="1">
      <alignment vertical="center"/>
      <protection locked="0"/>
    </xf>
    <xf numFmtId="0" fontId="1" fillId="0" borderId="1" xfId="0" applyFont="1" applyFill="1" applyBorder="1" applyAlignment="1" applyProtection="1">
      <alignment vertical="center"/>
      <protection locked="0"/>
    </xf>
    <xf numFmtId="0" fontId="2" fillId="0" borderId="6" xfId="0" applyFont="1" applyFill="1" applyBorder="1" applyAlignment="1">
      <alignment vertical="center"/>
    </xf>
    <xf numFmtId="0" fontId="2" fillId="0" borderId="6"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6" xfId="0" applyFont="1" applyFill="1" applyBorder="1" applyAlignment="1">
      <alignment vertical="center"/>
    </xf>
    <xf numFmtId="2" fontId="1" fillId="0" borderId="6" xfId="0" applyNumberFormat="1" applyFont="1" applyFill="1" applyBorder="1" applyAlignment="1" applyProtection="1">
      <alignment horizontal="center" vertical="center"/>
      <protection locked="0"/>
    </xf>
    <xf numFmtId="0" fontId="1" fillId="0" borderId="6" xfId="0" applyFont="1" applyFill="1" applyBorder="1" applyAlignment="1" applyProtection="1">
      <alignment vertical="center"/>
      <protection locked="0"/>
    </xf>
    <xf numFmtId="0" fontId="1" fillId="0" borderId="6" xfId="0" applyFont="1" applyFill="1" applyBorder="1" applyAlignment="1" applyProtection="1">
      <alignment vertical="center" wrapText="1"/>
      <protection locked="0"/>
    </xf>
    <xf numFmtId="0" fontId="2" fillId="0" borderId="6" xfId="0" applyFont="1" applyFill="1" applyBorder="1" applyAlignment="1">
      <alignment horizontal="left" vertical="center"/>
    </xf>
    <xf numFmtId="0" fontId="1" fillId="0" borderId="6" xfId="0" applyFont="1" applyFill="1" applyBorder="1" applyAlignment="1" applyProtection="1">
      <alignment horizontal="center" vertical="center"/>
      <protection locked="0"/>
    </xf>
    <xf numFmtId="0" fontId="2" fillId="0" borderId="6" xfId="0" applyFont="1" applyFill="1" applyBorder="1" applyAlignment="1">
      <alignment vertical="center" wrapText="1"/>
    </xf>
    <xf numFmtId="0" fontId="1" fillId="0" borderId="6" xfId="0" applyFont="1" applyFill="1" applyBorder="1" applyAlignment="1">
      <alignment horizontal="center" vertical="center" wrapText="1"/>
    </xf>
    <xf numFmtId="0" fontId="1" fillId="0" borderId="6" xfId="0" applyFont="1" applyFill="1" applyBorder="1" applyAlignment="1">
      <alignment vertical="center" wrapText="1"/>
    </xf>
    <xf numFmtId="0" fontId="1" fillId="0" borderId="6" xfId="0" applyFont="1" applyFill="1" applyBorder="1" applyAlignment="1" applyProtection="1">
      <alignment horizontal="center" vertical="center" wrapText="1"/>
      <protection locked="0"/>
    </xf>
    <xf numFmtId="0" fontId="1" fillId="0" borderId="0" xfId="0" applyFont="1" applyFill="1" applyAlignment="1">
      <alignment horizontal="center" vertical="center" wrapText="1"/>
    </xf>
    <xf numFmtId="0" fontId="2" fillId="0" borderId="6" xfId="0" applyFont="1" applyFill="1" applyBorder="1" applyAlignment="1">
      <alignment horizontal="left" vertical="center" wrapText="1"/>
    </xf>
    <xf numFmtId="0" fontId="2" fillId="0" borderId="6" xfId="0" applyFont="1" applyFill="1" applyBorder="1" applyAlignment="1">
      <alignment horizontal="center" vertical="center" wrapText="1"/>
    </xf>
    <xf numFmtId="0" fontId="2" fillId="0" borderId="0" xfId="0" applyFont="1" applyFill="1" applyAlignment="1">
      <alignment vertical="center" wrapText="1"/>
    </xf>
    <xf numFmtId="0" fontId="4" fillId="0" borderId="0" xfId="1" applyAlignment="1">
      <alignment horizontal="center" vertical="center"/>
    </xf>
    <xf numFmtId="0" fontId="4" fillId="0" borderId="0" xfId="1"/>
    <xf numFmtId="0" fontId="1" fillId="0" borderId="0" xfId="1" applyFont="1" applyAlignment="1">
      <alignment horizontal="right"/>
    </xf>
    <xf numFmtId="0" fontId="4" fillId="0" borderId="0" xfId="1" applyAlignment="1">
      <alignment wrapText="1"/>
    </xf>
    <xf numFmtId="0" fontId="6" fillId="0" borderId="0" xfId="1" applyFont="1" applyAlignment="1">
      <alignment horizontal="center"/>
    </xf>
    <xf numFmtId="0" fontId="7" fillId="0" borderId="0" xfId="1" applyFont="1" applyAlignment="1">
      <alignment wrapText="1"/>
    </xf>
    <xf numFmtId="0" fontId="7" fillId="0" borderId="0" xfId="1" applyFont="1"/>
    <xf numFmtId="0" fontId="6" fillId="0" borderId="7" xfId="1" applyFont="1" applyBorder="1" applyAlignment="1">
      <alignment horizontal="center"/>
    </xf>
    <xf numFmtId="0" fontId="9" fillId="0" borderId="7"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7" xfId="1" applyFont="1" applyBorder="1" applyAlignment="1">
      <alignment horizontal="center" vertical="center"/>
    </xf>
    <xf numFmtId="0" fontId="11" fillId="0" borderId="7" xfId="1" applyFont="1" applyBorder="1" applyAlignment="1">
      <alignment vertical="center" wrapText="1"/>
    </xf>
    <xf numFmtId="0" fontId="13" fillId="0" borderId="0" xfId="1" applyFont="1" applyAlignment="1">
      <alignment wrapText="1"/>
    </xf>
    <xf numFmtId="0" fontId="13" fillId="0" borderId="0" xfId="1" applyFont="1"/>
    <xf numFmtId="0" fontId="14" fillId="0" borderId="7" xfId="1" applyFont="1" applyBorder="1" applyAlignment="1">
      <alignment horizontal="left" vertical="center" wrapText="1"/>
    </xf>
    <xf numFmtId="0" fontId="8" fillId="0" borderId="7" xfId="1" applyFont="1" applyBorder="1" applyAlignment="1">
      <alignment vertical="center" wrapText="1"/>
    </xf>
    <xf numFmtId="0" fontId="15" fillId="0" borderId="7" xfId="1" applyFont="1" applyBorder="1" applyAlignment="1">
      <alignment vertical="center" wrapText="1"/>
    </xf>
    <xf numFmtId="0" fontId="10" fillId="0" borderId="7" xfId="1" applyFont="1" applyBorder="1" applyAlignment="1">
      <alignment vertical="center"/>
    </xf>
    <xf numFmtId="0" fontId="16" fillId="0" borderId="7" xfId="1" applyFont="1" applyBorder="1" applyAlignment="1">
      <alignment vertical="center" wrapText="1"/>
    </xf>
    <xf numFmtId="0" fontId="8" fillId="0" borderId="7" xfId="1" applyFont="1" applyBorder="1" applyAlignment="1">
      <alignment horizontal="left" vertical="center" wrapText="1"/>
    </xf>
    <xf numFmtId="0" fontId="17" fillId="0" borderId="7" xfId="1" applyFont="1" applyBorder="1" applyAlignment="1">
      <alignment vertical="center" wrapText="1"/>
    </xf>
    <xf numFmtId="0" fontId="8" fillId="0" borderId="7" xfId="1" applyFont="1" applyBorder="1" applyAlignment="1">
      <alignment vertical="top" wrapText="1"/>
    </xf>
    <xf numFmtId="0" fontId="10" fillId="0" borderId="8" xfId="1" applyFont="1" applyBorder="1" applyAlignment="1">
      <alignment horizontal="center" vertical="center" wrapText="1"/>
    </xf>
    <xf numFmtId="0" fontId="14" fillId="0" borderId="8" xfId="1" applyFont="1" applyBorder="1" applyAlignment="1">
      <alignment horizontal="left" vertical="center" wrapText="1"/>
    </xf>
    <xf numFmtId="0" fontId="8" fillId="0" borderId="8" xfId="1" applyFont="1" applyBorder="1" applyAlignment="1">
      <alignment horizontal="left" vertical="center" wrapText="1"/>
    </xf>
    <xf numFmtId="0" fontId="18" fillId="0" borderId="8" xfId="1" applyFont="1" applyBorder="1" applyAlignment="1">
      <alignment horizontal="left" vertical="center" wrapText="1"/>
    </xf>
    <xf numFmtId="0" fontId="19" fillId="0" borderId="0" xfId="1" applyFont="1" applyAlignment="1">
      <alignment horizontal="center" vertical="center" wrapText="1"/>
    </xf>
    <xf numFmtId="0" fontId="19" fillId="0" borderId="0" xfId="1" applyFont="1" applyAlignment="1">
      <alignment horizontal="left" vertical="center" wrapText="1"/>
    </xf>
    <xf numFmtId="0" fontId="19" fillId="0" borderId="0" xfId="1" applyFont="1"/>
    <xf numFmtId="0" fontId="19" fillId="2" borderId="9" xfId="1" applyFont="1" applyFill="1" applyBorder="1" applyAlignment="1">
      <alignment horizontal="center" vertical="top" wrapText="1"/>
    </xf>
    <xf numFmtId="0" fontId="19" fillId="2" borderId="9" xfId="1" applyFont="1" applyFill="1" applyBorder="1" applyAlignment="1">
      <alignment horizontal="center" vertical="top"/>
    </xf>
    <xf numFmtId="0" fontId="9" fillId="0" borderId="0" xfId="1" quotePrefix="1" applyFont="1" applyAlignment="1">
      <alignment horizontal="left" vertical="center" wrapText="1"/>
    </xf>
    <xf numFmtId="0" fontId="1" fillId="0" borderId="6" xfId="0" applyFont="1" applyFill="1" applyBorder="1" applyAlignment="1" applyProtection="1">
      <alignment horizontal="center" vertical="center"/>
      <protection locked="0"/>
    </xf>
    <xf numFmtId="0" fontId="1" fillId="0" borderId="6" xfId="0" applyFont="1" applyFill="1" applyBorder="1" applyAlignment="1" applyProtection="1">
      <alignment vertical="center"/>
      <protection locked="0"/>
    </xf>
    <xf numFmtId="0" fontId="1" fillId="0" borderId="1" xfId="0" applyFont="1" applyFill="1" applyBorder="1" applyAlignment="1">
      <alignment vertical="center"/>
    </xf>
    <xf numFmtId="0" fontId="1" fillId="0" borderId="3" xfId="0" applyFont="1" applyFill="1" applyBorder="1" applyAlignment="1">
      <alignment vertical="center"/>
    </xf>
    <xf numFmtId="0" fontId="1" fillId="0" borderId="1" xfId="0" applyFont="1" applyFill="1" applyBorder="1" applyAlignment="1" applyProtection="1">
      <alignment horizontal="center" vertical="center"/>
      <protection locked="0"/>
    </xf>
    <xf numFmtId="0" fontId="1" fillId="0" borderId="4" xfId="0" applyFont="1" applyFill="1" applyBorder="1" applyAlignment="1" applyProtection="1">
      <alignment vertical="center"/>
      <protection locked="0"/>
    </xf>
    <xf numFmtId="0" fontId="1" fillId="0" borderId="3" xfId="0" applyFont="1" applyFill="1" applyBorder="1" applyAlignment="1" applyProtection="1">
      <alignment vertical="center"/>
      <protection locked="0"/>
    </xf>
    <xf numFmtId="0" fontId="1" fillId="0" borderId="0" xfId="0" applyFont="1" applyFill="1" applyAlignment="1">
      <alignment vertical="center"/>
    </xf>
    <xf numFmtId="0" fontId="1" fillId="0" borderId="6" xfId="0" applyFont="1" applyFill="1" applyBorder="1" applyAlignment="1">
      <alignment vertical="center"/>
    </xf>
    <xf numFmtId="49" fontId="3" fillId="0" borderId="2" xfId="0" applyNumberFormat="1" applyFont="1" applyFill="1" applyBorder="1" applyAlignment="1">
      <alignment horizontal="left" vertical="center"/>
    </xf>
    <xf numFmtId="0" fontId="1" fillId="0" borderId="5" xfId="0" applyFont="1" applyFill="1" applyBorder="1" applyAlignment="1">
      <alignment vertical="center"/>
    </xf>
    <xf numFmtId="0" fontId="2" fillId="0" borderId="0" xfId="0" applyFont="1" applyFill="1" applyAlignment="1">
      <alignment vertical="center"/>
    </xf>
    <xf numFmtId="0" fontId="10" fillId="0" borderId="7" xfId="1" applyFont="1" applyBorder="1" applyAlignment="1">
      <alignment horizontal="left" vertical="center" wrapText="1"/>
    </xf>
    <xf numFmtId="0" fontId="19" fillId="2" borderId="9" xfId="1" applyFont="1" applyFill="1" applyBorder="1" applyAlignment="1">
      <alignment horizontal="center" vertical="top" wrapText="1"/>
    </xf>
    <xf numFmtId="0" fontId="5" fillId="0" borderId="0" xfId="1" applyFont="1" applyAlignment="1">
      <alignment horizontal="center" vertical="center" wrapText="1"/>
    </xf>
    <xf numFmtId="0" fontId="5" fillId="0" borderId="0" xfId="1" applyFont="1" applyAlignment="1">
      <alignment horizontal="center" vertical="center"/>
    </xf>
    <xf numFmtId="0" fontId="6" fillId="0" borderId="7" xfId="1" applyFont="1" applyBorder="1" applyAlignment="1">
      <alignment horizontal="center"/>
    </xf>
    <xf numFmtId="0" fontId="8" fillId="0" borderId="7" xfId="1" applyFont="1" applyBorder="1" applyAlignment="1">
      <alignment horizontal="left" vertical="center" wrapText="1"/>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19</xdr:row>
      <xdr:rowOff>0</xdr:rowOff>
    </xdr:from>
    <xdr:to>
      <xdr:col>2</xdr:col>
      <xdr:colOff>76200</xdr:colOff>
      <xdr:row>20</xdr:row>
      <xdr:rowOff>1</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bwMode="auto">
        <a:xfrm>
          <a:off x="2686050" y="34118550"/>
          <a:ext cx="76200" cy="1619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0" name="Text Box 1">
          <a:extLst>
            <a:ext uri="{FF2B5EF4-FFF2-40B4-BE49-F238E27FC236}">
              <a16:creationId xmlns:a16="http://schemas.microsoft.com/office/drawing/2014/main" id="{00000000-0008-0000-0000-00000A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1" name="Text Box 2">
          <a:extLst>
            <a:ext uri="{FF2B5EF4-FFF2-40B4-BE49-F238E27FC236}">
              <a16:creationId xmlns:a16="http://schemas.microsoft.com/office/drawing/2014/main" id="{00000000-0008-0000-0000-00000B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2" name="Text Box 3">
          <a:extLst>
            <a:ext uri="{FF2B5EF4-FFF2-40B4-BE49-F238E27FC236}">
              <a16:creationId xmlns:a16="http://schemas.microsoft.com/office/drawing/2014/main" id="{00000000-0008-0000-0000-00000C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3" name="Text Box 4">
          <a:extLst>
            <a:ext uri="{FF2B5EF4-FFF2-40B4-BE49-F238E27FC236}">
              <a16:creationId xmlns:a16="http://schemas.microsoft.com/office/drawing/2014/main" id="{00000000-0008-0000-0000-00000D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4" name="Text Box 5">
          <a:extLst>
            <a:ext uri="{FF2B5EF4-FFF2-40B4-BE49-F238E27FC236}">
              <a16:creationId xmlns:a16="http://schemas.microsoft.com/office/drawing/2014/main" id="{00000000-0008-0000-0000-00000E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5" name="Text Box 6">
          <a:extLst>
            <a:ext uri="{FF2B5EF4-FFF2-40B4-BE49-F238E27FC236}">
              <a16:creationId xmlns:a16="http://schemas.microsoft.com/office/drawing/2014/main" id="{00000000-0008-0000-0000-00000F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6" name="Text Box 7">
          <a:extLst>
            <a:ext uri="{FF2B5EF4-FFF2-40B4-BE49-F238E27FC236}">
              <a16:creationId xmlns:a16="http://schemas.microsoft.com/office/drawing/2014/main" id="{00000000-0008-0000-0000-000010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19051</xdr:rowOff>
    </xdr:to>
    <xdr:sp macro="" textlink="">
      <xdr:nvSpPr>
        <xdr:cNvPr id="17" name="Text Box 8">
          <a:extLst>
            <a:ext uri="{FF2B5EF4-FFF2-40B4-BE49-F238E27FC236}">
              <a16:creationId xmlns:a16="http://schemas.microsoft.com/office/drawing/2014/main" id="{00000000-0008-0000-0000-000011000000}"/>
            </a:ext>
          </a:extLst>
        </xdr:cNvPr>
        <xdr:cNvSpPr txBox="1">
          <a:spLocks noChangeArrowheads="1"/>
        </xdr:cNvSpPr>
      </xdr:nvSpPr>
      <xdr:spPr bwMode="auto">
        <a:xfrm>
          <a:off x="2686050" y="34118550"/>
          <a:ext cx="76200" cy="1809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18" name="Text Box 197">
          <a:extLst>
            <a:ext uri="{FF2B5EF4-FFF2-40B4-BE49-F238E27FC236}">
              <a16:creationId xmlns:a16="http://schemas.microsoft.com/office/drawing/2014/main" id="{00000000-0008-0000-0000-000012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19" name="Text Box 198">
          <a:extLst>
            <a:ext uri="{FF2B5EF4-FFF2-40B4-BE49-F238E27FC236}">
              <a16:creationId xmlns:a16="http://schemas.microsoft.com/office/drawing/2014/main" id="{00000000-0008-0000-0000-000013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20" name="Text Box 199">
          <a:extLst>
            <a:ext uri="{FF2B5EF4-FFF2-40B4-BE49-F238E27FC236}">
              <a16:creationId xmlns:a16="http://schemas.microsoft.com/office/drawing/2014/main" id="{00000000-0008-0000-0000-000014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21" name="Text Box 200">
          <a:extLst>
            <a:ext uri="{FF2B5EF4-FFF2-40B4-BE49-F238E27FC236}">
              <a16:creationId xmlns:a16="http://schemas.microsoft.com/office/drawing/2014/main" id="{00000000-0008-0000-0000-000015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22" name="Text Box 201">
          <a:extLst>
            <a:ext uri="{FF2B5EF4-FFF2-40B4-BE49-F238E27FC236}">
              <a16:creationId xmlns:a16="http://schemas.microsoft.com/office/drawing/2014/main" id="{00000000-0008-0000-0000-000016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23" name="Text Box 202">
          <a:extLst>
            <a:ext uri="{FF2B5EF4-FFF2-40B4-BE49-F238E27FC236}">
              <a16:creationId xmlns:a16="http://schemas.microsoft.com/office/drawing/2014/main" id="{00000000-0008-0000-0000-000017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24" name="Text Box 203">
          <a:extLst>
            <a:ext uri="{FF2B5EF4-FFF2-40B4-BE49-F238E27FC236}">
              <a16:creationId xmlns:a16="http://schemas.microsoft.com/office/drawing/2014/main" id="{00000000-0008-0000-0000-000018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25" name="Text Box 204">
          <a:extLst>
            <a:ext uri="{FF2B5EF4-FFF2-40B4-BE49-F238E27FC236}">
              <a16:creationId xmlns:a16="http://schemas.microsoft.com/office/drawing/2014/main" id="{00000000-0008-0000-0000-000019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26" name="Text Box 8">
          <a:extLst>
            <a:ext uri="{FF2B5EF4-FFF2-40B4-BE49-F238E27FC236}">
              <a16:creationId xmlns:a16="http://schemas.microsoft.com/office/drawing/2014/main" id="{00000000-0008-0000-0000-00001A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27" name="Text Box 28">
          <a:extLst>
            <a:ext uri="{FF2B5EF4-FFF2-40B4-BE49-F238E27FC236}">
              <a16:creationId xmlns:a16="http://schemas.microsoft.com/office/drawing/2014/main" id="{00000000-0008-0000-0000-00001B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28" name="Text Box 739">
          <a:extLst>
            <a:ext uri="{FF2B5EF4-FFF2-40B4-BE49-F238E27FC236}">
              <a16:creationId xmlns:a16="http://schemas.microsoft.com/office/drawing/2014/main" id="{00000000-0008-0000-0000-00001C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29" name="Text Box 740">
          <a:extLst>
            <a:ext uri="{FF2B5EF4-FFF2-40B4-BE49-F238E27FC236}">
              <a16:creationId xmlns:a16="http://schemas.microsoft.com/office/drawing/2014/main" id="{00000000-0008-0000-0000-00001D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0" name="Text Box 741">
          <a:extLst>
            <a:ext uri="{FF2B5EF4-FFF2-40B4-BE49-F238E27FC236}">
              <a16:creationId xmlns:a16="http://schemas.microsoft.com/office/drawing/2014/main" id="{00000000-0008-0000-0000-00001E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1" name="Text Box 742">
          <a:extLst>
            <a:ext uri="{FF2B5EF4-FFF2-40B4-BE49-F238E27FC236}">
              <a16:creationId xmlns:a16="http://schemas.microsoft.com/office/drawing/2014/main" id="{00000000-0008-0000-0000-00001F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2" name="Text Box 743">
          <a:extLst>
            <a:ext uri="{FF2B5EF4-FFF2-40B4-BE49-F238E27FC236}">
              <a16:creationId xmlns:a16="http://schemas.microsoft.com/office/drawing/2014/main" id="{00000000-0008-0000-0000-000020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3" name="Text Box 744">
          <a:extLst>
            <a:ext uri="{FF2B5EF4-FFF2-40B4-BE49-F238E27FC236}">
              <a16:creationId xmlns:a16="http://schemas.microsoft.com/office/drawing/2014/main" id="{00000000-0008-0000-0000-000021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4" name="Text Box 745">
          <a:extLst>
            <a:ext uri="{FF2B5EF4-FFF2-40B4-BE49-F238E27FC236}">
              <a16:creationId xmlns:a16="http://schemas.microsoft.com/office/drawing/2014/main" id="{00000000-0008-0000-0000-000022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5" name="Text Box 746">
          <a:extLst>
            <a:ext uri="{FF2B5EF4-FFF2-40B4-BE49-F238E27FC236}">
              <a16:creationId xmlns:a16="http://schemas.microsoft.com/office/drawing/2014/main" id="{00000000-0008-0000-0000-000023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6" name="Text Box 747">
          <a:extLst>
            <a:ext uri="{FF2B5EF4-FFF2-40B4-BE49-F238E27FC236}">
              <a16:creationId xmlns:a16="http://schemas.microsoft.com/office/drawing/2014/main" id="{00000000-0008-0000-0000-000024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7" name="Text Box 778">
          <a:extLst>
            <a:ext uri="{FF2B5EF4-FFF2-40B4-BE49-F238E27FC236}">
              <a16:creationId xmlns:a16="http://schemas.microsoft.com/office/drawing/2014/main" id="{00000000-0008-0000-0000-000025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8" name="Text Box 2">
          <a:extLst>
            <a:ext uri="{FF2B5EF4-FFF2-40B4-BE49-F238E27FC236}">
              <a16:creationId xmlns:a16="http://schemas.microsoft.com/office/drawing/2014/main" id="{00000000-0008-0000-0000-000026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39" name="Text Box 3">
          <a:extLst>
            <a:ext uri="{FF2B5EF4-FFF2-40B4-BE49-F238E27FC236}">
              <a16:creationId xmlns:a16="http://schemas.microsoft.com/office/drawing/2014/main" id="{00000000-0008-0000-0000-000027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40" name="Text Box 4">
          <a:extLst>
            <a:ext uri="{FF2B5EF4-FFF2-40B4-BE49-F238E27FC236}">
              <a16:creationId xmlns:a16="http://schemas.microsoft.com/office/drawing/2014/main" id="{00000000-0008-0000-0000-000028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41" name="Text Box 5">
          <a:extLst>
            <a:ext uri="{FF2B5EF4-FFF2-40B4-BE49-F238E27FC236}">
              <a16:creationId xmlns:a16="http://schemas.microsoft.com/office/drawing/2014/main" id="{00000000-0008-0000-0000-000029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42" name="Text Box 6">
          <a:extLst>
            <a:ext uri="{FF2B5EF4-FFF2-40B4-BE49-F238E27FC236}">
              <a16:creationId xmlns:a16="http://schemas.microsoft.com/office/drawing/2014/main" id="{00000000-0008-0000-0000-00002A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43" name="Text Box 7">
          <a:extLst>
            <a:ext uri="{FF2B5EF4-FFF2-40B4-BE49-F238E27FC236}">
              <a16:creationId xmlns:a16="http://schemas.microsoft.com/office/drawing/2014/main" id="{00000000-0008-0000-0000-00002B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44" name="Text Box 8">
          <a:extLst>
            <a:ext uri="{FF2B5EF4-FFF2-40B4-BE49-F238E27FC236}">
              <a16:creationId xmlns:a16="http://schemas.microsoft.com/office/drawing/2014/main" id="{00000000-0008-0000-0000-00002C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45" name="Text Box 28">
          <a:extLst>
            <a:ext uri="{FF2B5EF4-FFF2-40B4-BE49-F238E27FC236}">
              <a16:creationId xmlns:a16="http://schemas.microsoft.com/office/drawing/2014/main" id="{00000000-0008-0000-0000-00002D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46" name="Text Box 37">
          <a:extLst>
            <a:ext uri="{FF2B5EF4-FFF2-40B4-BE49-F238E27FC236}">
              <a16:creationId xmlns:a16="http://schemas.microsoft.com/office/drawing/2014/main" id="{00000000-0008-0000-0000-00002E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47" name="Text Box 38">
          <a:extLst>
            <a:ext uri="{FF2B5EF4-FFF2-40B4-BE49-F238E27FC236}">
              <a16:creationId xmlns:a16="http://schemas.microsoft.com/office/drawing/2014/main" id="{00000000-0008-0000-0000-00002F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48" name="Text Box 39">
          <a:extLst>
            <a:ext uri="{FF2B5EF4-FFF2-40B4-BE49-F238E27FC236}">
              <a16:creationId xmlns:a16="http://schemas.microsoft.com/office/drawing/2014/main" id="{00000000-0008-0000-0000-000030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49" name="Text Box 739">
          <a:extLst>
            <a:ext uri="{FF2B5EF4-FFF2-40B4-BE49-F238E27FC236}">
              <a16:creationId xmlns:a16="http://schemas.microsoft.com/office/drawing/2014/main" id="{00000000-0008-0000-0000-000031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0" name="Text Box 740">
          <a:extLst>
            <a:ext uri="{FF2B5EF4-FFF2-40B4-BE49-F238E27FC236}">
              <a16:creationId xmlns:a16="http://schemas.microsoft.com/office/drawing/2014/main" id="{00000000-0008-0000-0000-000032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1" name="Text Box 741">
          <a:extLst>
            <a:ext uri="{FF2B5EF4-FFF2-40B4-BE49-F238E27FC236}">
              <a16:creationId xmlns:a16="http://schemas.microsoft.com/office/drawing/2014/main" id="{00000000-0008-0000-0000-000033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2" name="Text Box 742">
          <a:extLst>
            <a:ext uri="{FF2B5EF4-FFF2-40B4-BE49-F238E27FC236}">
              <a16:creationId xmlns:a16="http://schemas.microsoft.com/office/drawing/2014/main" id="{00000000-0008-0000-0000-000034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3" name="Text Box 743">
          <a:extLst>
            <a:ext uri="{FF2B5EF4-FFF2-40B4-BE49-F238E27FC236}">
              <a16:creationId xmlns:a16="http://schemas.microsoft.com/office/drawing/2014/main" id="{00000000-0008-0000-0000-000035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4" name="Text Box 744">
          <a:extLst>
            <a:ext uri="{FF2B5EF4-FFF2-40B4-BE49-F238E27FC236}">
              <a16:creationId xmlns:a16="http://schemas.microsoft.com/office/drawing/2014/main" id="{00000000-0008-0000-0000-000036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5" name="Text Box 745">
          <a:extLst>
            <a:ext uri="{FF2B5EF4-FFF2-40B4-BE49-F238E27FC236}">
              <a16:creationId xmlns:a16="http://schemas.microsoft.com/office/drawing/2014/main" id="{00000000-0008-0000-0000-000037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6" name="Text Box 746">
          <a:extLst>
            <a:ext uri="{FF2B5EF4-FFF2-40B4-BE49-F238E27FC236}">
              <a16:creationId xmlns:a16="http://schemas.microsoft.com/office/drawing/2014/main" id="{00000000-0008-0000-0000-000038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7" name="Text Box 747">
          <a:extLst>
            <a:ext uri="{FF2B5EF4-FFF2-40B4-BE49-F238E27FC236}">
              <a16:creationId xmlns:a16="http://schemas.microsoft.com/office/drawing/2014/main" id="{00000000-0008-0000-0000-000039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8" name="Text Box 778">
          <a:extLst>
            <a:ext uri="{FF2B5EF4-FFF2-40B4-BE49-F238E27FC236}">
              <a16:creationId xmlns:a16="http://schemas.microsoft.com/office/drawing/2014/main" id="{00000000-0008-0000-0000-00003A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59" name="Text Box 9">
          <a:extLst>
            <a:ext uri="{FF2B5EF4-FFF2-40B4-BE49-F238E27FC236}">
              <a16:creationId xmlns:a16="http://schemas.microsoft.com/office/drawing/2014/main" id="{00000000-0008-0000-0000-00003B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60" name="Text Box 10">
          <a:extLst>
            <a:ext uri="{FF2B5EF4-FFF2-40B4-BE49-F238E27FC236}">
              <a16:creationId xmlns:a16="http://schemas.microsoft.com/office/drawing/2014/main" id="{00000000-0008-0000-0000-00003C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19</xdr:row>
      <xdr:rowOff>158115</xdr:rowOff>
    </xdr:to>
    <xdr:sp macro="" textlink="">
      <xdr:nvSpPr>
        <xdr:cNvPr id="61" name="Text Box 26">
          <a:extLst>
            <a:ext uri="{FF2B5EF4-FFF2-40B4-BE49-F238E27FC236}">
              <a16:creationId xmlns:a16="http://schemas.microsoft.com/office/drawing/2014/main" id="{00000000-0008-0000-0000-00003D000000}"/>
            </a:ext>
          </a:extLst>
        </xdr:cNvPr>
        <xdr:cNvSpPr txBox="1">
          <a:spLocks noChangeArrowheads="1"/>
        </xdr:cNvSpPr>
      </xdr:nvSpPr>
      <xdr:spPr bwMode="auto">
        <a:xfrm>
          <a:off x="2686050" y="34118550"/>
          <a:ext cx="76200" cy="158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1270</xdr:rowOff>
    </xdr:to>
    <xdr:sp macro="" textlink="">
      <xdr:nvSpPr>
        <xdr:cNvPr id="62" name="Text Box 28">
          <a:extLst>
            <a:ext uri="{FF2B5EF4-FFF2-40B4-BE49-F238E27FC236}">
              <a16:creationId xmlns:a16="http://schemas.microsoft.com/office/drawing/2014/main" id="{00000000-0008-0000-0000-00003E000000}"/>
            </a:ext>
          </a:extLst>
        </xdr:cNvPr>
        <xdr:cNvSpPr txBox="1">
          <a:spLocks noChangeArrowheads="1"/>
        </xdr:cNvSpPr>
      </xdr:nvSpPr>
      <xdr:spPr bwMode="auto">
        <a:xfrm>
          <a:off x="2686050" y="34118550"/>
          <a:ext cx="76200" cy="163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63" name="Text Box 1">
          <a:extLst>
            <a:ext uri="{FF2B5EF4-FFF2-40B4-BE49-F238E27FC236}">
              <a16:creationId xmlns:a16="http://schemas.microsoft.com/office/drawing/2014/main" id="{00000000-0008-0000-0000-00003F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64" name="Text Box 2">
          <a:extLst>
            <a:ext uri="{FF2B5EF4-FFF2-40B4-BE49-F238E27FC236}">
              <a16:creationId xmlns:a16="http://schemas.microsoft.com/office/drawing/2014/main" id="{00000000-0008-0000-0000-000040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65" name="Text Box 3">
          <a:extLst>
            <a:ext uri="{FF2B5EF4-FFF2-40B4-BE49-F238E27FC236}">
              <a16:creationId xmlns:a16="http://schemas.microsoft.com/office/drawing/2014/main" id="{00000000-0008-0000-0000-000041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66" name="Text Box 4">
          <a:extLst>
            <a:ext uri="{FF2B5EF4-FFF2-40B4-BE49-F238E27FC236}">
              <a16:creationId xmlns:a16="http://schemas.microsoft.com/office/drawing/2014/main" id="{00000000-0008-0000-0000-000042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67" name="Text Box 5">
          <a:extLst>
            <a:ext uri="{FF2B5EF4-FFF2-40B4-BE49-F238E27FC236}">
              <a16:creationId xmlns:a16="http://schemas.microsoft.com/office/drawing/2014/main" id="{00000000-0008-0000-0000-000043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68" name="Text Box 6">
          <a:extLst>
            <a:ext uri="{FF2B5EF4-FFF2-40B4-BE49-F238E27FC236}">
              <a16:creationId xmlns:a16="http://schemas.microsoft.com/office/drawing/2014/main" id="{00000000-0008-0000-0000-000044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69" name="Text Box 7">
          <a:extLst>
            <a:ext uri="{FF2B5EF4-FFF2-40B4-BE49-F238E27FC236}">
              <a16:creationId xmlns:a16="http://schemas.microsoft.com/office/drawing/2014/main" id="{00000000-0008-0000-0000-000045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19</xdr:row>
      <xdr:rowOff>0</xdr:rowOff>
    </xdr:from>
    <xdr:to>
      <xdr:col>2</xdr:col>
      <xdr:colOff>76200</xdr:colOff>
      <xdr:row>20</xdr:row>
      <xdr:rowOff>28576</xdr:rowOff>
    </xdr:to>
    <xdr:sp macro="" textlink="">
      <xdr:nvSpPr>
        <xdr:cNvPr id="70" name="Text Box 8">
          <a:extLst>
            <a:ext uri="{FF2B5EF4-FFF2-40B4-BE49-F238E27FC236}">
              <a16:creationId xmlns:a16="http://schemas.microsoft.com/office/drawing/2014/main" id="{00000000-0008-0000-0000-000046000000}"/>
            </a:ext>
          </a:extLst>
        </xdr:cNvPr>
        <xdr:cNvSpPr txBox="1">
          <a:spLocks noChangeArrowheads="1"/>
        </xdr:cNvSpPr>
      </xdr:nvSpPr>
      <xdr:spPr bwMode="auto">
        <a:xfrm>
          <a:off x="2686050" y="34118550"/>
          <a:ext cx="76200" cy="190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xdr:col>
      <xdr:colOff>0</xdr:colOff>
      <xdr:row>19</xdr:row>
      <xdr:rowOff>0</xdr:rowOff>
    </xdr:from>
    <xdr:ext cx="76200" cy="188595"/>
    <xdr:sp macro="" textlink="">
      <xdr:nvSpPr>
        <xdr:cNvPr id="71" name="Text Box 2">
          <a:extLst>
            <a:ext uri="{FF2B5EF4-FFF2-40B4-BE49-F238E27FC236}">
              <a16:creationId xmlns:a16="http://schemas.microsoft.com/office/drawing/2014/main" id="{00000000-0008-0000-0000-000047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72" name="Text Box 3">
          <a:extLst>
            <a:ext uri="{FF2B5EF4-FFF2-40B4-BE49-F238E27FC236}">
              <a16:creationId xmlns:a16="http://schemas.microsoft.com/office/drawing/2014/main" id="{00000000-0008-0000-0000-000048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73" name="Text Box 4">
          <a:extLst>
            <a:ext uri="{FF2B5EF4-FFF2-40B4-BE49-F238E27FC236}">
              <a16:creationId xmlns:a16="http://schemas.microsoft.com/office/drawing/2014/main" id="{00000000-0008-0000-0000-000049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74" name="Text Box 5">
          <a:extLst>
            <a:ext uri="{FF2B5EF4-FFF2-40B4-BE49-F238E27FC236}">
              <a16:creationId xmlns:a16="http://schemas.microsoft.com/office/drawing/2014/main" id="{00000000-0008-0000-0000-00004A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75" name="Text Box 6">
          <a:extLst>
            <a:ext uri="{FF2B5EF4-FFF2-40B4-BE49-F238E27FC236}">
              <a16:creationId xmlns:a16="http://schemas.microsoft.com/office/drawing/2014/main" id="{00000000-0008-0000-0000-00004B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76" name="Text Box 7">
          <a:extLst>
            <a:ext uri="{FF2B5EF4-FFF2-40B4-BE49-F238E27FC236}">
              <a16:creationId xmlns:a16="http://schemas.microsoft.com/office/drawing/2014/main" id="{00000000-0008-0000-0000-00004C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77" name="Text Box 8">
          <a:extLst>
            <a:ext uri="{FF2B5EF4-FFF2-40B4-BE49-F238E27FC236}">
              <a16:creationId xmlns:a16="http://schemas.microsoft.com/office/drawing/2014/main" id="{00000000-0008-0000-0000-00004D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78" name="Text Box 28">
          <a:extLst>
            <a:ext uri="{FF2B5EF4-FFF2-40B4-BE49-F238E27FC236}">
              <a16:creationId xmlns:a16="http://schemas.microsoft.com/office/drawing/2014/main" id="{00000000-0008-0000-0000-00004E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79" name="Text Box 37">
          <a:extLst>
            <a:ext uri="{FF2B5EF4-FFF2-40B4-BE49-F238E27FC236}">
              <a16:creationId xmlns:a16="http://schemas.microsoft.com/office/drawing/2014/main" id="{00000000-0008-0000-0000-00004F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80" name="Text Box 38">
          <a:extLst>
            <a:ext uri="{FF2B5EF4-FFF2-40B4-BE49-F238E27FC236}">
              <a16:creationId xmlns:a16="http://schemas.microsoft.com/office/drawing/2014/main" id="{00000000-0008-0000-0000-000050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81" name="Text Box 39">
          <a:extLst>
            <a:ext uri="{FF2B5EF4-FFF2-40B4-BE49-F238E27FC236}">
              <a16:creationId xmlns:a16="http://schemas.microsoft.com/office/drawing/2014/main" id="{00000000-0008-0000-0000-000051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2" name="Text Box 739">
          <a:extLst>
            <a:ext uri="{FF2B5EF4-FFF2-40B4-BE49-F238E27FC236}">
              <a16:creationId xmlns:a16="http://schemas.microsoft.com/office/drawing/2014/main" id="{00000000-0008-0000-0000-000052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3" name="Text Box 740">
          <a:extLst>
            <a:ext uri="{FF2B5EF4-FFF2-40B4-BE49-F238E27FC236}">
              <a16:creationId xmlns:a16="http://schemas.microsoft.com/office/drawing/2014/main" id="{00000000-0008-0000-0000-000053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4" name="Text Box 741">
          <a:extLst>
            <a:ext uri="{FF2B5EF4-FFF2-40B4-BE49-F238E27FC236}">
              <a16:creationId xmlns:a16="http://schemas.microsoft.com/office/drawing/2014/main" id="{00000000-0008-0000-0000-000054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5" name="Text Box 742">
          <a:extLst>
            <a:ext uri="{FF2B5EF4-FFF2-40B4-BE49-F238E27FC236}">
              <a16:creationId xmlns:a16="http://schemas.microsoft.com/office/drawing/2014/main" id="{00000000-0008-0000-0000-000055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6" name="Text Box 743">
          <a:extLst>
            <a:ext uri="{FF2B5EF4-FFF2-40B4-BE49-F238E27FC236}">
              <a16:creationId xmlns:a16="http://schemas.microsoft.com/office/drawing/2014/main" id="{00000000-0008-0000-0000-000056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7" name="Text Box 744">
          <a:extLst>
            <a:ext uri="{FF2B5EF4-FFF2-40B4-BE49-F238E27FC236}">
              <a16:creationId xmlns:a16="http://schemas.microsoft.com/office/drawing/2014/main" id="{00000000-0008-0000-0000-000057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8" name="Text Box 745">
          <a:extLst>
            <a:ext uri="{FF2B5EF4-FFF2-40B4-BE49-F238E27FC236}">
              <a16:creationId xmlns:a16="http://schemas.microsoft.com/office/drawing/2014/main" id="{00000000-0008-0000-0000-000058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89" name="Text Box 746">
          <a:extLst>
            <a:ext uri="{FF2B5EF4-FFF2-40B4-BE49-F238E27FC236}">
              <a16:creationId xmlns:a16="http://schemas.microsoft.com/office/drawing/2014/main" id="{00000000-0008-0000-0000-000059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90" name="Text Box 747">
          <a:extLst>
            <a:ext uri="{FF2B5EF4-FFF2-40B4-BE49-F238E27FC236}">
              <a16:creationId xmlns:a16="http://schemas.microsoft.com/office/drawing/2014/main" id="{00000000-0008-0000-0000-00005A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91" name="Text Box 778">
          <a:extLst>
            <a:ext uri="{FF2B5EF4-FFF2-40B4-BE49-F238E27FC236}">
              <a16:creationId xmlns:a16="http://schemas.microsoft.com/office/drawing/2014/main" id="{00000000-0008-0000-0000-00005B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92" name="Text Box 9">
          <a:extLst>
            <a:ext uri="{FF2B5EF4-FFF2-40B4-BE49-F238E27FC236}">
              <a16:creationId xmlns:a16="http://schemas.microsoft.com/office/drawing/2014/main" id="{00000000-0008-0000-0000-00005C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93" name="Text Box 10">
          <a:extLst>
            <a:ext uri="{FF2B5EF4-FFF2-40B4-BE49-F238E27FC236}">
              <a16:creationId xmlns:a16="http://schemas.microsoft.com/office/drawing/2014/main" id="{00000000-0008-0000-0000-00005D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94" name="Text Box 26">
          <a:extLst>
            <a:ext uri="{FF2B5EF4-FFF2-40B4-BE49-F238E27FC236}">
              <a16:creationId xmlns:a16="http://schemas.microsoft.com/office/drawing/2014/main" id="{00000000-0008-0000-0000-00005E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95" name="Text Box 28">
          <a:extLst>
            <a:ext uri="{FF2B5EF4-FFF2-40B4-BE49-F238E27FC236}">
              <a16:creationId xmlns:a16="http://schemas.microsoft.com/office/drawing/2014/main" id="{00000000-0008-0000-0000-00005F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96" name="Text Box 2">
          <a:extLst>
            <a:ext uri="{FF2B5EF4-FFF2-40B4-BE49-F238E27FC236}">
              <a16:creationId xmlns:a16="http://schemas.microsoft.com/office/drawing/2014/main" id="{00000000-0008-0000-0000-000060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97" name="Text Box 3">
          <a:extLst>
            <a:ext uri="{FF2B5EF4-FFF2-40B4-BE49-F238E27FC236}">
              <a16:creationId xmlns:a16="http://schemas.microsoft.com/office/drawing/2014/main" id="{00000000-0008-0000-0000-000061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98" name="Text Box 4">
          <a:extLst>
            <a:ext uri="{FF2B5EF4-FFF2-40B4-BE49-F238E27FC236}">
              <a16:creationId xmlns:a16="http://schemas.microsoft.com/office/drawing/2014/main" id="{00000000-0008-0000-0000-000062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99" name="Text Box 5">
          <a:extLst>
            <a:ext uri="{FF2B5EF4-FFF2-40B4-BE49-F238E27FC236}">
              <a16:creationId xmlns:a16="http://schemas.microsoft.com/office/drawing/2014/main" id="{00000000-0008-0000-0000-000063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100" name="Text Box 6">
          <a:extLst>
            <a:ext uri="{FF2B5EF4-FFF2-40B4-BE49-F238E27FC236}">
              <a16:creationId xmlns:a16="http://schemas.microsoft.com/office/drawing/2014/main" id="{00000000-0008-0000-0000-000064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101" name="Text Box 7">
          <a:extLst>
            <a:ext uri="{FF2B5EF4-FFF2-40B4-BE49-F238E27FC236}">
              <a16:creationId xmlns:a16="http://schemas.microsoft.com/office/drawing/2014/main" id="{00000000-0008-0000-0000-000065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02" name="Text Box 8">
          <a:extLst>
            <a:ext uri="{FF2B5EF4-FFF2-40B4-BE49-F238E27FC236}">
              <a16:creationId xmlns:a16="http://schemas.microsoft.com/office/drawing/2014/main" id="{00000000-0008-0000-0000-000066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03" name="Text Box 28">
          <a:extLst>
            <a:ext uri="{FF2B5EF4-FFF2-40B4-BE49-F238E27FC236}">
              <a16:creationId xmlns:a16="http://schemas.microsoft.com/office/drawing/2014/main" id="{00000000-0008-0000-0000-000067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104" name="Text Box 37">
          <a:extLst>
            <a:ext uri="{FF2B5EF4-FFF2-40B4-BE49-F238E27FC236}">
              <a16:creationId xmlns:a16="http://schemas.microsoft.com/office/drawing/2014/main" id="{00000000-0008-0000-0000-000068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105" name="Text Box 38">
          <a:extLst>
            <a:ext uri="{FF2B5EF4-FFF2-40B4-BE49-F238E27FC236}">
              <a16:creationId xmlns:a16="http://schemas.microsoft.com/office/drawing/2014/main" id="{00000000-0008-0000-0000-000069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106" name="Text Box 39">
          <a:extLst>
            <a:ext uri="{FF2B5EF4-FFF2-40B4-BE49-F238E27FC236}">
              <a16:creationId xmlns:a16="http://schemas.microsoft.com/office/drawing/2014/main" id="{00000000-0008-0000-0000-00006A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07" name="Text Box 739">
          <a:extLst>
            <a:ext uri="{FF2B5EF4-FFF2-40B4-BE49-F238E27FC236}">
              <a16:creationId xmlns:a16="http://schemas.microsoft.com/office/drawing/2014/main" id="{00000000-0008-0000-0000-00006B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08" name="Text Box 740">
          <a:extLst>
            <a:ext uri="{FF2B5EF4-FFF2-40B4-BE49-F238E27FC236}">
              <a16:creationId xmlns:a16="http://schemas.microsoft.com/office/drawing/2014/main" id="{00000000-0008-0000-0000-00006C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09" name="Text Box 741">
          <a:extLst>
            <a:ext uri="{FF2B5EF4-FFF2-40B4-BE49-F238E27FC236}">
              <a16:creationId xmlns:a16="http://schemas.microsoft.com/office/drawing/2014/main" id="{00000000-0008-0000-0000-00006D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0" name="Text Box 742">
          <a:extLst>
            <a:ext uri="{FF2B5EF4-FFF2-40B4-BE49-F238E27FC236}">
              <a16:creationId xmlns:a16="http://schemas.microsoft.com/office/drawing/2014/main" id="{00000000-0008-0000-0000-00006E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1" name="Text Box 743">
          <a:extLst>
            <a:ext uri="{FF2B5EF4-FFF2-40B4-BE49-F238E27FC236}">
              <a16:creationId xmlns:a16="http://schemas.microsoft.com/office/drawing/2014/main" id="{00000000-0008-0000-0000-00006F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2" name="Text Box 744">
          <a:extLst>
            <a:ext uri="{FF2B5EF4-FFF2-40B4-BE49-F238E27FC236}">
              <a16:creationId xmlns:a16="http://schemas.microsoft.com/office/drawing/2014/main" id="{00000000-0008-0000-0000-000070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3" name="Text Box 745">
          <a:extLst>
            <a:ext uri="{FF2B5EF4-FFF2-40B4-BE49-F238E27FC236}">
              <a16:creationId xmlns:a16="http://schemas.microsoft.com/office/drawing/2014/main" id="{00000000-0008-0000-0000-000071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4" name="Text Box 746">
          <a:extLst>
            <a:ext uri="{FF2B5EF4-FFF2-40B4-BE49-F238E27FC236}">
              <a16:creationId xmlns:a16="http://schemas.microsoft.com/office/drawing/2014/main" id="{00000000-0008-0000-0000-000072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5" name="Text Box 747">
          <a:extLst>
            <a:ext uri="{FF2B5EF4-FFF2-40B4-BE49-F238E27FC236}">
              <a16:creationId xmlns:a16="http://schemas.microsoft.com/office/drawing/2014/main" id="{00000000-0008-0000-0000-000073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6" name="Text Box 778">
          <a:extLst>
            <a:ext uri="{FF2B5EF4-FFF2-40B4-BE49-F238E27FC236}">
              <a16:creationId xmlns:a16="http://schemas.microsoft.com/office/drawing/2014/main" id="{00000000-0008-0000-0000-000074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7" name="Text Box 9">
          <a:extLst>
            <a:ext uri="{FF2B5EF4-FFF2-40B4-BE49-F238E27FC236}">
              <a16:creationId xmlns:a16="http://schemas.microsoft.com/office/drawing/2014/main" id="{00000000-0008-0000-0000-000075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8" name="Text Box 10">
          <a:extLst>
            <a:ext uri="{FF2B5EF4-FFF2-40B4-BE49-F238E27FC236}">
              <a16:creationId xmlns:a16="http://schemas.microsoft.com/office/drawing/2014/main" id="{00000000-0008-0000-0000-000076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6690"/>
    <xdr:sp macro="" textlink="">
      <xdr:nvSpPr>
        <xdr:cNvPr id="119" name="Text Box 26">
          <a:extLst>
            <a:ext uri="{FF2B5EF4-FFF2-40B4-BE49-F238E27FC236}">
              <a16:creationId xmlns:a16="http://schemas.microsoft.com/office/drawing/2014/main" id="{00000000-0008-0000-0000-000077000000}"/>
            </a:ext>
          </a:extLst>
        </xdr:cNvPr>
        <xdr:cNvSpPr txBox="1">
          <a:spLocks noChangeArrowheads="1"/>
        </xdr:cNvSpPr>
      </xdr:nvSpPr>
      <xdr:spPr bwMode="auto">
        <a:xfrm>
          <a:off x="2686050" y="34118550"/>
          <a:ext cx="76200" cy="186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xdr:col>
      <xdr:colOff>0</xdr:colOff>
      <xdr:row>19</xdr:row>
      <xdr:rowOff>0</xdr:rowOff>
    </xdr:from>
    <xdr:ext cx="76200" cy="188595"/>
    <xdr:sp macro="" textlink="">
      <xdr:nvSpPr>
        <xdr:cNvPr id="120" name="Text Box 28">
          <a:extLst>
            <a:ext uri="{FF2B5EF4-FFF2-40B4-BE49-F238E27FC236}">
              <a16:creationId xmlns:a16="http://schemas.microsoft.com/office/drawing/2014/main" id="{00000000-0008-0000-0000-000078000000}"/>
            </a:ext>
          </a:extLst>
        </xdr:cNvPr>
        <xdr:cNvSpPr txBox="1">
          <a:spLocks noChangeArrowheads="1"/>
        </xdr:cNvSpPr>
      </xdr:nvSpPr>
      <xdr:spPr bwMode="auto">
        <a:xfrm>
          <a:off x="2686050" y="34118550"/>
          <a:ext cx="76200" cy="188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2"/>
  <sheetViews>
    <sheetView tabSelected="1" zoomScale="85" zoomScaleNormal="85" workbookViewId="0">
      <selection activeCell="H1" sqref="H1"/>
    </sheetView>
  </sheetViews>
  <sheetFormatPr defaultColWidth="10.875" defaultRowHeight="15.75" x14ac:dyDescent="0.25"/>
  <cols>
    <col min="1" max="1" width="9.125" style="2" customWidth="1"/>
    <col min="2" max="2" width="43" style="2" customWidth="1"/>
    <col min="3" max="3" width="15.125" style="4" customWidth="1"/>
    <col min="4" max="4" width="11.125" style="4" customWidth="1"/>
    <col min="5" max="5" width="16.375" style="4" customWidth="1"/>
    <col min="6" max="6" width="14.125" style="2" customWidth="1"/>
    <col min="7" max="7" width="22.125" style="1" customWidth="1"/>
    <col min="8" max="8" width="20.625" style="2" customWidth="1"/>
    <col min="9" max="9" width="19.625" style="2" customWidth="1"/>
    <col min="10" max="14" width="25" style="2" customWidth="1"/>
    <col min="15" max="15" width="10.875" style="2" customWidth="1"/>
    <col min="16" max="16384" width="10.875" style="2"/>
  </cols>
  <sheetData>
    <row r="1" spans="1:8" x14ac:dyDescent="0.25">
      <c r="H1" s="2" t="s">
        <v>120</v>
      </c>
    </row>
    <row r="2" spans="1:8" x14ac:dyDescent="0.25">
      <c r="A2" s="5" t="s">
        <v>0</v>
      </c>
      <c r="B2" s="5"/>
    </row>
    <row r="3" spans="1:8" x14ac:dyDescent="0.25">
      <c r="B3" s="6"/>
    </row>
    <row r="4" spans="1:8" x14ac:dyDescent="0.25">
      <c r="A4" s="5" t="s">
        <v>1</v>
      </c>
      <c r="B4" s="5"/>
    </row>
    <row r="5" spans="1:8" x14ac:dyDescent="0.25">
      <c r="A5" s="5"/>
      <c r="B5" s="5"/>
    </row>
    <row r="6" spans="1:8" x14ac:dyDescent="0.25">
      <c r="A6" s="2" t="s">
        <v>2</v>
      </c>
      <c r="B6" s="5" t="s">
        <v>3</v>
      </c>
    </row>
    <row r="7" spans="1:8" x14ac:dyDescent="0.25">
      <c r="B7" s="5"/>
    </row>
    <row r="8" spans="1:8" x14ac:dyDescent="0.25">
      <c r="A8" s="7" t="s">
        <v>4</v>
      </c>
      <c r="B8" s="8">
        <v>45609</v>
      </c>
    </row>
    <row r="9" spans="1:8" x14ac:dyDescent="0.25">
      <c r="A9" s="7" t="s">
        <v>5</v>
      </c>
      <c r="B9" s="9"/>
    </row>
    <row r="10" spans="1:8" x14ac:dyDescent="0.25">
      <c r="A10" s="7" t="s">
        <v>6</v>
      </c>
      <c r="B10" s="9" t="s">
        <v>82</v>
      </c>
    </row>
    <row r="12" spans="1:8" x14ac:dyDescent="0.25">
      <c r="A12" s="61" t="s">
        <v>7</v>
      </c>
      <c r="B12" s="62"/>
      <c r="C12" s="63" t="s">
        <v>76</v>
      </c>
      <c r="D12" s="64"/>
      <c r="E12" s="64"/>
      <c r="F12" s="65"/>
    </row>
    <row r="13" spans="1:8" ht="15.95" customHeight="1" x14ac:dyDescent="0.25">
      <c r="A13" s="68" t="s">
        <v>8</v>
      </c>
      <c r="B13" s="69"/>
      <c r="C13" s="63">
        <v>222222030</v>
      </c>
      <c r="D13" s="64"/>
      <c r="E13" s="64"/>
      <c r="F13" s="65"/>
    </row>
    <row r="14" spans="1:8" ht="15.95" customHeight="1" x14ac:dyDescent="0.25">
      <c r="A14" s="68" t="s">
        <v>9</v>
      </c>
      <c r="B14" s="69"/>
      <c r="C14" s="63" t="s">
        <v>77</v>
      </c>
      <c r="D14" s="64"/>
      <c r="E14" s="64"/>
      <c r="F14" s="65"/>
    </row>
    <row r="15" spans="1:8" ht="15.95" customHeight="1" x14ac:dyDescent="0.25">
      <c r="A15" s="61" t="s">
        <v>10</v>
      </c>
      <c r="B15" s="62"/>
      <c r="C15" s="63" t="s">
        <v>78</v>
      </c>
      <c r="D15" s="64"/>
      <c r="E15" s="64"/>
      <c r="F15" s="65"/>
    </row>
    <row r="16" spans="1:8" ht="63" customHeight="1" x14ac:dyDescent="0.25">
      <c r="A16" s="68" t="s">
        <v>11</v>
      </c>
      <c r="B16" s="69"/>
      <c r="C16" s="63" t="s">
        <v>79</v>
      </c>
      <c r="D16" s="64"/>
      <c r="E16" s="64"/>
      <c r="F16" s="65"/>
    </row>
    <row r="17" spans="1:7" ht="15.95" customHeight="1" x14ac:dyDescent="0.25">
      <c r="A17" s="61" t="s">
        <v>12</v>
      </c>
      <c r="B17" s="62"/>
      <c r="C17" s="63" t="s">
        <v>83</v>
      </c>
      <c r="D17" s="64"/>
      <c r="E17" s="64"/>
      <c r="F17" s="65"/>
    </row>
    <row r="18" spans="1:7" ht="15.95" customHeight="1" x14ac:dyDescent="0.25">
      <c r="A18" s="61" t="s">
        <v>13</v>
      </c>
      <c r="B18" s="62"/>
      <c r="C18" s="63" t="s">
        <v>84</v>
      </c>
      <c r="D18" s="64"/>
      <c r="E18" s="64"/>
      <c r="F18" s="65"/>
    </row>
    <row r="19" spans="1:7" ht="48" customHeight="1" x14ac:dyDescent="0.25">
      <c r="A19" s="61" t="s">
        <v>14</v>
      </c>
      <c r="B19" s="62"/>
      <c r="C19" s="63" t="s">
        <v>80</v>
      </c>
      <c r="D19" s="64"/>
      <c r="E19" s="64"/>
      <c r="F19" s="65"/>
    </row>
    <row r="20" spans="1:7" ht="54.95" customHeight="1" x14ac:dyDescent="0.25">
      <c r="A20" s="61" t="s">
        <v>15</v>
      </c>
      <c r="B20" s="62"/>
      <c r="C20" s="63" t="s">
        <v>81</v>
      </c>
      <c r="D20" s="64"/>
      <c r="E20" s="64"/>
      <c r="F20" s="65"/>
    </row>
    <row r="21" spans="1:7" ht="93.75" customHeight="1" x14ac:dyDescent="0.25">
      <c r="A21" s="67" t="s">
        <v>16</v>
      </c>
      <c r="B21" s="67"/>
      <c r="C21" s="59"/>
      <c r="D21" s="60"/>
      <c r="E21" s="60"/>
      <c r="F21" s="60"/>
      <c r="G21" s="1" t="str">
        <f>IF((SUMPRODUCT(--(C21=""))&gt;0), "Privaloma užpildyti, kai taikomi pašalinimo pagrindai", "")</f>
        <v>Privaloma užpildyti, kai taikomi pašalinimo pagrindai</v>
      </c>
    </row>
    <row r="22" spans="1:7" ht="18" customHeight="1" x14ac:dyDescent="0.25">
      <c r="C22" s="3"/>
      <c r="D22" s="3"/>
      <c r="E22" s="3"/>
      <c r="F22" s="3"/>
    </row>
    <row r="23" spans="1:7" x14ac:dyDescent="0.25">
      <c r="A23" s="70" t="s">
        <v>17</v>
      </c>
      <c r="B23" s="66"/>
      <c r="C23" s="66"/>
      <c r="D23" s="66"/>
      <c r="E23" s="66"/>
      <c r="F23" s="66"/>
    </row>
    <row r="24" spans="1:7" x14ac:dyDescent="0.25">
      <c r="A24" s="66" t="s">
        <v>18</v>
      </c>
      <c r="B24" s="66"/>
      <c r="C24" s="66"/>
      <c r="D24" s="66"/>
      <c r="E24" s="66"/>
      <c r="F24" s="66"/>
    </row>
    <row r="25" spans="1:7" x14ac:dyDescent="0.25">
      <c r="A25" s="66" t="s">
        <v>19</v>
      </c>
      <c r="B25" s="66"/>
      <c r="C25" s="66"/>
      <c r="D25" s="66"/>
      <c r="E25" s="66"/>
      <c r="F25" s="66"/>
    </row>
    <row r="26" spans="1:7" x14ac:dyDescent="0.25">
      <c r="A26" s="66" t="s">
        <v>20</v>
      </c>
      <c r="B26" s="66"/>
      <c r="C26" s="66"/>
      <c r="D26" s="66"/>
      <c r="E26" s="66"/>
      <c r="F26" s="66"/>
    </row>
    <row r="27" spans="1:7" x14ac:dyDescent="0.25">
      <c r="A27" s="66" t="s">
        <v>21</v>
      </c>
      <c r="B27" s="66"/>
      <c r="C27" s="66"/>
      <c r="D27" s="66"/>
      <c r="E27" s="66"/>
      <c r="F27" s="66"/>
    </row>
    <row r="28" spans="1:7" ht="32.1" customHeight="1" x14ac:dyDescent="0.25">
      <c r="A28" s="66" t="s">
        <v>22</v>
      </c>
      <c r="B28" s="66"/>
      <c r="C28" s="66"/>
      <c r="D28" s="66"/>
      <c r="E28" s="66"/>
      <c r="F28" s="66"/>
    </row>
    <row r="29" spans="1:7" x14ac:dyDescent="0.25">
      <c r="A29" s="66" t="s">
        <v>23</v>
      </c>
      <c r="B29" s="66"/>
      <c r="C29" s="66"/>
      <c r="D29" s="66"/>
      <c r="E29" s="66"/>
      <c r="F29" s="66"/>
    </row>
    <row r="30" spans="1:7" x14ac:dyDescent="0.25">
      <c r="A30" s="2" t="s">
        <v>24</v>
      </c>
      <c r="D30" s="3"/>
    </row>
    <row r="31" spans="1:7" x14ac:dyDescent="0.25">
      <c r="A31" s="2" t="s">
        <v>25</v>
      </c>
    </row>
    <row r="32" spans="1:7" ht="24" customHeight="1" x14ac:dyDescent="0.25">
      <c r="A32" s="5" t="s">
        <v>26</v>
      </c>
      <c r="B32" s="5" t="s">
        <v>27</v>
      </c>
    </row>
    <row r="34" spans="1:9" x14ac:dyDescent="0.25">
      <c r="A34" s="5" t="s">
        <v>28</v>
      </c>
    </row>
    <row r="35" spans="1:9" ht="31.5" x14ac:dyDescent="0.25">
      <c r="A35" s="10" t="s">
        <v>29</v>
      </c>
      <c r="B35" s="10" t="s">
        <v>30</v>
      </c>
      <c r="C35" s="11" t="s">
        <v>31</v>
      </c>
      <c r="D35" s="11" t="s">
        <v>32</v>
      </c>
      <c r="E35" s="11" t="s">
        <v>33</v>
      </c>
      <c r="F35" s="10" t="s">
        <v>34</v>
      </c>
      <c r="G35" s="19" t="s">
        <v>35</v>
      </c>
      <c r="H35" s="10" t="s">
        <v>36</v>
      </c>
      <c r="I35" s="10" t="s">
        <v>37</v>
      </c>
    </row>
    <row r="36" spans="1:9" x14ac:dyDescent="0.25">
      <c r="A36" s="10" t="s">
        <v>38</v>
      </c>
      <c r="B36" s="10" t="s">
        <v>39</v>
      </c>
      <c r="C36" s="12"/>
      <c r="D36" s="12"/>
      <c r="E36" s="12"/>
      <c r="F36" s="13"/>
      <c r="G36" s="21"/>
      <c r="H36" s="13"/>
      <c r="I36" s="13"/>
    </row>
    <row r="37" spans="1:9" ht="31.5" x14ac:dyDescent="0.25">
      <c r="A37" s="13" t="s">
        <v>40</v>
      </c>
      <c r="B37" s="13" t="s">
        <v>39</v>
      </c>
      <c r="C37" s="12">
        <v>750</v>
      </c>
      <c r="D37" s="12" t="s">
        <v>41</v>
      </c>
      <c r="E37" s="14">
        <v>9</v>
      </c>
      <c r="F37" s="13">
        <f>IF(ISBLANK(E37),"", PRODUCT(C37,E37))</f>
        <v>6750</v>
      </c>
      <c r="G37" s="16" t="s">
        <v>73</v>
      </c>
      <c r="H37" s="15" t="s">
        <v>72</v>
      </c>
      <c r="I37" s="16" t="s">
        <v>71</v>
      </c>
    </row>
    <row r="38" spans="1:9" x14ac:dyDescent="0.25">
      <c r="E38" s="17" t="s">
        <v>42</v>
      </c>
      <c r="F38" s="10">
        <f>IF(F37="","",ROUND(SUM(F37:F37),2))</f>
        <v>6750</v>
      </c>
      <c r="G38" s="1" t="str">
        <f>IF(F37="","Neužpildytos visos objektų kainos","")</f>
        <v/>
      </c>
    </row>
    <row r="39" spans="1:9" x14ac:dyDescent="0.25">
      <c r="C39" s="11" t="s">
        <v>43</v>
      </c>
      <c r="D39" s="18">
        <v>21</v>
      </c>
      <c r="E39" s="17" t="s">
        <v>44</v>
      </c>
      <c r="F39" s="10">
        <f>IF(OR(F38="",D39=""),"", ROUND(PRODUCT(D39,F38)/100,2))</f>
        <v>1417.5</v>
      </c>
      <c r="G39" s="1" t="str">
        <f>IF(D39="", "Nurodykite taikomą PVM dydį", "")</f>
        <v/>
      </c>
    </row>
    <row r="40" spans="1:9" x14ac:dyDescent="0.25">
      <c r="E40" s="17" t="s">
        <v>45</v>
      </c>
      <c r="F40" s="10">
        <f>IF(ISBLANK(F39), "", ROUND(SUM(F38:F39),2))</f>
        <v>8167.5</v>
      </c>
    </row>
    <row r="42" spans="1:9" hidden="1" x14ac:dyDescent="0.25"/>
    <row r="43" spans="1:9" hidden="1" x14ac:dyDescent="0.25"/>
    <row r="44" spans="1:9" hidden="1" x14ac:dyDescent="0.25">
      <c r="A44" s="5" t="s">
        <v>46</v>
      </c>
      <c r="B44" s="5" t="s">
        <v>47</v>
      </c>
    </row>
    <row r="45" spans="1:9" hidden="1" x14ac:dyDescent="0.25"/>
    <row r="46" spans="1:9" hidden="1" x14ac:dyDescent="0.25">
      <c r="A46" s="5" t="s">
        <v>28</v>
      </c>
    </row>
    <row r="47" spans="1:9" ht="31.5" hidden="1" x14ac:dyDescent="0.25">
      <c r="A47" s="10" t="s">
        <v>29</v>
      </c>
      <c r="B47" s="10" t="s">
        <v>30</v>
      </c>
      <c r="C47" s="11" t="s">
        <v>31</v>
      </c>
      <c r="D47" s="11" t="s">
        <v>70</v>
      </c>
      <c r="E47" s="11" t="s">
        <v>33</v>
      </c>
      <c r="F47" s="10" t="s">
        <v>34</v>
      </c>
      <c r="G47" s="19" t="s">
        <v>35</v>
      </c>
      <c r="H47" s="10" t="s">
        <v>36</v>
      </c>
      <c r="I47" s="10" t="s">
        <v>37</v>
      </c>
    </row>
    <row r="48" spans="1:9" hidden="1" x14ac:dyDescent="0.25">
      <c r="A48" s="10" t="s">
        <v>48</v>
      </c>
      <c r="B48" s="10" t="s">
        <v>49</v>
      </c>
      <c r="C48" s="12"/>
      <c r="D48" s="12"/>
      <c r="E48" s="12"/>
      <c r="F48" s="13"/>
      <c r="G48" s="21"/>
      <c r="H48" s="13"/>
      <c r="I48" s="13"/>
    </row>
    <row r="49" spans="1:9" hidden="1" x14ac:dyDescent="0.25">
      <c r="A49" s="13" t="s">
        <v>50</v>
      </c>
      <c r="B49" s="13" t="s">
        <v>51</v>
      </c>
      <c r="C49" s="12">
        <v>500</v>
      </c>
      <c r="D49" s="12" t="s">
        <v>69</v>
      </c>
      <c r="E49" s="18"/>
      <c r="F49" s="13" t="str">
        <f>IF(ISBLANK(E49),"", PRODUCT(C49,E49))</f>
        <v/>
      </c>
      <c r="G49" s="16"/>
      <c r="H49" s="15"/>
      <c r="I49" s="15"/>
    </row>
    <row r="50" spans="1:9" hidden="1" x14ac:dyDescent="0.25">
      <c r="A50" s="13" t="s">
        <v>52</v>
      </c>
      <c r="B50" s="13" t="s">
        <v>53</v>
      </c>
      <c r="C50" s="12">
        <v>1200</v>
      </c>
      <c r="D50" s="12" t="s">
        <v>69</v>
      </c>
      <c r="E50" s="18"/>
      <c r="F50" s="13" t="str">
        <f>IF(ISBLANK(E50),"", PRODUCT(C50,E50))</f>
        <v/>
      </c>
      <c r="G50" s="16"/>
      <c r="H50" s="15"/>
      <c r="I50" s="15"/>
    </row>
    <row r="51" spans="1:9" ht="31.5" hidden="1" x14ac:dyDescent="0.25">
      <c r="E51" s="17" t="s">
        <v>42</v>
      </c>
      <c r="F51" s="10" t="str">
        <f>IF((SUMPRODUCT(--(F49:F50=""))&gt;0), "", ROUND(SUM(F49:F50),2))</f>
        <v/>
      </c>
      <c r="G51" s="1" t="str">
        <f>IF((SUMPRODUCT(--(F49:F50=""))&gt;0), "Neužpildytos visų objektų kainos", "")</f>
        <v>Neužpildytos visų objektų kainos</v>
      </c>
    </row>
    <row r="52" spans="1:9" ht="31.5" hidden="1" x14ac:dyDescent="0.25">
      <c r="C52" s="11" t="s">
        <v>43</v>
      </c>
      <c r="D52" s="18"/>
      <c r="E52" s="17" t="s">
        <v>44</v>
      </c>
      <c r="F52" s="10" t="str">
        <f>IF(OR(F51="",D52=""),"", ROUND(PRODUCT(D52,F51)/100,2))</f>
        <v/>
      </c>
      <c r="G52" s="1" t="str">
        <f>IF(D52="", "Nurodykite taikomą PVM dydį", "")</f>
        <v>Nurodykite taikomą PVM dydį</v>
      </c>
    </row>
    <row r="53" spans="1:9" hidden="1" x14ac:dyDescent="0.25">
      <c r="E53" s="17" t="s">
        <v>45</v>
      </c>
      <c r="F53" s="10">
        <f>IF(ISBLANK(F52), "", ROUND(SUM(F51:F52),2))</f>
        <v>0</v>
      </c>
    </row>
    <row r="54" spans="1:9" hidden="1" x14ac:dyDescent="0.25"/>
    <row r="55" spans="1:9" hidden="1" x14ac:dyDescent="0.25"/>
    <row r="58" spans="1:9" x14ac:dyDescent="0.25">
      <c r="A58" s="5" t="s">
        <v>54</v>
      </c>
      <c r="B58" s="5" t="s">
        <v>55</v>
      </c>
    </row>
    <row r="60" spans="1:9" x14ac:dyDescent="0.25">
      <c r="A60" s="5" t="s">
        <v>28</v>
      </c>
    </row>
    <row r="61" spans="1:9" ht="31.5" x14ac:dyDescent="0.25">
      <c r="A61" s="10" t="s">
        <v>29</v>
      </c>
      <c r="B61" s="10" t="s">
        <v>30</v>
      </c>
      <c r="C61" s="11" t="s">
        <v>31</v>
      </c>
      <c r="D61" s="11" t="s">
        <v>32</v>
      </c>
      <c r="E61" s="11" t="s">
        <v>33</v>
      </c>
      <c r="F61" s="10" t="s">
        <v>34</v>
      </c>
      <c r="G61" s="19" t="s">
        <v>35</v>
      </c>
      <c r="H61" s="10" t="s">
        <v>36</v>
      </c>
      <c r="I61" s="10" t="s">
        <v>37</v>
      </c>
    </row>
    <row r="62" spans="1:9" x14ac:dyDescent="0.25">
      <c r="A62" s="10" t="s">
        <v>56</v>
      </c>
      <c r="B62" s="10" t="s">
        <v>57</v>
      </c>
      <c r="C62" s="12"/>
      <c r="D62" s="12"/>
      <c r="E62" s="12"/>
      <c r="F62" s="13"/>
      <c r="G62" s="21"/>
      <c r="H62" s="13"/>
      <c r="I62" s="13"/>
    </row>
    <row r="63" spans="1:9" ht="31.5" x14ac:dyDescent="0.25">
      <c r="A63" s="13" t="s">
        <v>58</v>
      </c>
      <c r="B63" s="13" t="s">
        <v>57</v>
      </c>
      <c r="C63" s="12">
        <v>1750</v>
      </c>
      <c r="D63" s="12" t="s">
        <v>41</v>
      </c>
      <c r="E63" s="18">
        <v>6.6</v>
      </c>
      <c r="F63" s="13">
        <f>IF(ISBLANK(E63),"", PRODUCT(C63,E63))</f>
        <v>11550</v>
      </c>
      <c r="G63" s="16" t="s">
        <v>74</v>
      </c>
      <c r="H63" s="15" t="s">
        <v>72</v>
      </c>
      <c r="I63" s="16" t="s">
        <v>71</v>
      </c>
    </row>
    <row r="64" spans="1:9" x14ac:dyDescent="0.25">
      <c r="E64" s="17" t="s">
        <v>42</v>
      </c>
      <c r="F64" s="10">
        <f>IF(F63="","",ROUND(SUM(F63:F63),2))</f>
        <v>11550</v>
      </c>
      <c r="G64" s="1" t="str">
        <f>IF(F63="","Neužpildytos visos objektų kainos","")</f>
        <v/>
      </c>
    </row>
    <row r="65" spans="1:10" x14ac:dyDescent="0.25">
      <c r="C65" s="11" t="s">
        <v>43</v>
      </c>
      <c r="D65" s="18">
        <v>21</v>
      </c>
      <c r="E65" s="17" t="s">
        <v>44</v>
      </c>
      <c r="F65" s="10">
        <f>IF(OR(F64="",D65=""),"", ROUND(PRODUCT(D65,F64)/100,2))</f>
        <v>2425.5</v>
      </c>
      <c r="G65" s="1" t="str">
        <f>IF(D65="", "Nurodykite taikomą PVM dydį", "")</f>
        <v/>
      </c>
    </row>
    <row r="66" spans="1:10" x14ac:dyDescent="0.25">
      <c r="E66" s="17" t="s">
        <v>45</v>
      </c>
      <c r="F66" s="10">
        <f>IF(ISBLANK(F65), "", ROUND(SUM(F64:F65),2))</f>
        <v>13975.5</v>
      </c>
    </row>
    <row r="70" spans="1:10" x14ac:dyDescent="0.25">
      <c r="A70" s="5" t="s">
        <v>59</v>
      </c>
      <c r="B70" s="5" t="s">
        <v>60</v>
      </c>
    </row>
    <row r="72" spans="1:10" x14ac:dyDescent="0.25">
      <c r="A72" s="5" t="s">
        <v>28</v>
      </c>
    </row>
    <row r="73" spans="1:10" ht="31.5" x14ac:dyDescent="0.25">
      <c r="A73" s="10" t="s">
        <v>29</v>
      </c>
      <c r="B73" s="10" t="s">
        <v>30</v>
      </c>
      <c r="C73" s="11" t="s">
        <v>31</v>
      </c>
      <c r="D73" s="11" t="s">
        <v>32</v>
      </c>
      <c r="E73" s="11" t="s">
        <v>33</v>
      </c>
      <c r="F73" s="10" t="s">
        <v>34</v>
      </c>
      <c r="G73" s="19" t="s">
        <v>35</v>
      </c>
      <c r="H73" s="10" t="s">
        <v>36</v>
      </c>
      <c r="I73" s="10" t="s">
        <v>37</v>
      </c>
    </row>
    <row r="74" spans="1:10" x14ac:dyDescent="0.25">
      <c r="A74" s="19" t="s">
        <v>61</v>
      </c>
      <c r="B74" s="19" t="s">
        <v>62</v>
      </c>
      <c r="C74" s="20"/>
      <c r="D74" s="20"/>
      <c r="E74" s="20"/>
      <c r="F74" s="21"/>
      <c r="G74" s="21"/>
      <c r="H74" s="21"/>
      <c r="I74" s="21"/>
      <c r="J74" s="1"/>
    </row>
    <row r="75" spans="1:10" ht="31.5" x14ac:dyDescent="0.25">
      <c r="A75" s="21" t="s">
        <v>63</v>
      </c>
      <c r="B75" s="21" t="s">
        <v>62</v>
      </c>
      <c r="C75" s="20">
        <v>2000</v>
      </c>
      <c r="D75" s="20" t="s">
        <v>41</v>
      </c>
      <c r="E75" s="22">
        <v>16.600000000000001</v>
      </c>
      <c r="F75" s="21">
        <f>IF(ISBLANK(E75),"", PRODUCT(C75,E75))</f>
        <v>33200</v>
      </c>
      <c r="G75" s="16" t="s">
        <v>75</v>
      </c>
      <c r="H75" s="16" t="s">
        <v>72</v>
      </c>
      <c r="I75" s="16" t="s">
        <v>71</v>
      </c>
      <c r="J75" s="1"/>
    </row>
    <row r="76" spans="1:10" x14ac:dyDescent="0.25">
      <c r="A76" s="1"/>
      <c r="B76" s="1"/>
      <c r="C76" s="23"/>
      <c r="D76" s="23"/>
      <c r="E76" s="24" t="s">
        <v>42</v>
      </c>
      <c r="F76" s="19">
        <f>IF(F75="","",ROUND(SUM(F75:F75),2))</f>
        <v>33200</v>
      </c>
      <c r="G76" s="1" t="str">
        <f>IF(F75="","Neužpildytos visos objektų kainos","")</f>
        <v/>
      </c>
      <c r="H76" s="1"/>
      <c r="I76" s="1"/>
      <c r="J76" s="1"/>
    </row>
    <row r="77" spans="1:10" ht="31.5" x14ac:dyDescent="0.25">
      <c r="A77" s="1"/>
      <c r="B77" s="1"/>
      <c r="C77" s="25" t="s">
        <v>43</v>
      </c>
      <c r="D77" s="22">
        <v>21</v>
      </c>
      <c r="E77" s="24" t="s">
        <v>44</v>
      </c>
      <c r="F77" s="19">
        <f>IF(OR(F76="",D77=""),"", ROUND(PRODUCT(D77,F76)/100,2))</f>
        <v>6972</v>
      </c>
      <c r="G77" s="1" t="str">
        <f>IF(D77="", "Nurodykite taikomą PVM dydį", "")</f>
        <v/>
      </c>
      <c r="H77" s="1"/>
      <c r="I77" s="1"/>
      <c r="J77" s="1"/>
    </row>
    <row r="78" spans="1:10" x14ac:dyDescent="0.25">
      <c r="A78" s="1"/>
      <c r="B78" s="1"/>
      <c r="C78" s="23"/>
      <c r="D78" s="23"/>
      <c r="E78" s="24" t="s">
        <v>45</v>
      </c>
      <c r="F78" s="19">
        <f>IF(ISBLANK(F77), "", ROUND(SUM(F76:F77),2))</f>
        <v>40172</v>
      </c>
      <c r="H78" s="1"/>
      <c r="I78" s="1"/>
      <c r="J78" s="1"/>
    </row>
    <row r="79" spans="1:10" x14ac:dyDescent="0.25">
      <c r="A79" s="1"/>
      <c r="B79" s="1"/>
      <c r="C79" s="23"/>
      <c r="D79" s="23"/>
      <c r="E79" s="23"/>
      <c r="F79" s="1"/>
      <c r="H79" s="1"/>
      <c r="I79" s="1"/>
      <c r="J79" s="1"/>
    </row>
    <row r="80" spans="1:10" x14ac:dyDescent="0.25">
      <c r="A80" s="1"/>
      <c r="B80" s="1"/>
      <c r="C80" s="23"/>
      <c r="D80" s="23"/>
      <c r="E80" s="23"/>
      <c r="F80" s="1"/>
      <c r="H80" s="1"/>
      <c r="I80" s="1"/>
      <c r="J80" s="1"/>
    </row>
    <row r="81" spans="1:10" hidden="1" x14ac:dyDescent="0.25">
      <c r="A81" s="1"/>
      <c r="B81" s="1"/>
      <c r="C81" s="23"/>
      <c r="D81" s="23"/>
      <c r="E81" s="23"/>
      <c r="F81" s="1"/>
      <c r="H81" s="1"/>
      <c r="I81" s="1"/>
      <c r="J81" s="1"/>
    </row>
    <row r="82" spans="1:10" ht="31.5" hidden="1" x14ac:dyDescent="0.25">
      <c r="A82" s="26" t="s">
        <v>64</v>
      </c>
      <c r="B82" s="26" t="s">
        <v>65</v>
      </c>
      <c r="C82" s="23"/>
      <c r="D82" s="23"/>
      <c r="E82" s="23"/>
      <c r="F82" s="1"/>
      <c r="H82" s="1"/>
      <c r="I82" s="1"/>
      <c r="J82" s="1"/>
    </row>
    <row r="83" spans="1:10" hidden="1" x14ac:dyDescent="0.25">
      <c r="A83" s="1"/>
      <c r="B83" s="1"/>
      <c r="C83" s="23"/>
      <c r="D83" s="23"/>
      <c r="E83" s="23"/>
      <c r="F83" s="1"/>
      <c r="H83" s="1"/>
      <c r="I83" s="1"/>
      <c r="J83" s="1"/>
    </row>
    <row r="84" spans="1:10" ht="47.25" hidden="1" x14ac:dyDescent="0.25">
      <c r="A84" s="26" t="s">
        <v>28</v>
      </c>
      <c r="B84" s="1"/>
      <c r="C84" s="23"/>
      <c r="D84" s="23"/>
      <c r="E84" s="23"/>
      <c r="F84" s="1"/>
      <c r="H84" s="1"/>
      <c r="I84" s="1"/>
      <c r="J84" s="1"/>
    </row>
    <row r="85" spans="1:10" ht="47.25" hidden="1" x14ac:dyDescent="0.25">
      <c r="A85" s="19" t="s">
        <v>29</v>
      </c>
      <c r="B85" s="19" t="s">
        <v>30</v>
      </c>
      <c r="C85" s="25" t="s">
        <v>31</v>
      </c>
      <c r="D85" s="25" t="s">
        <v>70</v>
      </c>
      <c r="E85" s="25" t="s">
        <v>33</v>
      </c>
      <c r="F85" s="19" t="s">
        <v>34</v>
      </c>
      <c r="G85" s="19" t="s">
        <v>35</v>
      </c>
      <c r="H85" s="19" t="s">
        <v>36</v>
      </c>
      <c r="I85" s="19" t="s">
        <v>37</v>
      </c>
      <c r="J85" s="1"/>
    </row>
    <row r="86" spans="1:10" ht="31.5" hidden="1" x14ac:dyDescent="0.25">
      <c r="A86" s="19" t="s">
        <v>66</v>
      </c>
      <c r="B86" s="19" t="s">
        <v>67</v>
      </c>
      <c r="C86" s="20"/>
      <c r="D86" s="20"/>
      <c r="E86" s="20"/>
      <c r="F86" s="21"/>
      <c r="G86" s="21"/>
      <c r="H86" s="21"/>
      <c r="I86" s="21"/>
      <c r="J86" s="1"/>
    </row>
    <row r="87" spans="1:10" hidden="1" x14ac:dyDescent="0.25">
      <c r="A87" s="21" t="s">
        <v>68</v>
      </c>
      <c r="B87" s="21" t="s">
        <v>67</v>
      </c>
      <c r="C87" s="20">
        <v>30000</v>
      </c>
      <c r="D87" s="20" t="s">
        <v>69</v>
      </c>
      <c r="E87" s="22"/>
      <c r="F87" s="21" t="str">
        <f>IF(ISBLANK(E87),"", PRODUCT(C87,E87))</f>
        <v/>
      </c>
      <c r="G87" s="16"/>
      <c r="H87" s="16"/>
      <c r="I87" s="16"/>
      <c r="J87" s="1"/>
    </row>
    <row r="88" spans="1:10" ht="31.5" hidden="1" x14ac:dyDescent="0.25">
      <c r="A88" s="1"/>
      <c r="B88" s="1"/>
      <c r="C88" s="23"/>
      <c r="D88" s="23"/>
      <c r="E88" s="24" t="s">
        <v>42</v>
      </c>
      <c r="F88" s="19" t="str">
        <f>IF(F87="","",ROUND(SUM(F87:F87),2))</f>
        <v/>
      </c>
      <c r="G88" s="1" t="str">
        <f>IF(F87="","Neužpildytos visos objektų kainos","")</f>
        <v>Neužpildytos visos objektų kainos</v>
      </c>
      <c r="H88" s="1"/>
      <c r="I88" s="1"/>
      <c r="J88" s="1"/>
    </row>
    <row r="89" spans="1:10" ht="31.5" hidden="1" x14ac:dyDescent="0.25">
      <c r="A89" s="1"/>
      <c r="B89" s="1"/>
      <c r="C89" s="25" t="s">
        <v>43</v>
      </c>
      <c r="D89" s="22"/>
      <c r="E89" s="24" t="s">
        <v>44</v>
      </c>
      <c r="F89" s="19" t="str">
        <f>IF(OR(F88="",D89=""),"", ROUND(PRODUCT(D89,F88)/100,2))</f>
        <v/>
      </c>
      <c r="G89" s="1" t="str">
        <f>IF(D89="", "Nurodykite taikomą PVM dydį", "")</f>
        <v>Nurodykite taikomą PVM dydį</v>
      </c>
      <c r="H89" s="1"/>
      <c r="I89" s="1"/>
      <c r="J89" s="1"/>
    </row>
    <row r="90" spans="1:10" hidden="1" x14ac:dyDescent="0.25">
      <c r="A90" s="1"/>
      <c r="B90" s="1"/>
      <c r="C90" s="23"/>
      <c r="D90" s="23"/>
      <c r="E90" s="24" t="s">
        <v>45</v>
      </c>
      <c r="F90" s="19">
        <f>IF(ISBLANK(F89), "", ROUND(SUM(F88:F89),2))</f>
        <v>0</v>
      </c>
      <c r="H90" s="1"/>
      <c r="I90" s="1"/>
      <c r="J90" s="1"/>
    </row>
    <row r="91" spans="1:10" hidden="1" x14ac:dyDescent="0.25">
      <c r="A91" s="1"/>
      <c r="B91" s="1"/>
      <c r="C91" s="23"/>
      <c r="D91" s="23"/>
      <c r="E91" s="23"/>
      <c r="F91" s="1"/>
      <c r="H91" s="1"/>
      <c r="I91" s="1"/>
      <c r="J91" s="1"/>
    </row>
    <row r="92" spans="1:10" x14ac:dyDescent="0.25">
      <c r="A92" s="1"/>
      <c r="B92" s="1"/>
      <c r="C92" s="23"/>
      <c r="D92" s="23"/>
      <c r="E92" s="23"/>
      <c r="F92" s="1"/>
      <c r="H92" s="1"/>
      <c r="I92" s="1"/>
      <c r="J92" s="1"/>
    </row>
  </sheetData>
  <mergeCells count="27">
    <mergeCell ref="C12:F12"/>
    <mergeCell ref="C13:F13"/>
    <mergeCell ref="C14:F14"/>
    <mergeCell ref="C15:F15"/>
    <mergeCell ref="C16:F16"/>
    <mergeCell ref="A29:F29"/>
    <mergeCell ref="A12:B12"/>
    <mergeCell ref="A21:B21"/>
    <mergeCell ref="A28:F28"/>
    <mergeCell ref="A14:B14"/>
    <mergeCell ref="A17:B17"/>
    <mergeCell ref="A24:F24"/>
    <mergeCell ref="A20:B20"/>
    <mergeCell ref="A19:B19"/>
    <mergeCell ref="A13:B13"/>
    <mergeCell ref="A25:F25"/>
    <mergeCell ref="A27:F27"/>
    <mergeCell ref="A26:F26"/>
    <mergeCell ref="A16:B16"/>
    <mergeCell ref="A23:F23"/>
    <mergeCell ref="A18:B18"/>
    <mergeCell ref="C21:F21"/>
    <mergeCell ref="A15:B15"/>
    <mergeCell ref="C17:F17"/>
    <mergeCell ref="C18:F18"/>
    <mergeCell ref="C19:F19"/>
    <mergeCell ref="C20:F20"/>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view="pageBreakPreview" zoomScale="120" zoomScaleNormal="120" zoomScaleSheetLayoutView="120" workbookViewId="0">
      <selection activeCell="C36" sqref="C36"/>
    </sheetView>
  </sheetViews>
  <sheetFormatPr defaultColWidth="8" defaultRowHeight="15" x14ac:dyDescent="0.25"/>
  <cols>
    <col min="1" max="1" width="4.75" style="27" customWidth="1"/>
    <col min="2" max="2" width="30.5" style="28" customWidth="1"/>
    <col min="3" max="3" width="58.875" style="28" customWidth="1"/>
    <col min="4" max="4" width="36.75" style="28" customWidth="1"/>
    <col min="5" max="5" width="39.75" style="30" bestFit="1" customWidth="1"/>
    <col min="6" max="6" width="20.375" style="30" customWidth="1"/>
    <col min="7" max="7" width="17" style="28" customWidth="1"/>
    <col min="8" max="16384" width="8" style="28"/>
  </cols>
  <sheetData>
    <row r="1" spans="1:6" ht="21.75" customHeight="1" x14ac:dyDescent="0.25">
      <c r="C1" s="29"/>
      <c r="D1" s="29" t="s">
        <v>87</v>
      </c>
    </row>
    <row r="2" spans="1:6" s="33" customFormat="1" ht="39.75" customHeight="1" x14ac:dyDescent="0.25">
      <c r="A2" s="73" t="s">
        <v>88</v>
      </c>
      <c r="B2" s="74"/>
      <c r="C2" s="74"/>
      <c r="D2" s="31"/>
      <c r="E2" s="32"/>
      <c r="F2" s="32"/>
    </row>
    <row r="3" spans="1:6" s="33" customFormat="1" ht="19.5" customHeight="1" x14ac:dyDescent="0.25">
      <c r="A3" s="75" t="s">
        <v>89</v>
      </c>
      <c r="B3" s="75"/>
      <c r="C3" s="75"/>
      <c r="D3" s="34" t="s">
        <v>90</v>
      </c>
      <c r="E3" s="32"/>
      <c r="F3" s="32"/>
    </row>
    <row r="4" spans="1:6" s="33" customFormat="1" ht="18" customHeight="1" x14ac:dyDescent="0.25">
      <c r="A4" s="76" t="s">
        <v>91</v>
      </c>
      <c r="B4" s="76"/>
      <c r="C4" s="76"/>
      <c r="D4" s="35" t="s">
        <v>86</v>
      </c>
      <c r="E4" s="32"/>
      <c r="F4" s="32"/>
    </row>
    <row r="5" spans="1:6" s="33" customFormat="1" ht="14.25" customHeight="1" x14ac:dyDescent="0.25">
      <c r="A5" s="76" t="s">
        <v>92</v>
      </c>
      <c r="B5" s="76"/>
      <c r="C5" s="76"/>
      <c r="D5" s="35" t="s">
        <v>86</v>
      </c>
      <c r="E5" s="32"/>
      <c r="F5" s="32"/>
    </row>
    <row r="6" spans="1:6" s="33" customFormat="1" ht="33.75" customHeight="1" x14ac:dyDescent="0.25">
      <c r="A6" s="76" t="s">
        <v>93</v>
      </c>
      <c r="B6" s="76"/>
      <c r="C6" s="76"/>
      <c r="D6" s="35" t="s">
        <v>94</v>
      </c>
      <c r="E6" s="32"/>
      <c r="F6" s="32"/>
    </row>
    <row r="7" spans="1:6" s="33" customFormat="1" ht="18" customHeight="1" x14ac:dyDescent="0.25">
      <c r="A7" s="76" t="s">
        <v>95</v>
      </c>
      <c r="B7" s="76"/>
      <c r="C7" s="76"/>
      <c r="D7" s="35" t="s">
        <v>86</v>
      </c>
      <c r="E7" s="32"/>
      <c r="F7" s="32"/>
    </row>
    <row r="8" spans="1:6" s="40" customFormat="1" ht="132" x14ac:dyDescent="0.2">
      <c r="A8" s="36" t="s">
        <v>96</v>
      </c>
      <c r="B8" s="36" t="s">
        <v>97</v>
      </c>
      <c r="C8" s="37" t="s">
        <v>98</v>
      </c>
      <c r="D8" s="38" t="s">
        <v>99</v>
      </c>
      <c r="E8" s="39"/>
      <c r="F8" s="39"/>
    </row>
    <row r="9" spans="1:6" ht="189" x14ac:dyDescent="0.25">
      <c r="A9" s="36" t="s">
        <v>38</v>
      </c>
      <c r="B9" s="41" t="s">
        <v>100</v>
      </c>
      <c r="C9" s="42" t="s">
        <v>101</v>
      </c>
      <c r="D9" s="43" t="s">
        <v>102</v>
      </c>
    </row>
    <row r="10" spans="1:6" ht="23.25" customHeight="1" x14ac:dyDescent="0.25">
      <c r="A10" s="71" t="s">
        <v>103</v>
      </c>
      <c r="B10" s="71"/>
      <c r="C10" s="71"/>
      <c r="D10" s="44"/>
    </row>
    <row r="11" spans="1:6" ht="225" x14ac:dyDescent="0.25">
      <c r="A11" s="36" t="s">
        <v>104</v>
      </c>
      <c r="B11" s="41" t="s">
        <v>51</v>
      </c>
      <c r="C11" s="42" t="s">
        <v>105</v>
      </c>
      <c r="D11" s="45"/>
    </row>
    <row r="12" spans="1:6" ht="210" x14ac:dyDescent="0.25">
      <c r="A12" s="36" t="s">
        <v>106</v>
      </c>
      <c r="B12" s="41" t="s">
        <v>107</v>
      </c>
      <c r="C12" s="46" t="s">
        <v>108</v>
      </c>
      <c r="D12" s="45"/>
    </row>
    <row r="13" spans="1:6" ht="333" customHeight="1" x14ac:dyDescent="0.25">
      <c r="A13" s="36" t="s">
        <v>56</v>
      </c>
      <c r="B13" s="41" t="s">
        <v>109</v>
      </c>
      <c r="C13" s="48" t="s">
        <v>110</v>
      </c>
      <c r="D13" s="45" t="s">
        <v>111</v>
      </c>
    </row>
    <row r="14" spans="1:6" ht="347.25" customHeight="1" x14ac:dyDescent="0.25">
      <c r="A14" s="36" t="s">
        <v>61</v>
      </c>
      <c r="B14" s="41" t="s">
        <v>112</v>
      </c>
      <c r="C14" s="48" t="s">
        <v>113</v>
      </c>
      <c r="D14" s="47" t="s">
        <v>114</v>
      </c>
    </row>
    <row r="15" spans="1:6" ht="409.5" customHeight="1" x14ac:dyDescent="0.25">
      <c r="A15" s="49" t="s">
        <v>66</v>
      </c>
      <c r="B15" s="50" t="s">
        <v>67</v>
      </c>
      <c r="C15" s="51" t="s">
        <v>115</v>
      </c>
      <c r="D15" s="52"/>
    </row>
    <row r="17" spans="1:4" s="55" customFormat="1" ht="14.25" customHeight="1" x14ac:dyDescent="0.2">
      <c r="A17" s="53"/>
      <c r="B17" s="54" t="s">
        <v>85</v>
      </c>
      <c r="C17" s="54"/>
      <c r="D17" s="55" t="s">
        <v>83</v>
      </c>
    </row>
    <row r="18" spans="1:4" s="55" customFormat="1" ht="12.75" x14ac:dyDescent="0.2">
      <c r="A18" s="72" t="s">
        <v>116</v>
      </c>
      <c r="B18" s="72"/>
      <c r="C18" s="56" t="s">
        <v>117</v>
      </c>
      <c r="D18" s="57" t="s">
        <v>118</v>
      </c>
    </row>
    <row r="19" spans="1:4" s="55" customFormat="1" ht="15.75" customHeight="1" x14ac:dyDescent="0.2">
      <c r="A19" s="58"/>
      <c r="B19" s="58"/>
      <c r="C19" s="58" t="s">
        <v>119</v>
      </c>
    </row>
    <row r="20" spans="1:4" s="55" customFormat="1" ht="12.75" x14ac:dyDescent="0.2">
      <c r="A20" s="53"/>
      <c r="B20" s="54"/>
      <c r="C20" s="54"/>
    </row>
  </sheetData>
  <mergeCells count="8">
    <mergeCell ref="A10:C10"/>
    <mergeCell ref="A18:B18"/>
    <mergeCell ref="A2:C2"/>
    <mergeCell ref="A3:C3"/>
    <mergeCell ref="A4:C4"/>
    <mergeCell ref="A5:C5"/>
    <mergeCell ref="A6:C6"/>
    <mergeCell ref="A7:C7"/>
  </mergeCells>
  <pageMargins left="0.7" right="0.7" top="0.5" bottom="0.5" header="0.3" footer="0.3"/>
  <pageSetup paperSize="9" scale="65" orientation="landscape" r:id="rId1"/>
  <rowBreaks count="1" manualBreakCount="1">
    <brk id="14" max="3" man="1"/>
  </rowBreaks>
  <colBreaks count="1" manualBreakCount="1">
    <brk id="4" min="1" max="19"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Pasiūlymas</vt:lpstr>
      <vt:lpstr>Tech.spec.</vt:lpstr>
      <vt:lpstr>Tech.spec.!Print_Area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Windows User</cp:lastModifiedBy>
  <cp:lastPrinted>2024-11-14T10:32:44Z</cp:lastPrinted>
  <dcterms:created xsi:type="dcterms:W3CDTF">2023-04-04T12:16:45Z</dcterms:created>
  <dcterms:modified xsi:type="dcterms:W3CDTF">2025-02-07T14:06:51Z</dcterms:modified>
</cp:coreProperties>
</file>