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4\LINA\11 - KMT Dezinfekcines priemones\Pasiulymai\"/>
    </mc:Choice>
  </mc:AlternateContent>
  <bookViews>
    <workbookView xWindow="0" yWindow="0" windowWidth="28800" windowHeight="11835"/>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89" i="1" l="1"/>
  <c r="F87" i="1"/>
  <c r="F88" i="1" s="1"/>
  <c r="F89" i="1" s="1"/>
  <c r="F90" i="1" s="1"/>
  <c r="G77" i="1"/>
  <c r="F75" i="1"/>
  <c r="G76" i="1" s="1"/>
  <c r="G65" i="1"/>
  <c r="F63" i="1"/>
  <c r="F64" i="1" s="1"/>
  <c r="F65" i="1" s="1"/>
  <c r="F66" i="1" s="1"/>
  <c r="G52" i="1"/>
  <c r="F50" i="1"/>
  <c r="F49" i="1"/>
  <c r="G39" i="1"/>
  <c r="F37" i="1"/>
  <c r="G38" i="1" s="1"/>
  <c r="G21" i="1"/>
  <c r="F51" i="1" l="1"/>
  <c r="F52" i="1" s="1"/>
  <c r="F53" i="1" s="1"/>
  <c r="F38" i="1"/>
  <c r="F39" i="1" s="1"/>
  <c r="F40" i="1" s="1"/>
  <c r="G51" i="1"/>
  <c r="G88" i="1"/>
  <c r="G64" i="1"/>
  <c r="F76" i="1"/>
  <c r="F77" i="1" s="1"/>
  <c r="F78" i="1" s="1"/>
</calcChain>
</file>

<file path=xl/sharedStrings.xml><?xml version="1.0" encoding="utf-8"?>
<sst xmlns="http://schemas.openxmlformats.org/spreadsheetml/2006/main" count="192" uniqueCount="118">
  <si>
    <t>PIRKIMO SĄLYGŲ PRIEDAS "PASIŪLYMO FORMA"</t>
  </si>
  <si>
    <t>DEZINFEKCINIŲ PRIEMONIŲ PIRKIMAS</t>
  </si>
  <si>
    <t>Kam:</t>
  </si>
  <si>
    <t>Lietuvos kariuomenės Dr. Jono Basanavičiaus karo medicinos tarnyba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</si>
  <si>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</si>
  <si>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</si>
  <si>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</si>
  <si>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</si>
  <si>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</si>
  <si>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</si>
  <si>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</si>
  <si>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</si>
  <si>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</si>
  <si>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</si>
  <si>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</si>
  <si>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</si>
  <si>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</si>
  <si>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</si>
  <si>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</si>
  <si>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</si>
  <si>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</si>
  <si>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</si>
  <si>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</si>
  <si>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</si>
  <si>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</si>
  <si>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</si>
  <si>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</si>
  <si>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VALIKLIS ATSIURBIMO SISTEMAI </t>
  </si>
  <si>
    <t>Tiekėjo pasiūlymas:</t>
  </si>
  <si>
    <t>Nr.</t>
  </si>
  <si>
    <t>Pavadinimas</t>
  </si>
  <si>
    <t>Kiekis</t>
  </si>
  <si>
    <t>Mato vienetas</t>
  </si>
  <si>
    <t>Kaina be PVM, Eur</t>
  </si>
  <si>
    <t>Suma be PVM, Eur</t>
  </si>
  <si>
    <t>Prekės pavadinimas, modelis, kodas</t>
  </si>
  <si>
    <t>Pakuotės dydis (prekių/vnt. skaičius pakuotėje)</t>
  </si>
  <si>
    <t>Gamintojas, šalis</t>
  </si>
  <si>
    <t>1.</t>
  </si>
  <si>
    <t xml:space="preserve">Valiklis atsiurbimo sistemai </t>
  </si>
  <si>
    <t>1.1.</t>
  </si>
  <si>
    <t>L</t>
  </si>
  <si>
    <t>Suma be PVM</t>
  </si>
  <si>
    <t>Taikomas PVM dydis (%)</t>
  </si>
  <si>
    <t>PVM suma</t>
  </si>
  <si>
    <t>Suma su PVM</t>
  </si>
  <si>
    <t>2. DALIS</t>
  </si>
  <si>
    <t>SERVETĖLĖS DEZINFEKCIJAI, JAUTRIEMS PAVIRŠIAMS</t>
  </si>
  <si>
    <t>2.</t>
  </si>
  <si>
    <t>Servetėlės dezinfekcijai, jautriems paviršiams</t>
  </si>
  <si>
    <t>2.1.</t>
  </si>
  <si>
    <t xml:space="preserve">Servetėlės dezinfekcijai, jautriems paviršiams </t>
  </si>
  <si>
    <t>2.2.</t>
  </si>
  <si>
    <t>Servetėlės dezinfekcijai, jautriems paviršiams, papildymas</t>
  </si>
  <si>
    <t>4. DALIS</t>
  </si>
  <si>
    <t xml:space="preserve">PRIEMONĖ ODONTOLOGINIŲ GRĄŽTŲ DEZINFEKCIJAI IR VALYMUI </t>
  </si>
  <si>
    <t>4.</t>
  </si>
  <si>
    <t xml:space="preserve">Priemonė odontologinių grąžtų dezinfekcijai ir valymui </t>
  </si>
  <si>
    <t>4.1.</t>
  </si>
  <si>
    <t>5. DALIS</t>
  </si>
  <si>
    <t xml:space="preserve">PRIEMONĖ INSTRUMENTŲ DEZINFEKCIJAI IR VALYMUI </t>
  </si>
  <si>
    <t>5.</t>
  </si>
  <si>
    <t xml:space="preserve">Priemonė instrumentų dezinfekcijai ir valymui </t>
  </si>
  <si>
    <t>5.1.</t>
  </si>
  <si>
    <t>6. DALIS</t>
  </si>
  <si>
    <t>SERVETĖLĖS DEZINFEKCINĖS, ALKOHOLINĖS, DIDELĖJE TALPOJE</t>
  </si>
  <si>
    <t>6.</t>
  </si>
  <si>
    <t>Servetėlės dezinfekcinės, alkoholinės, didelėje talpoje</t>
  </si>
  <si>
    <t>6.1.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</si>
  <si>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</si>
  <si>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</si>
  <si>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</si>
  <si>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</si>
  <si>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</si>
  <si>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</si>
  <si>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</si>
  <si>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</si>
  <si>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</si>
  <si>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</si>
  <si>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</si>
  <si>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</si>
  <si>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</si>
  <si>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</si>
  <si>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</si>
  <si>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</si>
  <si>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</si>
  <si>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</si>
  <si>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</si>
  <si>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</si>
  <si>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</si>
  <si>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</si>
  <si>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</si>
  <si>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</si>
  <si>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4191 2024-10-01 13:24:15</t>
  </si>
  <si>
    <t>Pirkimo sąlygų 2 priedas</t>
  </si>
  <si>
    <t>N.100</t>
  </si>
  <si>
    <t>Mato vienetas *</t>
  </si>
  <si>
    <t>Schulke &amp; Mayr, Vokietija</t>
  </si>
  <si>
    <t>2L x 5 vnt.</t>
  </si>
  <si>
    <t>Aspirmatic cleaner, 150302</t>
  </si>
  <si>
    <t>Rotasept, 104745</t>
  </si>
  <si>
    <t>Gigasept instru AF, 107427</t>
  </si>
  <si>
    <t>„SANOVUS“, UAB</t>
  </si>
  <si>
    <t>Daugėliškio g. 32-301, LT-09300, Vilnius</t>
  </si>
  <si>
    <t>LT222220314</t>
  </si>
  <si>
    <t>LT04 7044 0600 0481 8307, SEB bankas, banko kodas 70440</t>
  </si>
  <si>
    <t>Direktorius Mindaugas Danilevičius</t>
  </si>
  <si>
    <t>Laura Kiaušaitė, 052450415</t>
  </si>
  <si>
    <t>Amenys kuriems suteikti VPĮ 46 str. 2 d. 2 p.numatytri įgaliojimai: vyr. buhalterė Irena Petrulevič ir direktorius Mindaugas Danilevičius</t>
  </si>
  <si>
    <t>Vilnius</t>
  </si>
  <si>
    <t>Karolina Majauskaitė</t>
  </si>
  <si>
    <t>061444661, karolina.majauskaite@sanovus.lt</t>
  </si>
  <si>
    <t>Viešųjų pirkimų specialistė</t>
  </si>
  <si>
    <t>Ne</t>
  </si>
  <si>
    <t>Taip</t>
  </si>
  <si>
    <t>Igaliojimas KONFIDENCIALU.pdf; 3. Aspirmatic tyrimai KONFIDENCIALU.pdf; 4. Rotasept tyrimai KONFIDENCIALU.pdf; 4. Rotasept tyrimai KONFIDENCIALU.pdf; 5. Gigasept instru AF tyrimai KONFIDENCIALU.pdf; 7. Mikrozid sensitive wipes tyrimai KONFIDENCIALU.pdf; Dezinfekcijos priemonių veiksmingumas KONFIDENCIALU.pdf; MDR sertifikatai KONFIDENCIALU.pdf</t>
  </si>
  <si>
    <t>1. Aspirmatic cleaner.pdf; 3. Aspirmatic.pdf; 4. Rotasept.pdf; 5. Gigasept instru AF.pdf; 7. Mikrozid sensitive wipes.pdf; 8. dental application aid.pdf</t>
  </si>
  <si>
    <t>EBVPD.pdf; Nacionalinio saugumo reikalavimu atitikties deklaracija.pdf; 2_priedo_priedelio_Atitiktis_TS Sanovus aktuoali.pdf; 2_priedo_priedelio_Atitiktis_TS Sanovus aktuoali.xlsx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</si>
</sst>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Alignment="1" applyProtection="1">
      <alignment horizontal="center" vertical="center"/>
      <protection locked="0"/>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4" fillId="0" borderId="1" xfId="0" applyFont="1" applyFill="1" applyBorder="1" applyAlignment="1">
      <alignment horizontal="left" vertical="center"/>
    </xf>
    <xf numFmtId="14" fontId="4" fillId="0" borderId="1" xfId="0" applyNumberFormat="1"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5" fillId="0" borderId="23" xfId="0" applyFont="1" applyFill="1" applyBorder="1" applyAlignment="1">
      <alignment vertical="center"/>
    </xf>
    <xf numFmtId="0" fontId="5" fillId="0" borderId="23"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3" xfId="0" applyFont="1" applyFill="1" applyBorder="1" applyAlignment="1">
      <alignment vertical="center"/>
    </xf>
    <xf numFmtId="2" fontId="4" fillId="0" borderId="23" xfId="0" applyNumberFormat="1" applyFont="1" applyFill="1" applyBorder="1" applyAlignment="1" applyProtection="1">
      <alignment horizontal="center" vertical="center"/>
      <protection locked="0"/>
    </xf>
    <xf numFmtId="0" fontId="4" fillId="0" borderId="23" xfId="0" applyFont="1" applyFill="1" applyBorder="1" applyAlignment="1" applyProtection="1">
      <alignment vertical="center"/>
      <protection locked="0"/>
    </xf>
    <xf numFmtId="0" fontId="4" fillId="0" borderId="23" xfId="0" applyFont="1" applyFill="1" applyBorder="1" applyAlignment="1" applyProtection="1">
      <alignment vertical="center" wrapText="1"/>
      <protection locked="0"/>
    </xf>
    <xf numFmtId="0" fontId="5" fillId="0" borderId="23" xfId="0" applyFont="1" applyFill="1" applyBorder="1" applyAlignment="1">
      <alignment horizontal="left" vertical="center"/>
    </xf>
    <xf numFmtId="0" fontId="4" fillId="0" borderId="23" xfId="0" applyFont="1" applyFill="1" applyBorder="1" applyAlignment="1" applyProtection="1">
      <alignment horizontal="center" vertical="center"/>
      <protection locked="0"/>
    </xf>
    <xf numFmtId="0" fontId="5" fillId="0" borderId="23" xfId="0" applyFont="1" applyFill="1" applyBorder="1" applyAlignment="1">
      <alignment vertical="center" wrapText="1"/>
    </xf>
    <xf numFmtId="0" fontId="4" fillId="0" borderId="23" xfId="0" applyFont="1" applyFill="1" applyBorder="1" applyAlignment="1">
      <alignment horizontal="center" vertical="center" wrapText="1"/>
    </xf>
    <xf numFmtId="0" fontId="4" fillId="0" borderId="23" xfId="0" applyFont="1" applyFill="1" applyBorder="1" applyAlignment="1">
      <alignment vertical="center" wrapText="1"/>
    </xf>
    <xf numFmtId="0" fontId="4" fillId="0" borderId="23" xfId="0" applyFont="1" applyFill="1" applyBorder="1" applyAlignment="1" applyProtection="1">
      <alignment horizontal="center" vertical="center" wrapText="1"/>
      <protection locked="0"/>
    </xf>
    <xf numFmtId="0" fontId="4" fillId="0" borderId="0" xfId="0" applyFont="1" applyFill="1" applyAlignment="1">
      <alignment horizontal="center" vertical="center" wrapText="1"/>
    </xf>
    <xf numFmtId="0" fontId="5" fillId="0" borderId="23"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0" borderId="0" xfId="0" applyFont="1" applyFill="1" applyAlignment="1">
      <alignment vertical="center" wrapText="1"/>
    </xf>
    <xf numFmtId="0" fontId="4" fillId="0" borderId="1" xfId="0" applyFont="1" applyFill="1" applyBorder="1" applyAlignment="1" applyProtection="1">
      <alignment horizontal="center" vertical="center"/>
      <protection locked="0"/>
    </xf>
    <xf numFmtId="0" fontId="4" fillId="0" borderId="16"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4" fillId="0" borderId="0" xfId="0" applyFont="1" applyFill="1" applyAlignment="1">
      <alignment vertical="center"/>
    </xf>
    <xf numFmtId="0" fontId="4" fillId="0" borderId="1" xfId="0" applyFont="1" applyFill="1" applyBorder="1" applyAlignment="1">
      <alignment vertical="center"/>
    </xf>
    <xf numFmtId="0" fontId="4" fillId="0" borderId="15" xfId="0" applyFont="1" applyFill="1" applyBorder="1" applyAlignment="1">
      <alignment vertical="center"/>
    </xf>
    <xf numFmtId="0" fontId="4" fillId="0" borderId="23" xfId="0" applyFont="1" applyFill="1" applyBorder="1" applyAlignment="1">
      <alignment vertical="center"/>
    </xf>
    <xf numFmtId="49" fontId="6" fillId="0" borderId="2" xfId="0" applyNumberFormat="1" applyFont="1" applyFill="1" applyBorder="1" applyAlignment="1">
      <alignment horizontal="left" vertical="center"/>
    </xf>
    <xf numFmtId="0" fontId="4" fillId="0" borderId="22" xfId="0" applyFont="1" applyFill="1" applyBorder="1" applyAlignment="1">
      <alignment vertical="center"/>
    </xf>
    <xf numFmtId="0" fontId="5" fillId="0" borderId="0" xfId="0" applyFont="1" applyFill="1" applyAlignment="1">
      <alignment vertical="center"/>
    </xf>
    <xf numFmtId="0" fontId="4" fillId="0" borderId="23" xfId="0" applyFont="1" applyFill="1" applyBorder="1" applyAlignment="1" applyProtection="1">
      <alignment horizontal="center" vertical="center"/>
      <protection locked="0"/>
    </xf>
    <xf numFmtId="0" fontId="4" fillId="0" borderId="23" xfId="0" applyFont="1" applyFill="1" applyBorder="1" applyAlignment="1" applyProtection="1">
      <alignment vertical="center"/>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0" xfId="0" applyFont="1" applyFill="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3"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tabSelected="1" topLeftCell="A17" zoomScale="85" zoomScaleNormal="85" workbookViewId="0">
      <selection activeCell="I99" sqref="I99"/>
    </sheetView>
  </sheetViews>
  <sheetFormatPr defaultColWidth="10.875" defaultRowHeight="15.75" x14ac:dyDescent="0.25"/>
  <cols>
    <col min="1" max="1" width="9.125" style="13" customWidth="1"/>
    <col min="2" max="2" width="43" style="13" customWidth="1"/>
    <col min="3" max="3" width="15.125" style="15" customWidth="1"/>
    <col min="4" max="4" width="11.125" style="15" customWidth="1"/>
    <col min="5" max="5" width="16.375" style="15" customWidth="1"/>
    <col min="6" max="6" width="14.125" style="13" customWidth="1"/>
    <col min="7" max="7" width="22.125" style="12" customWidth="1"/>
    <col min="8" max="8" width="20.625" style="13" customWidth="1"/>
    <col min="9" max="9" width="19.625" style="13" customWidth="1"/>
    <col min="10" max="14" width="25" style="13" customWidth="1"/>
    <col min="15" max="15" width="10.875" style="13" customWidth="1"/>
    <col min="16" max="16384" width="10.875" style="13"/>
  </cols>
  <sheetData>
    <row r="1" spans="1:8" x14ac:dyDescent="0.25">
      <c r="H1" s="13" t="s">
        <v>94</v>
      </c>
    </row>
    <row r="2" spans="1:8" x14ac:dyDescent="0.25">
      <c r="A2" s="16" t="s">
        <v>0</v>
      </c>
      <c r="B2" s="16"/>
    </row>
    <row r="3" spans="1:8" x14ac:dyDescent="0.25">
      <c r="B3" s="17"/>
    </row>
    <row r="4" spans="1:8" x14ac:dyDescent="0.25">
      <c r="A4" s="16" t="s">
        <v>1</v>
      </c>
      <c r="B4" s="16"/>
    </row>
    <row r="5" spans="1:8" x14ac:dyDescent="0.25">
      <c r="A5" s="16"/>
      <c r="B5" s="16"/>
    </row>
    <row r="6" spans="1:8" x14ac:dyDescent="0.25">
      <c r="A6" s="13" t="s">
        <v>2</v>
      </c>
      <c r="B6" s="16" t="s">
        <v>3</v>
      </c>
    </row>
    <row r="7" spans="1:8" x14ac:dyDescent="0.25">
      <c r="B7" s="16"/>
    </row>
    <row r="8" spans="1:8" x14ac:dyDescent="0.25">
      <c r="A8" s="18" t="s">
        <v>4</v>
      </c>
      <c r="B8" s="19">
        <v>45609</v>
      </c>
    </row>
    <row r="9" spans="1:8" x14ac:dyDescent="0.25">
      <c r="A9" s="18" t="s">
        <v>5</v>
      </c>
      <c r="B9" s="20"/>
    </row>
    <row r="10" spans="1:8" x14ac:dyDescent="0.25">
      <c r="A10" s="18" t="s">
        <v>6</v>
      </c>
      <c r="B10" s="20" t="s">
        <v>109</v>
      </c>
    </row>
    <row r="12" spans="1:8" x14ac:dyDescent="0.25">
      <c r="A12" s="42" t="s">
        <v>7</v>
      </c>
      <c r="B12" s="43"/>
      <c r="C12" s="38" t="s">
        <v>102</v>
      </c>
      <c r="D12" s="39"/>
      <c r="E12" s="39"/>
      <c r="F12" s="40"/>
    </row>
    <row r="13" spans="1:8" ht="15.95" customHeight="1" x14ac:dyDescent="0.25">
      <c r="A13" s="45" t="s">
        <v>8</v>
      </c>
      <c r="B13" s="46"/>
      <c r="C13" s="38">
        <v>222222030</v>
      </c>
      <c r="D13" s="39"/>
      <c r="E13" s="39"/>
      <c r="F13" s="40"/>
    </row>
    <row r="14" spans="1:8" ht="15.95" customHeight="1" x14ac:dyDescent="0.25">
      <c r="A14" s="45" t="s">
        <v>9</v>
      </c>
      <c r="B14" s="46"/>
      <c r="C14" s="38" t="s">
        <v>103</v>
      </c>
      <c r="D14" s="39"/>
      <c r="E14" s="39"/>
      <c r="F14" s="40"/>
    </row>
    <row r="15" spans="1:8" ht="15.95" customHeight="1" x14ac:dyDescent="0.25">
      <c r="A15" s="42" t="s">
        <v>10</v>
      </c>
      <c r="B15" s="43"/>
      <c r="C15" s="38" t="s">
        <v>104</v>
      </c>
      <c r="D15" s="39"/>
      <c r="E15" s="39"/>
      <c r="F15" s="40"/>
    </row>
    <row r="16" spans="1:8" ht="63" customHeight="1" x14ac:dyDescent="0.25">
      <c r="A16" s="45" t="s">
        <v>11</v>
      </c>
      <c r="B16" s="46"/>
      <c r="C16" s="38" t="s">
        <v>105</v>
      </c>
      <c r="D16" s="39"/>
      <c r="E16" s="39"/>
      <c r="F16" s="40"/>
    </row>
    <row r="17" spans="1:7" ht="15.95" customHeight="1" x14ac:dyDescent="0.25">
      <c r="A17" s="42" t="s">
        <v>12</v>
      </c>
      <c r="B17" s="43"/>
      <c r="C17" s="38" t="s">
        <v>110</v>
      </c>
      <c r="D17" s="39"/>
      <c r="E17" s="39"/>
      <c r="F17" s="40"/>
    </row>
    <row r="18" spans="1:7" ht="15.95" customHeight="1" x14ac:dyDescent="0.25">
      <c r="A18" s="42" t="s">
        <v>13</v>
      </c>
      <c r="B18" s="43"/>
      <c r="C18" s="38" t="s">
        <v>111</v>
      </c>
      <c r="D18" s="39"/>
      <c r="E18" s="39"/>
      <c r="F18" s="40"/>
    </row>
    <row r="19" spans="1:7" ht="48" customHeight="1" x14ac:dyDescent="0.25">
      <c r="A19" s="42" t="s">
        <v>14</v>
      </c>
      <c r="B19" s="43"/>
      <c r="C19" s="38" t="s">
        <v>106</v>
      </c>
      <c r="D19" s="39"/>
      <c r="E19" s="39"/>
      <c r="F19" s="40"/>
    </row>
    <row r="20" spans="1:7" ht="54.95" customHeight="1" x14ac:dyDescent="0.25">
      <c r="A20" s="42" t="s">
        <v>15</v>
      </c>
      <c r="B20" s="43"/>
      <c r="C20" s="38" t="s">
        <v>107</v>
      </c>
      <c r="D20" s="39"/>
      <c r="E20" s="39"/>
      <c r="F20" s="40"/>
    </row>
    <row r="21" spans="1:7" ht="93.75" customHeight="1" x14ac:dyDescent="0.25">
      <c r="A21" s="44" t="s">
        <v>16</v>
      </c>
      <c r="B21" s="44"/>
      <c r="C21" s="48" t="s">
        <v>108</v>
      </c>
      <c r="D21" s="49"/>
      <c r="E21" s="49"/>
      <c r="F21" s="49"/>
      <c r="G21" s="12" t="str">
        <f>IF((SUMPRODUCT(--(C21=""))&gt;0), "Privaloma užpildyti, kai taikomi pašalinimo pagrindai", "")</f>
        <v/>
      </c>
    </row>
    <row r="22" spans="1:7" ht="18" customHeight="1" x14ac:dyDescent="0.25">
      <c r="C22" s="14"/>
      <c r="D22" s="14"/>
      <c r="E22" s="14"/>
      <c r="F22" s="14"/>
    </row>
    <row r="23" spans="1:7" x14ac:dyDescent="0.25">
      <c r="A23" s="47" t="s">
        <v>17</v>
      </c>
      <c r="B23" s="41"/>
      <c r="C23" s="41"/>
      <c r="D23" s="41"/>
      <c r="E23" s="41"/>
      <c r="F23" s="41"/>
    </row>
    <row r="24" spans="1:7" x14ac:dyDescent="0.25">
      <c r="A24" s="41" t="s">
        <v>18</v>
      </c>
      <c r="B24" s="41"/>
      <c r="C24" s="41"/>
      <c r="D24" s="41"/>
      <c r="E24" s="41"/>
      <c r="F24" s="41"/>
    </row>
    <row r="25" spans="1:7" x14ac:dyDescent="0.25">
      <c r="A25" s="41" t="s">
        <v>19</v>
      </c>
      <c r="B25" s="41"/>
      <c r="C25" s="41"/>
      <c r="D25" s="41"/>
      <c r="E25" s="41"/>
      <c r="F25" s="41"/>
    </row>
    <row r="26" spans="1:7" x14ac:dyDescent="0.25">
      <c r="A26" s="41" t="s">
        <v>20</v>
      </c>
      <c r="B26" s="41"/>
      <c r="C26" s="41"/>
      <c r="D26" s="41"/>
      <c r="E26" s="41"/>
      <c r="F26" s="41"/>
    </row>
    <row r="27" spans="1:7" x14ac:dyDescent="0.25">
      <c r="A27" s="41" t="s">
        <v>21</v>
      </c>
      <c r="B27" s="41"/>
      <c r="C27" s="41"/>
      <c r="D27" s="41"/>
      <c r="E27" s="41"/>
      <c r="F27" s="41"/>
    </row>
    <row r="28" spans="1:7" ht="32.1" customHeight="1" x14ac:dyDescent="0.25">
      <c r="A28" s="41" t="s">
        <v>22</v>
      </c>
      <c r="B28" s="41"/>
      <c r="C28" s="41"/>
      <c r="D28" s="41"/>
      <c r="E28" s="41"/>
      <c r="F28" s="41"/>
    </row>
    <row r="29" spans="1:7" x14ac:dyDescent="0.25">
      <c r="A29" s="41" t="s">
        <v>23</v>
      </c>
      <c r="B29" s="41"/>
      <c r="C29" s="41"/>
      <c r="D29" s="41"/>
      <c r="E29" s="41"/>
      <c r="F29" s="41"/>
    </row>
    <row r="30" spans="1:7" x14ac:dyDescent="0.25">
      <c r="A30" s="13" t="s">
        <v>24</v>
      </c>
      <c r="D30" s="14"/>
    </row>
    <row r="31" spans="1:7" x14ac:dyDescent="0.25">
      <c r="A31" s="13" t="s">
        <v>25</v>
      </c>
    </row>
    <row r="32" spans="1:7" ht="24" customHeight="1" x14ac:dyDescent="0.25">
      <c r="A32" s="16" t="s">
        <v>26</v>
      </c>
      <c r="B32" s="16" t="s">
        <v>27</v>
      </c>
    </row>
    <row r="34" spans="1:9" x14ac:dyDescent="0.25">
      <c r="A34" s="16" t="s">
        <v>28</v>
      </c>
    </row>
    <row r="35" spans="1:9" ht="31.5" x14ac:dyDescent="0.25">
      <c r="A35" s="21" t="s">
        <v>29</v>
      </c>
      <c r="B35" s="21" t="s">
        <v>30</v>
      </c>
      <c r="C35" s="22" t="s">
        <v>31</v>
      </c>
      <c r="D35" s="22" t="s">
        <v>32</v>
      </c>
      <c r="E35" s="22" t="s">
        <v>33</v>
      </c>
      <c r="F35" s="21" t="s">
        <v>34</v>
      </c>
      <c r="G35" s="30" t="s">
        <v>35</v>
      </c>
      <c r="H35" s="21" t="s">
        <v>36</v>
      </c>
      <c r="I35" s="21" t="s">
        <v>37</v>
      </c>
    </row>
    <row r="36" spans="1:9" x14ac:dyDescent="0.25">
      <c r="A36" s="21" t="s">
        <v>38</v>
      </c>
      <c r="B36" s="21" t="s">
        <v>39</v>
      </c>
      <c r="C36" s="23"/>
      <c r="D36" s="23"/>
      <c r="E36" s="23"/>
      <c r="F36" s="24"/>
      <c r="G36" s="32"/>
      <c r="H36" s="24"/>
      <c r="I36" s="24"/>
    </row>
    <row r="37" spans="1:9" ht="31.5" x14ac:dyDescent="0.25">
      <c r="A37" s="24" t="s">
        <v>40</v>
      </c>
      <c r="B37" s="24" t="s">
        <v>39</v>
      </c>
      <c r="C37" s="23">
        <v>750</v>
      </c>
      <c r="D37" s="23" t="s">
        <v>41</v>
      </c>
      <c r="E37" s="25">
        <v>9</v>
      </c>
      <c r="F37" s="24">
        <f>IF(ISBLANK(E37),"", PRODUCT(C37,E37))</f>
        <v>6750</v>
      </c>
      <c r="G37" s="27" t="s">
        <v>99</v>
      </c>
      <c r="H37" s="26" t="s">
        <v>98</v>
      </c>
      <c r="I37" s="27" t="s">
        <v>97</v>
      </c>
    </row>
    <row r="38" spans="1:9" x14ac:dyDescent="0.25">
      <c r="E38" s="28" t="s">
        <v>42</v>
      </c>
      <c r="F38" s="21">
        <f>IF(F37="","",ROUND(SUM(F37:F37),2))</f>
        <v>6750</v>
      </c>
      <c r="G38" s="12" t="str">
        <f>IF(F37="","Neužpildytos visos objektų kainos","")</f>
        <v/>
      </c>
    </row>
    <row r="39" spans="1:9" x14ac:dyDescent="0.25">
      <c r="C39" s="22" t="s">
        <v>43</v>
      </c>
      <c r="D39" s="29">
        <v>21</v>
      </c>
      <c r="E39" s="28" t="s">
        <v>44</v>
      </c>
      <c r="F39" s="21">
        <f>IF(OR(F38="",D39=""),"", ROUND(PRODUCT(D39,F38)/100,2))</f>
        <v>1417.5</v>
      </c>
      <c r="G39" s="12" t="str">
        <f>IF(D39="", "Nurodykite taikomą PVM dydį", "")</f>
        <v/>
      </c>
    </row>
    <row r="40" spans="1:9" x14ac:dyDescent="0.25">
      <c r="E40" s="28" t="s">
        <v>45</v>
      </c>
      <c r="F40" s="21">
        <f>IF(ISBLANK(F39), "", ROUND(SUM(F38:F39),2))</f>
        <v>8167.5</v>
      </c>
    </row>
    <row r="42" spans="1:9" hidden="1" x14ac:dyDescent="0.25"/>
    <row r="43" spans="1:9" hidden="1" x14ac:dyDescent="0.25"/>
    <row r="44" spans="1:9" hidden="1" x14ac:dyDescent="0.25">
      <c r="A44" s="16" t="s">
        <v>46</v>
      </c>
      <c r="B44" s="16" t="s">
        <v>47</v>
      </c>
    </row>
    <row r="45" spans="1:9" hidden="1" x14ac:dyDescent="0.25"/>
    <row r="46" spans="1:9" hidden="1" x14ac:dyDescent="0.25">
      <c r="A46" s="16" t="s">
        <v>28</v>
      </c>
    </row>
    <row r="47" spans="1:9" ht="31.5" hidden="1" x14ac:dyDescent="0.25">
      <c r="A47" s="21" t="s">
        <v>29</v>
      </c>
      <c r="B47" s="21" t="s">
        <v>30</v>
      </c>
      <c r="C47" s="22" t="s">
        <v>31</v>
      </c>
      <c r="D47" s="22" t="s">
        <v>96</v>
      </c>
      <c r="E47" s="22" t="s">
        <v>33</v>
      </c>
      <c r="F47" s="21" t="s">
        <v>34</v>
      </c>
      <c r="G47" s="30" t="s">
        <v>35</v>
      </c>
      <c r="H47" s="21" t="s">
        <v>36</v>
      </c>
      <c r="I47" s="21" t="s">
        <v>37</v>
      </c>
    </row>
    <row r="48" spans="1:9" hidden="1" x14ac:dyDescent="0.25">
      <c r="A48" s="21" t="s">
        <v>48</v>
      </c>
      <c r="B48" s="21" t="s">
        <v>49</v>
      </c>
      <c r="C48" s="23"/>
      <c r="D48" s="23"/>
      <c r="E48" s="23"/>
      <c r="F48" s="24"/>
      <c r="G48" s="32"/>
      <c r="H48" s="24"/>
      <c r="I48" s="24"/>
    </row>
    <row r="49" spans="1:9" hidden="1" x14ac:dyDescent="0.25">
      <c r="A49" s="24" t="s">
        <v>50</v>
      </c>
      <c r="B49" s="24" t="s">
        <v>51</v>
      </c>
      <c r="C49" s="23">
        <v>500</v>
      </c>
      <c r="D49" s="23" t="s">
        <v>95</v>
      </c>
      <c r="E49" s="29"/>
      <c r="F49" s="24" t="str">
        <f>IF(ISBLANK(E49),"", PRODUCT(C49,E49))</f>
        <v/>
      </c>
      <c r="G49" s="27"/>
      <c r="H49" s="26"/>
      <c r="I49" s="26"/>
    </row>
    <row r="50" spans="1:9" hidden="1" x14ac:dyDescent="0.25">
      <c r="A50" s="24" t="s">
        <v>52</v>
      </c>
      <c r="B50" s="24" t="s">
        <v>53</v>
      </c>
      <c r="C50" s="23">
        <v>1200</v>
      </c>
      <c r="D50" s="23" t="s">
        <v>95</v>
      </c>
      <c r="E50" s="29"/>
      <c r="F50" s="24" t="str">
        <f>IF(ISBLANK(E50),"", PRODUCT(C50,E50))</f>
        <v/>
      </c>
      <c r="G50" s="27"/>
      <c r="H50" s="26"/>
      <c r="I50" s="26"/>
    </row>
    <row r="51" spans="1:9" ht="31.5" hidden="1" x14ac:dyDescent="0.25">
      <c r="E51" s="28" t="s">
        <v>42</v>
      </c>
      <c r="F51" s="21" t="str">
        <f>IF((SUMPRODUCT(--(F49:F50=""))&gt;0), "", ROUND(SUM(F49:F50),2))</f>
        <v/>
      </c>
      <c r="G51" s="12" t="str">
        <f>IF((SUMPRODUCT(--(F49:F50=""))&gt;0), "Neužpildytos visų objektų kainos", "")</f>
        <v>Neužpildytos visų objektų kainos</v>
      </c>
    </row>
    <row r="52" spans="1:9" ht="31.5" hidden="1" x14ac:dyDescent="0.25">
      <c r="C52" s="22" t="s">
        <v>43</v>
      </c>
      <c r="D52" s="29"/>
      <c r="E52" s="28" t="s">
        <v>44</v>
      </c>
      <c r="F52" s="21" t="str">
        <f>IF(OR(F51="",D52=""),"", ROUND(PRODUCT(D52,F51)/100,2))</f>
        <v/>
      </c>
      <c r="G52" s="12" t="str">
        <f>IF(D52="", "Nurodykite taikomą PVM dydį", "")</f>
        <v>Nurodykite taikomą PVM dydį</v>
      </c>
    </row>
    <row r="53" spans="1:9" hidden="1" x14ac:dyDescent="0.25">
      <c r="E53" s="28" t="s">
        <v>45</v>
      </c>
      <c r="F53" s="21">
        <f>IF(ISBLANK(F52), "", ROUND(SUM(F51:F52),2))</f>
        <v>0</v>
      </c>
    </row>
    <row r="54" spans="1:9" hidden="1" x14ac:dyDescent="0.25"/>
    <row r="55" spans="1:9" hidden="1" x14ac:dyDescent="0.25"/>
    <row r="58" spans="1:9" x14ac:dyDescent="0.25">
      <c r="A58" s="16" t="s">
        <v>54</v>
      </c>
      <c r="B58" s="16" t="s">
        <v>55</v>
      </c>
    </row>
    <row r="60" spans="1:9" x14ac:dyDescent="0.25">
      <c r="A60" s="16" t="s">
        <v>28</v>
      </c>
    </row>
    <row r="61" spans="1:9" ht="31.5" x14ac:dyDescent="0.25">
      <c r="A61" s="21" t="s">
        <v>29</v>
      </c>
      <c r="B61" s="21" t="s">
        <v>30</v>
      </c>
      <c r="C61" s="22" t="s">
        <v>31</v>
      </c>
      <c r="D61" s="22" t="s">
        <v>32</v>
      </c>
      <c r="E61" s="22" t="s">
        <v>33</v>
      </c>
      <c r="F61" s="21" t="s">
        <v>34</v>
      </c>
      <c r="G61" s="30" t="s">
        <v>35</v>
      </c>
      <c r="H61" s="21" t="s">
        <v>36</v>
      </c>
      <c r="I61" s="21" t="s">
        <v>37</v>
      </c>
    </row>
    <row r="62" spans="1:9" x14ac:dyDescent="0.25">
      <c r="A62" s="21" t="s">
        <v>56</v>
      </c>
      <c r="B62" s="21" t="s">
        <v>57</v>
      </c>
      <c r="C62" s="23"/>
      <c r="D62" s="23"/>
      <c r="E62" s="23"/>
      <c r="F62" s="24"/>
      <c r="G62" s="32"/>
      <c r="H62" s="24"/>
      <c r="I62" s="24"/>
    </row>
    <row r="63" spans="1:9" ht="31.5" x14ac:dyDescent="0.25">
      <c r="A63" s="24" t="s">
        <v>58</v>
      </c>
      <c r="B63" s="24" t="s">
        <v>57</v>
      </c>
      <c r="C63" s="23">
        <v>1750</v>
      </c>
      <c r="D63" s="23" t="s">
        <v>41</v>
      </c>
      <c r="E63" s="29">
        <v>6.6</v>
      </c>
      <c r="F63" s="24">
        <f>IF(ISBLANK(E63),"", PRODUCT(C63,E63))</f>
        <v>11550</v>
      </c>
      <c r="G63" s="27" t="s">
        <v>100</v>
      </c>
      <c r="H63" s="26" t="s">
        <v>98</v>
      </c>
      <c r="I63" s="27" t="s">
        <v>97</v>
      </c>
    </row>
    <row r="64" spans="1:9" x14ac:dyDescent="0.25">
      <c r="E64" s="28" t="s">
        <v>42</v>
      </c>
      <c r="F64" s="21">
        <f>IF(F63="","",ROUND(SUM(F63:F63),2))</f>
        <v>11550</v>
      </c>
      <c r="G64" s="12" t="str">
        <f>IF(F63="","Neužpildytos visos objektų kainos","")</f>
        <v/>
      </c>
    </row>
    <row r="65" spans="1:10" x14ac:dyDescent="0.25">
      <c r="C65" s="22" t="s">
        <v>43</v>
      </c>
      <c r="D65" s="29">
        <v>21</v>
      </c>
      <c r="E65" s="28" t="s">
        <v>44</v>
      </c>
      <c r="F65" s="21">
        <f>IF(OR(F64="",D65=""),"", ROUND(PRODUCT(D65,F64)/100,2))</f>
        <v>2425.5</v>
      </c>
      <c r="G65" s="12" t="str">
        <f>IF(D65="", "Nurodykite taikomą PVM dydį", "")</f>
        <v/>
      </c>
    </row>
    <row r="66" spans="1:10" x14ac:dyDescent="0.25">
      <c r="E66" s="28" t="s">
        <v>45</v>
      </c>
      <c r="F66" s="21">
        <f>IF(ISBLANK(F65), "", ROUND(SUM(F64:F65),2))</f>
        <v>13975.5</v>
      </c>
    </row>
    <row r="70" spans="1:10" x14ac:dyDescent="0.25">
      <c r="A70" s="16" t="s">
        <v>59</v>
      </c>
      <c r="B70" s="16" t="s">
        <v>60</v>
      </c>
    </row>
    <row r="72" spans="1:10" x14ac:dyDescent="0.25">
      <c r="A72" s="16" t="s">
        <v>28</v>
      </c>
    </row>
    <row r="73" spans="1:10" ht="31.5" x14ac:dyDescent="0.25">
      <c r="A73" s="21" t="s">
        <v>29</v>
      </c>
      <c r="B73" s="21" t="s">
        <v>30</v>
      </c>
      <c r="C73" s="22" t="s">
        <v>31</v>
      </c>
      <c r="D73" s="22" t="s">
        <v>32</v>
      </c>
      <c r="E73" s="22" t="s">
        <v>33</v>
      </c>
      <c r="F73" s="21" t="s">
        <v>34</v>
      </c>
      <c r="G73" s="30" t="s">
        <v>35</v>
      </c>
      <c r="H73" s="21" t="s">
        <v>36</v>
      </c>
      <c r="I73" s="21" t="s">
        <v>37</v>
      </c>
    </row>
    <row r="74" spans="1:10" x14ac:dyDescent="0.25">
      <c r="A74" s="30" t="s">
        <v>61</v>
      </c>
      <c r="B74" s="30" t="s">
        <v>62</v>
      </c>
      <c r="C74" s="31"/>
      <c r="D74" s="31"/>
      <c r="E74" s="31"/>
      <c r="F74" s="32"/>
      <c r="G74" s="32"/>
      <c r="H74" s="32"/>
      <c r="I74" s="32"/>
      <c r="J74" s="12"/>
    </row>
    <row r="75" spans="1:10" ht="31.5" x14ac:dyDescent="0.25">
      <c r="A75" s="32" t="s">
        <v>63</v>
      </c>
      <c r="B75" s="32" t="s">
        <v>62</v>
      </c>
      <c r="C75" s="31">
        <v>2000</v>
      </c>
      <c r="D75" s="31" t="s">
        <v>41</v>
      </c>
      <c r="E75" s="33">
        <v>16.600000000000001</v>
      </c>
      <c r="F75" s="32">
        <f>IF(ISBLANK(E75),"", PRODUCT(C75,E75))</f>
        <v>33200</v>
      </c>
      <c r="G75" s="27" t="s">
        <v>101</v>
      </c>
      <c r="H75" s="27" t="s">
        <v>98</v>
      </c>
      <c r="I75" s="27" t="s">
        <v>97</v>
      </c>
      <c r="J75" s="12"/>
    </row>
    <row r="76" spans="1:10" x14ac:dyDescent="0.25">
      <c r="A76" s="12"/>
      <c r="B76" s="12"/>
      <c r="C76" s="34"/>
      <c r="D76" s="34"/>
      <c r="E76" s="35" t="s">
        <v>42</v>
      </c>
      <c r="F76" s="30">
        <f>IF(F75="","",ROUND(SUM(F75:F75),2))</f>
        <v>33200</v>
      </c>
      <c r="G76" s="12" t="str">
        <f>IF(F75="","Neužpildytos visos objektų kainos","")</f>
        <v/>
      </c>
      <c r="H76" s="12"/>
      <c r="I76" s="12"/>
      <c r="J76" s="12"/>
    </row>
    <row r="77" spans="1:10" ht="31.5" x14ac:dyDescent="0.25">
      <c r="A77" s="12"/>
      <c r="B77" s="12"/>
      <c r="C77" s="36" t="s">
        <v>43</v>
      </c>
      <c r="D77" s="33">
        <v>21</v>
      </c>
      <c r="E77" s="35" t="s">
        <v>44</v>
      </c>
      <c r="F77" s="30">
        <f>IF(OR(F76="",D77=""),"", ROUND(PRODUCT(D77,F76)/100,2))</f>
        <v>6972</v>
      </c>
      <c r="G77" s="12" t="str">
        <f>IF(D77="", "Nurodykite taikomą PVM dydį", "")</f>
        <v/>
      </c>
      <c r="H77" s="12"/>
      <c r="I77" s="12"/>
      <c r="J77" s="12"/>
    </row>
    <row r="78" spans="1:10" x14ac:dyDescent="0.25">
      <c r="A78" s="12"/>
      <c r="B78" s="12"/>
      <c r="C78" s="34"/>
      <c r="D78" s="34"/>
      <c r="E78" s="35" t="s">
        <v>45</v>
      </c>
      <c r="F78" s="30">
        <f>IF(ISBLANK(F77), "", ROUND(SUM(F76:F77),2))</f>
        <v>40172</v>
      </c>
      <c r="H78" s="12"/>
      <c r="I78" s="12"/>
      <c r="J78" s="12"/>
    </row>
    <row r="79" spans="1:10" x14ac:dyDescent="0.25">
      <c r="A79" s="12"/>
      <c r="B79" s="12"/>
      <c r="C79" s="34"/>
      <c r="D79" s="34"/>
      <c r="E79" s="34"/>
      <c r="F79" s="12"/>
      <c r="H79" s="12"/>
      <c r="I79" s="12"/>
      <c r="J79" s="12"/>
    </row>
    <row r="80" spans="1:10" x14ac:dyDescent="0.25">
      <c r="A80" s="12"/>
      <c r="B80" s="12"/>
      <c r="C80" s="34"/>
      <c r="D80" s="34"/>
      <c r="E80" s="34"/>
      <c r="F80" s="12"/>
      <c r="H80" s="12"/>
      <c r="I80" s="12"/>
      <c r="J80" s="12"/>
    </row>
    <row r="81" spans="1:10" hidden="1" x14ac:dyDescent="0.25">
      <c r="A81" s="12"/>
      <c r="B81" s="12"/>
      <c r="C81" s="34"/>
      <c r="D81" s="34"/>
      <c r="E81" s="34"/>
      <c r="F81" s="12"/>
      <c r="H81" s="12"/>
      <c r="I81" s="12"/>
      <c r="J81" s="12"/>
    </row>
    <row r="82" spans="1:10" ht="31.5" hidden="1" x14ac:dyDescent="0.25">
      <c r="A82" s="37" t="s">
        <v>64</v>
      </c>
      <c r="B82" s="37" t="s">
        <v>65</v>
      </c>
      <c r="C82" s="34"/>
      <c r="D82" s="34"/>
      <c r="E82" s="34"/>
      <c r="F82" s="12"/>
      <c r="H82" s="12"/>
      <c r="I82" s="12"/>
      <c r="J82" s="12"/>
    </row>
    <row r="83" spans="1:10" hidden="1" x14ac:dyDescent="0.25">
      <c r="A83" s="12"/>
      <c r="B83" s="12"/>
      <c r="C83" s="34"/>
      <c r="D83" s="34"/>
      <c r="E83" s="34"/>
      <c r="F83" s="12"/>
      <c r="H83" s="12"/>
      <c r="I83" s="12"/>
      <c r="J83" s="12"/>
    </row>
    <row r="84" spans="1:10" ht="47.25" hidden="1" x14ac:dyDescent="0.25">
      <c r="A84" s="37" t="s">
        <v>28</v>
      </c>
      <c r="B84" s="12"/>
      <c r="C84" s="34"/>
      <c r="D84" s="34"/>
      <c r="E84" s="34"/>
      <c r="F84" s="12"/>
      <c r="H84" s="12"/>
      <c r="I84" s="12"/>
      <c r="J84" s="12"/>
    </row>
    <row r="85" spans="1:10" ht="47.25" hidden="1" x14ac:dyDescent="0.25">
      <c r="A85" s="30" t="s">
        <v>29</v>
      </c>
      <c r="B85" s="30" t="s">
        <v>30</v>
      </c>
      <c r="C85" s="36" t="s">
        <v>31</v>
      </c>
      <c r="D85" s="36" t="s">
        <v>96</v>
      </c>
      <c r="E85" s="36" t="s">
        <v>33</v>
      </c>
      <c r="F85" s="30" t="s">
        <v>34</v>
      </c>
      <c r="G85" s="30" t="s">
        <v>35</v>
      </c>
      <c r="H85" s="30" t="s">
        <v>36</v>
      </c>
      <c r="I85" s="30" t="s">
        <v>37</v>
      </c>
      <c r="J85" s="12"/>
    </row>
    <row r="86" spans="1:10" ht="31.5" hidden="1" x14ac:dyDescent="0.25">
      <c r="A86" s="30" t="s">
        <v>66</v>
      </c>
      <c r="B86" s="30" t="s">
        <v>67</v>
      </c>
      <c r="C86" s="31"/>
      <c r="D86" s="31"/>
      <c r="E86" s="31"/>
      <c r="F86" s="32"/>
      <c r="G86" s="32"/>
      <c r="H86" s="32"/>
      <c r="I86" s="32"/>
      <c r="J86" s="12"/>
    </row>
    <row r="87" spans="1:10" hidden="1" x14ac:dyDescent="0.25">
      <c r="A87" s="32" t="s">
        <v>68</v>
      </c>
      <c r="B87" s="32" t="s">
        <v>67</v>
      </c>
      <c r="C87" s="31">
        <v>30000</v>
      </c>
      <c r="D87" s="31" t="s">
        <v>95</v>
      </c>
      <c r="E87" s="33"/>
      <c r="F87" s="32" t="str">
        <f>IF(ISBLANK(E87),"", PRODUCT(C87,E87))</f>
        <v/>
      </c>
      <c r="G87" s="27"/>
      <c r="H87" s="27"/>
      <c r="I87" s="27"/>
      <c r="J87" s="12"/>
    </row>
    <row r="88" spans="1:10" ht="31.5" hidden="1" x14ac:dyDescent="0.25">
      <c r="A88" s="12"/>
      <c r="B88" s="12"/>
      <c r="C88" s="34"/>
      <c r="D88" s="34"/>
      <c r="E88" s="35" t="s">
        <v>42</v>
      </c>
      <c r="F88" s="30" t="str">
        <f>IF(F87="","",ROUND(SUM(F87:F87),2))</f>
        <v/>
      </c>
      <c r="G88" s="12" t="str">
        <f>IF(F87="","Neužpildytos visos objektų kainos","")</f>
        <v>Neužpildytos visos objektų kainos</v>
      </c>
      <c r="H88" s="12"/>
      <c r="I88" s="12"/>
      <c r="J88" s="12"/>
    </row>
    <row r="89" spans="1:10" ht="31.5" hidden="1" x14ac:dyDescent="0.25">
      <c r="A89" s="12"/>
      <c r="B89" s="12"/>
      <c r="C89" s="36" t="s">
        <v>43</v>
      </c>
      <c r="D89" s="33"/>
      <c r="E89" s="35" t="s">
        <v>44</v>
      </c>
      <c r="F89" s="30" t="str">
        <f>IF(OR(F88="",D89=""),"", ROUND(PRODUCT(D89,F88)/100,2))</f>
        <v/>
      </c>
      <c r="G89" s="12" t="str">
        <f>IF(D89="", "Nurodykite taikomą PVM dydį", "")</f>
        <v>Nurodykite taikomą PVM dydį</v>
      </c>
      <c r="H89" s="12"/>
      <c r="I89" s="12"/>
      <c r="J89" s="12"/>
    </row>
    <row r="90" spans="1:10" hidden="1" x14ac:dyDescent="0.25">
      <c r="A90" s="12"/>
      <c r="B90" s="12"/>
      <c r="C90" s="34"/>
      <c r="D90" s="34"/>
      <c r="E90" s="35" t="s">
        <v>45</v>
      </c>
      <c r="F90" s="30">
        <f>IF(ISBLANK(F89), "", ROUND(SUM(F88:F89),2))</f>
        <v>0</v>
      </c>
      <c r="H90" s="12"/>
      <c r="I90" s="12"/>
      <c r="J90" s="12"/>
    </row>
    <row r="91" spans="1:10" hidden="1" x14ac:dyDescent="0.25">
      <c r="A91" s="12"/>
      <c r="B91" s="12"/>
      <c r="C91" s="34"/>
      <c r="D91" s="34"/>
      <c r="E91" s="34"/>
      <c r="F91" s="12"/>
      <c r="H91" s="12"/>
      <c r="I91" s="12"/>
      <c r="J91" s="12"/>
    </row>
  </sheetData>
  <mergeCells count="27">
    <mergeCell ref="C21:F21"/>
    <mergeCell ref="A15:B15"/>
    <mergeCell ref="C17:F17"/>
    <mergeCell ref="C18:F18"/>
    <mergeCell ref="C19:F19"/>
    <mergeCell ref="C20:F20"/>
    <mergeCell ref="A29:F29"/>
    <mergeCell ref="A12:B12"/>
    <mergeCell ref="A21:B21"/>
    <mergeCell ref="A28:F28"/>
    <mergeCell ref="A14:B14"/>
    <mergeCell ref="A17:B17"/>
    <mergeCell ref="A24:F24"/>
    <mergeCell ref="A20:B20"/>
    <mergeCell ref="A19:B19"/>
    <mergeCell ref="A13:B13"/>
    <mergeCell ref="A25:F25"/>
    <mergeCell ref="A27:F27"/>
    <mergeCell ref="A26:F26"/>
    <mergeCell ref="A16:B16"/>
    <mergeCell ref="A23:F23"/>
    <mergeCell ref="A18:B18"/>
    <mergeCell ref="C12:F12"/>
    <mergeCell ref="C13:F13"/>
    <mergeCell ref="C14:F14"/>
    <mergeCell ref="C15:F15"/>
    <mergeCell ref="C16:F16"/>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00"/>
  <sheetViews>
    <sheetView topLeftCell="A31" zoomScaleNormal="100" workbookViewId="0">
      <selection sqref="A1:K5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62" t="s">
        <v>69</v>
      </c>
      <c r="B2" s="63"/>
      <c r="C2" s="63"/>
      <c r="D2" s="63"/>
      <c r="E2" s="63"/>
      <c r="F2" s="63"/>
      <c r="G2" s="63"/>
      <c r="H2" s="63"/>
      <c r="I2" s="63"/>
      <c r="J2" s="63"/>
      <c r="K2" s="63"/>
    </row>
    <row r="3" spans="1:11" x14ac:dyDescent="0.25">
      <c r="A3" s="63"/>
      <c r="B3" s="63"/>
      <c r="C3" s="63"/>
      <c r="D3" s="63"/>
      <c r="E3" s="63"/>
      <c r="F3" s="63"/>
      <c r="G3" s="63"/>
      <c r="H3" s="63"/>
      <c r="I3" s="63"/>
      <c r="J3" s="63"/>
      <c r="K3" s="63"/>
    </row>
    <row r="4" spans="1:11" ht="15.95" customHeight="1" thickBot="1" x14ac:dyDescent="0.3">
      <c r="A4" s="1"/>
      <c r="B4" s="1"/>
      <c r="C4" s="1"/>
      <c r="D4" s="1"/>
      <c r="E4" s="1"/>
      <c r="F4" s="1"/>
      <c r="G4" s="1"/>
      <c r="H4" s="1"/>
      <c r="I4" s="1"/>
      <c r="J4" s="1"/>
    </row>
    <row r="5" spans="1:11" ht="48" customHeight="1" x14ac:dyDescent="0.25">
      <c r="A5" s="68" t="s">
        <v>70</v>
      </c>
      <c r="B5" s="58"/>
      <c r="C5" s="56" t="s">
        <v>71</v>
      </c>
      <c r="D5" s="57"/>
      <c r="E5" s="58"/>
      <c r="F5" s="56" t="s">
        <v>72</v>
      </c>
      <c r="G5" s="57"/>
      <c r="H5" s="58"/>
      <c r="I5" s="56" t="s">
        <v>73</v>
      </c>
      <c r="J5" s="58"/>
      <c r="K5" s="2" t="s">
        <v>74</v>
      </c>
    </row>
    <row r="6" spans="1:11" ht="48.95" customHeight="1" x14ac:dyDescent="0.25">
      <c r="A6" s="55"/>
      <c r="B6" s="54"/>
      <c r="C6" s="52"/>
      <c r="D6" s="53"/>
      <c r="E6" s="54"/>
      <c r="F6" s="52"/>
      <c r="G6" s="53"/>
      <c r="H6" s="54"/>
      <c r="I6" s="52"/>
      <c r="J6" s="54"/>
      <c r="K6" s="7"/>
    </row>
    <row r="7" spans="1:11" ht="48.95" customHeight="1" x14ac:dyDescent="0.25">
      <c r="A7" s="55"/>
      <c r="B7" s="54"/>
      <c r="C7" s="52"/>
      <c r="D7" s="53"/>
      <c r="E7" s="54"/>
      <c r="F7" s="52"/>
      <c r="G7" s="53"/>
      <c r="H7" s="54"/>
      <c r="I7" s="52"/>
      <c r="J7" s="54"/>
      <c r="K7" s="7"/>
    </row>
    <row r="8" spans="1:11" ht="48.95" customHeight="1" x14ac:dyDescent="0.25">
      <c r="A8" s="55"/>
      <c r="B8" s="54"/>
      <c r="C8" s="52"/>
      <c r="D8" s="53"/>
      <c r="E8" s="54"/>
      <c r="F8" s="52"/>
      <c r="G8" s="53"/>
      <c r="H8" s="54"/>
      <c r="I8" s="52"/>
      <c r="J8" s="54"/>
      <c r="K8" s="7"/>
    </row>
    <row r="9" spans="1:11" ht="48.95" customHeight="1" x14ac:dyDescent="0.25">
      <c r="A9" s="55"/>
      <c r="B9" s="54"/>
      <c r="C9" s="52"/>
      <c r="D9" s="53"/>
      <c r="E9" s="54"/>
      <c r="F9" s="52"/>
      <c r="G9" s="53"/>
      <c r="H9" s="54"/>
      <c r="I9" s="52"/>
      <c r="J9" s="54"/>
      <c r="K9" s="7"/>
    </row>
    <row r="10" spans="1:11" ht="48.95" customHeight="1" x14ac:dyDescent="0.25">
      <c r="A10" s="55"/>
      <c r="B10" s="54"/>
      <c r="C10" s="52"/>
      <c r="D10" s="53"/>
      <c r="E10" s="54"/>
      <c r="F10" s="52"/>
      <c r="G10" s="53"/>
      <c r="H10" s="54"/>
      <c r="I10" s="52"/>
      <c r="J10" s="54"/>
      <c r="K10" s="7"/>
    </row>
    <row r="11" spans="1:11" ht="48.95" customHeight="1" x14ac:dyDescent="0.25">
      <c r="A11" s="55"/>
      <c r="B11" s="54"/>
      <c r="C11" s="52"/>
      <c r="D11" s="53"/>
      <c r="E11" s="54"/>
      <c r="F11" s="52"/>
      <c r="G11" s="53"/>
      <c r="H11" s="54"/>
      <c r="I11" s="52"/>
      <c r="J11" s="54"/>
      <c r="K11" s="7"/>
    </row>
    <row r="12" spans="1:11" ht="48.95" customHeight="1" x14ac:dyDescent="0.25">
      <c r="A12" s="55"/>
      <c r="B12" s="54"/>
      <c r="C12" s="52"/>
      <c r="D12" s="53"/>
      <c r="E12" s="54"/>
      <c r="F12" s="52"/>
      <c r="G12" s="53"/>
      <c r="H12" s="54"/>
      <c r="I12" s="52"/>
      <c r="J12" s="54"/>
      <c r="K12" s="7"/>
    </row>
    <row r="13" spans="1:11" ht="48.95" customHeight="1" x14ac:dyDescent="0.25">
      <c r="A13" s="55"/>
      <c r="B13" s="54"/>
      <c r="C13" s="52"/>
      <c r="D13" s="53"/>
      <c r="E13" s="54"/>
      <c r="F13" s="52"/>
      <c r="G13" s="53"/>
      <c r="H13" s="54"/>
      <c r="I13" s="52"/>
      <c r="J13" s="54"/>
      <c r="K13" s="7"/>
    </row>
    <row r="14" spans="1:11" ht="48.95" customHeight="1" x14ac:dyDescent="0.25">
      <c r="A14" s="55"/>
      <c r="B14" s="54"/>
      <c r="C14" s="52"/>
      <c r="D14" s="53"/>
      <c r="E14" s="54"/>
      <c r="F14" s="52"/>
      <c r="G14" s="53"/>
      <c r="H14" s="54"/>
      <c r="I14" s="52"/>
      <c r="J14" s="54"/>
      <c r="K14" s="7"/>
    </row>
    <row r="15" spans="1:11" ht="48" customHeight="1" thickBot="1" x14ac:dyDescent="0.3">
      <c r="A15" s="72"/>
      <c r="B15" s="66"/>
      <c r="C15" s="65"/>
      <c r="D15" s="75"/>
      <c r="E15" s="66"/>
      <c r="F15" s="65"/>
      <c r="G15" s="75"/>
      <c r="H15" s="66"/>
      <c r="I15" s="65"/>
      <c r="J15" s="66"/>
      <c r="K15" s="8"/>
    </row>
    <row r="16" spans="1:11" ht="18.95" customHeight="1" x14ac:dyDescent="0.25">
      <c r="A16" s="3"/>
      <c r="B16" s="3"/>
      <c r="C16" s="3"/>
      <c r="D16" s="3"/>
      <c r="E16" s="3"/>
      <c r="F16" s="3"/>
      <c r="G16" s="3"/>
      <c r="H16" s="3"/>
      <c r="I16" s="3"/>
      <c r="J16" s="3"/>
      <c r="K16" s="4"/>
    </row>
    <row r="17" spans="1:11" ht="48.95" customHeight="1" x14ac:dyDescent="0.25">
      <c r="A17" s="81" t="s">
        <v>75</v>
      </c>
      <c r="B17" s="63"/>
      <c r="C17" s="63"/>
      <c r="D17" s="63"/>
      <c r="E17" s="63"/>
      <c r="F17" s="63"/>
      <c r="G17" s="63"/>
      <c r="H17" s="63"/>
      <c r="I17" s="63"/>
      <c r="J17" s="63"/>
      <c r="K17" s="63"/>
    </row>
    <row r="18" spans="1:11" ht="15.95" customHeight="1" thickBot="1" x14ac:dyDescent="0.3">
      <c r="A18" s="3"/>
      <c r="B18" s="3"/>
      <c r="C18" s="3"/>
      <c r="D18" s="3"/>
      <c r="E18" s="3"/>
      <c r="F18" s="3"/>
      <c r="G18" s="3"/>
      <c r="H18" s="3"/>
      <c r="I18" s="3"/>
      <c r="J18" s="3"/>
      <c r="K18" s="4"/>
    </row>
    <row r="19" spans="1:11" ht="48.95" customHeight="1" x14ac:dyDescent="0.25">
      <c r="A19" s="68" t="s">
        <v>30</v>
      </c>
      <c r="B19" s="58"/>
      <c r="C19" s="56" t="s">
        <v>71</v>
      </c>
      <c r="D19" s="57"/>
      <c r="E19" s="58"/>
      <c r="F19" s="56" t="s">
        <v>76</v>
      </c>
      <c r="G19" s="57"/>
      <c r="H19" s="58"/>
      <c r="I19" s="70" t="s">
        <v>73</v>
      </c>
      <c r="J19" s="71"/>
      <c r="K19" s="4"/>
    </row>
    <row r="20" spans="1:11" ht="48.95" customHeight="1" x14ac:dyDescent="0.25">
      <c r="A20" s="55"/>
      <c r="B20" s="54"/>
      <c r="C20" s="52"/>
      <c r="D20" s="53"/>
      <c r="E20" s="54"/>
      <c r="F20" s="52"/>
      <c r="G20" s="53"/>
      <c r="H20" s="54"/>
      <c r="I20" s="50"/>
      <c r="J20" s="51"/>
      <c r="K20" s="4"/>
    </row>
    <row r="21" spans="1:11" ht="48.95" customHeight="1" x14ac:dyDescent="0.25">
      <c r="A21" s="55"/>
      <c r="B21" s="54"/>
      <c r="C21" s="52"/>
      <c r="D21" s="53"/>
      <c r="E21" s="54"/>
      <c r="F21" s="52"/>
      <c r="G21" s="53"/>
      <c r="H21" s="54"/>
      <c r="I21" s="50"/>
      <c r="J21" s="51"/>
      <c r="K21" s="4"/>
    </row>
    <row r="22" spans="1:11" ht="48.95" customHeight="1" x14ac:dyDescent="0.25">
      <c r="A22" s="55"/>
      <c r="B22" s="54"/>
      <c r="C22" s="52"/>
      <c r="D22" s="53"/>
      <c r="E22" s="54"/>
      <c r="F22" s="52"/>
      <c r="G22" s="53"/>
      <c r="H22" s="54"/>
      <c r="I22" s="50"/>
      <c r="J22" s="51"/>
      <c r="K22" s="4"/>
    </row>
    <row r="23" spans="1:11" ht="48.95" customHeight="1" x14ac:dyDescent="0.25">
      <c r="A23" s="55"/>
      <c r="B23" s="54"/>
      <c r="C23" s="52"/>
      <c r="D23" s="53"/>
      <c r="E23" s="54"/>
      <c r="F23" s="52"/>
      <c r="G23" s="53"/>
      <c r="H23" s="54"/>
      <c r="I23" s="50"/>
      <c r="J23" s="51"/>
      <c r="K23" s="4"/>
    </row>
    <row r="24" spans="1:11" ht="48.95" customHeight="1" x14ac:dyDescent="0.25">
      <c r="A24" s="55"/>
      <c r="B24" s="54"/>
      <c r="C24" s="52"/>
      <c r="D24" s="53"/>
      <c r="E24" s="54"/>
      <c r="F24" s="52"/>
      <c r="G24" s="53"/>
      <c r="H24" s="54"/>
      <c r="I24" s="50"/>
      <c r="J24" s="51"/>
      <c r="K24" s="4"/>
    </row>
    <row r="25" spans="1:11" ht="48.95" customHeight="1" x14ac:dyDescent="0.25">
      <c r="A25" s="55"/>
      <c r="B25" s="54"/>
      <c r="C25" s="52"/>
      <c r="D25" s="53"/>
      <c r="E25" s="54"/>
      <c r="F25" s="52"/>
      <c r="G25" s="53"/>
      <c r="H25" s="54"/>
      <c r="I25" s="50"/>
      <c r="J25" s="51"/>
      <c r="K25" s="4"/>
    </row>
    <row r="26" spans="1:11" ht="48.95" customHeight="1" x14ac:dyDescent="0.25">
      <c r="A26" s="55"/>
      <c r="B26" s="54"/>
      <c r="C26" s="52"/>
      <c r="D26" s="53"/>
      <c r="E26" s="54"/>
      <c r="F26" s="52"/>
      <c r="G26" s="53"/>
      <c r="H26" s="54"/>
      <c r="I26" s="50"/>
      <c r="J26" s="51"/>
      <c r="K26" s="4"/>
    </row>
    <row r="27" spans="1:11" ht="48.95" customHeight="1" x14ac:dyDescent="0.25">
      <c r="A27" s="55"/>
      <c r="B27" s="54"/>
      <c r="C27" s="52"/>
      <c r="D27" s="53"/>
      <c r="E27" s="54"/>
      <c r="F27" s="52"/>
      <c r="G27" s="53"/>
      <c r="H27" s="54"/>
      <c r="I27" s="50"/>
      <c r="J27" s="51"/>
      <c r="K27" s="4"/>
    </row>
    <row r="28" spans="1:11" ht="48.95" customHeight="1" x14ac:dyDescent="0.25">
      <c r="A28" s="55"/>
      <c r="B28" s="54"/>
      <c r="C28" s="52"/>
      <c r="D28" s="53"/>
      <c r="E28" s="54"/>
      <c r="F28" s="52"/>
      <c r="G28" s="53"/>
      <c r="H28" s="54"/>
      <c r="I28" s="50"/>
      <c r="J28" s="51"/>
      <c r="K28" s="4"/>
    </row>
    <row r="29" spans="1:11" ht="48.95" customHeight="1" x14ac:dyDescent="0.25">
      <c r="A29" s="55"/>
      <c r="B29" s="54"/>
      <c r="C29" s="52"/>
      <c r="D29" s="53"/>
      <c r="E29" s="54"/>
      <c r="F29" s="52"/>
      <c r="G29" s="53"/>
      <c r="H29" s="54"/>
      <c r="I29" s="50"/>
      <c r="J29" s="51"/>
      <c r="K29" s="4"/>
    </row>
    <row r="31" spans="1:11" ht="33" customHeight="1" x14ac:dyDescent="0.25">
      <c r="A31" s="67"/>
      <c r="B31" s="63"/>
      <c r="C31" s="63"/>
      <c r="D31" s="63"/>
      <c r="E31" s="63"/>
      <c r="F31" s="63"/>
      <c r="G31" s="63"/>
      <c r="H31" s="63"/>
      <c r="I31" s="63"/>
      <c r="J31" s="63"/>
    </row>
    <row r="33" spans="1:10" ht="15.95" customHeight="1" x14ac:dyDescent="0.25">
      <c r="A33" s="80" t="s">
        <v>77</v>
      </c>
      <c r="B33" s="63"/>
      <c r="C33" s="63"/>
      <c r="D33" s="63"/>
      <c r="E33" s="63"/>
      <c r="F33" s="63"/>
      <c r="G33" s="63"/>
      <c r="H33" s="63"/>
      <c r="I33" s="63"/>
      <c r="J33" s="63"/>
    </row>
    <row r="34" spans="1:10" ht="15.95" customHeight="1" thickBot="1" x14ac:dyDescent="0.3"/>
    <row r="35" spans="1:10" ht="15.95" customHeight="1" x14ac:dyDescent="0.25">
      <c r="A35" s="6" t="s">
        <v>29</v>
      </c>
      <c r="B35" s="73" t="s">
        <v>78</v>
      </c>
      <c r="C35" s="57"/>
      <c r="D35" s="57"/>
      <c r="E35" s="57"/>
      <c r="F35" s="57"/>
      <c r="G35" s="58"/>
      <c r="H35" s="74" t="s">
        <v>79</v>
      </c>
      <c r="I35" s="57"/>
      <c r="J35" s="71"/>
    </row>
    <row r="36" spans="1:10" ht="48" customHeight="1" x14ac:dyDescent="0.25">
      <c r="A36" s="9" t="s">
        <v>80</v>
      </c>
      <c r="B36" s="59" t="s">
        <v>81</v>
      </c>
      <c r="C36" s="53"/>
      <c r="D36" s="53"/>
      <c r="E36" s="53"/>
      <c r="F36" s="53"/>
      <c r="G36" s="54"/>
      <c r="H36" s="61"/>
      <c r="I36" s="53"/>
      <c r="J36" s="51"/>
    </row>
    <row r="37" spans="1:10" ht="48" customHeight="1" x14ac:dyDescent="0.25">
      <c r="A37" s="9" t="s">
        <v>82</v>
      </c>
      <c r="B37" s="59" t="s">
        <v>83</v>
      </c>
      <c r="C37" s="53"/>
      <c r="D37" s="53"/>
      <c r="E37" s="53"/>
      <c r="F37" s="53"/>
      <c r="G37" s="54"/>
      <c r="H37" s="61" t="s">
        <v>113</v>
      </c>
      <c r="I37" s="53"/>
      <c r="J37" s="51"/>
    </row>
    <row r="38" spans="1:10" ht="48" customHeight="1" x14ac:dyDescent="0.25">
      <c r="A38" s="9" t="s">
        <v>84</v>
      </c>
      <c r="B38" s="59" t="s">
        <v>85</v>
      </c>
      <c r="C38" s="53"/>
      <c r="D38" s="53"/>
      <c r="E38" s="53"/>
      <c r="F38" s="53"/>
      <c r="G38" s="54"/>
      <c r="H38" s="61"/>
      <c r="I38" s="53"/>
      <c r="J38" s="51"/>
    </row>
    <row r="39" spans="1:10" ht="48" customHeight="1" x14ac:dyDescent="0.25">
      <c r="A39" s="9" t="s">
        <v>86</v>
      </c>
      <c r="B39" s="59" t="s">
        <v>87</v>
      </c>
      <c r="C39" s="53"/>
      <c r="D39" s="53"/>
      <c r="E39" s="53"/>
      <c r="F39" s="53"/>
      <c r="G39" s="54"/>
      <c r="H39" s="61"/>
      <c r="I39" s="53"/>
      <c r="J39" s="51"/>
    </row>
    <row r="40" spans="1:10" ht="48" customHeight="1" x14ac:dyDescent="0.25">
      <c r="A40" s="9" t="s">
        <v>88</v>
      </c>
      <c r="B40" s="59" t="s">
        <v>89</v>
      </c>
      <c r="C40" s="53"/>
      <c r="D40" s="53"/>
      <c r="E40" s="53"/>
      <c r="F40" s="53"/>
      <c r="G40" s="54"/>
      <c r="H40" s="61"/>
      <c r="I40" s="53"/>
      <c r="J40" s="51"/>
    </row>
    <row r="41" spans="1:10" ht="48" customHeight="1" x14ac:dyDescent="0.25">
      <c r="A41" s="10">
        <v>6</v>
      </c>
      <c r="B41" s="60" t="s">
        <v>115</v>
      </c>
      <c r="C41" s="53"/>
      <c r="D41" s="53"/>
      <c r="E41" s="53"/>
      <c r="F41" s="53"/>
      <c r="G41" s="54"/>
      <c r="H41" s="61" t="s">
        <v>114</v>
      </c>
      <c r="I41" s="53"/>
      <c r="J41" s="51"/>
    </row>
    <row r="42" spans="1:10" ht="48" customHeight="1" x14ac:dyDescent="0.25">
      <c r="A42" s="10">
        <v>7</v>
      </c>
      <c r="B42" s="60" t="s">
        <v>117</v>
      </c>
      <c r="C42" s="53"/>
      <c r="D42" s="53"/>
      <c r="E42" s="53"/>
      <c r="F42" s="53"/>
      <c r="G42" s="54"/>
      <c r="H42" s="61" t="s">
        <v>113</v>
      </c>
      <c r="I42" s="53"/>
      <c r="J42" s="51"/>
    </row>
    <row r="43" spans="1:10" ht="48" customHeight="1" x14ac:dyDescent="0.25">
      <c r="A43" s="10">
        <v>8</v>
      </c>
      <c r="B43" s="60" t="s">
        <v>116</v>
      </c>
      <c r="C43" s="53"/>
      <c r="D43" s="53"/>
      <c r="E43" s="53"/>
      <c r="F43" s="53"/>
      <c r="G43" s="54"/>
      <c r="H43" s="61" t="s">
        <v>113</v>
      </c>
      <c r="I43" s="53"/>
      <c r="J43" s="51"/>
    </row>
    <row r="44" spans="1:10" ht="48" customHeight="1" x14ac:dyDescent="0.25">
      <c r="A44" s="10"/>
      <c r="B44" s="60"/>
      <c r="C44" s="53"/>
      <c r="D44" s="53"/>
      <c r="E44" s="53"/>
      <c r="F44" s="53"/>
      <c r="G44" s="54"/>
      <c r="H44" s="61"/>
      <c r="I44" s="53"/>
      <c r="J44" s="51"/>
    </row>
    <row r="45" spans="1:10" ht="48" customHeight="1" x14ac:dyDescent="0.25">
      <c r="A45" s="10"/>
      <c r="B45" s="60"/>
      <c r="C45" s="53"/>
      <c r="D45" s="53"/>
      <c r="E45" s="53"/>
      <c r="F45" s="53"/>
      <c r="G45" s="54"/>
      <c r="H45" s="61"/>
      <c r="I45" s="53"/>
      <c r="J45" s="51"/>
    </row>
    <row r="46" spans="1:10" ht="48.95" customHeight="1" thickBot="1" x14ac:dyDescent="0.3">
      <c r="A46" s="11"/>
      <c r="B46" s="76"/>
      <c r="C46" s="75"/>
      <c r="D46" s="75"/>
      <c r="E46" s="75"/>
      <c r="F46" s="75"/>
      <c r="G46" s="66"/>
      <c r="H46" s="77"/>
      <c r="I46" s="78"/>
      <c r="J46" s="79"/>
    </row>
    <row r="48" spans="1:10" ht="102" customHeight="1" x14ac:dyDescent="0.25">
      <c r="A48" s="67" t="s">
        <v>90</v>
      </c>
      <c r="B48" s="63"/>
      <c r="C48" s="63"/>
      <c r="D48" s="63"/>
      <c r="E48" s="63"/>
      <c r="F48" s="63"/>
      <c r="G48" s="63"/>
      <c r="H48" s="63"/>
      <c r="I48" s="63"/>
      <c r="J48" s="63"/>
    </row>
    <row r="51" spans="1:10" x14ac:dyDescent="0.25">
      <c r="A51" s="64" t="s">
        <v>91</v>
      </c>
      <c r="B51" s="63"/>
      <c r="C51" s="63"/>
      <c r="D51" s="63"/>
      <c r="E51" s="69" t="s">
        <v>112</v>
      </c>
      <c r="F51" s="63"/>
      <c r="G51" s="63"/>
      <c r="H51" s="63"/>
      <c r="I51" s="63"/>
      <c r="J51" s="63"/>
    </row>
    <row r="53" spans="1:10" x14ac:dyDescent="0.25">
      <c r="A53" s="64" t="s">
        <v>92</v>
      </c>
      <c r="B53" s="63"/>
      <c r="C53" s="63"/>
      <c r="D53" s="63"/>
      <c r="E53" s="69" t="s">
        <v>110</v>
      </c>
      <c r="F53" s="63"/>
      <c r="G53" s="63"/>
      <c r="H53" s="63"/>
      <c r="I53" s="63"/>
      <c r="J53" s="63"/>
    </row>
    <row r="100" spans="1:1" ht="15.75" x14ac:dyDescent="0.25">
      <c r="A100" t="s">
        <v>93</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2024-11-14T10:32:44Z</cp:lastPrinted>
  <dcterms:created xsi:type="dcterms:W3CDTF">2023-04-04T12:16:45Z</dcterms:created>
  <dcterms:modified xsi:type="dcterms:W3CDTF">2025-02-27T09:10:30Z</dcterms:modified>
</cp:coreProperties>
</file>