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Viesieji3\Desktop\2024 KONKURSAI\Kraujagyslių protezai ir lopinėliai\"/>
    </mc:Choice>
  </mc:AlternateContent>
  <xr:revisionPtr revIDLastSave="0" documentId="8_{7799DFD8-EFB5-4F44-A8E9-468011713E57}" xr6:coauthVersionLast="47" xr6:coauthVersionMax="47" xr10:uidLastSave="{00000000-0000-0000-0000-000000000000}"/>
  <bookViews>
    <workbookView xWindow="-120" yWindow="-120" windowWidth="29040" windowHeight="15840" xr2:uid="{AB8F8FF6-D7FF-4644-8F25-32A06059038E}"/>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H42" i="1" s="1"/>
  <c r="G41" i="1"/>
  <c r="G38" i="1"/>
  <c r="H38" i="1" s="1"/>
  <c r="G37" i="1"/>
  <c r="G34" i="1"/>
  <c r="H34" i="1" s="1"/>
  <c r="G33" i="1"/>
  <c r="H33" i="1" s="1"/>
  <c r="G32" i="1"/>
  <c r="H32" i="1" s="1"/>
  <c r="H35" i="1" s="1"/>
  <c r="G29" i="1"/>
  <c r="H29" i="1" s="1"/>
  <c r="G28" i="1"/>
  <c r="H28" i="1" s="1"/>
  <c r="G27" i="1"/>
  <c r="G30" i="1" s="1"/>
  <c r="G24" i="1"/>
  <c r="H24" i="1" s="1"/>
  <c r="G23" i="1"/>
  <c r="H23" i="1" s="1"/>
  <c r="G22" i="1"/>
  <c r="H22" i="1" s="1"/>
  <c r="G21" i="1"/>
  <c r="H21" i="1" s="1"/>
  <c r="G18" i="1"/>
  <c r="H18" i="1" s="1"/>
  <c r="G17" i="1"/>
  <c r="H17" i="1" s="1"/>
  <c r="G16" i="1"/>
  <c r="H16" i="1" s="1"/>
  <c r="G15" i="1"/>
  <c r="G14" i="1"/>
  <c r="H14" i="1" s="1"/>
  <c r="G11" i="1"/>
  <c r="H11" i="1" s="1"/>
  <c r="G10" i="1"/>
  <c r="H10" i="1" s="1"/>
  <c r="G9" i="1"/>
  <c r="G43" i="1" l="1"/>
  <c r="G12" i="1"/>
  <c r="G39" i="1"/>
  <c r="G19" i="1"/>
  <c r="G35" i="1"/>
  <c r="H25" i="1"/>
  <c r="H15" i="1"/>
  <c r="H19" i="1" s="1"/>
  <c r="H27" i="1"/>
  <c r="H30" i="1" s="1"/>
  <c r="H37" i="1"/>
  <c r="H39" i="1" s="1"/>
  <c r="G25" i="1"/>
  <c r="H9" i="1"/>
  <c r="H12" i="1" s="1"/>
  <c r="H41" i="1"/>
  <c r="H43" i="1" s="1"/>
</calcChain>
</file>

<file path=xl/sharedStrings.xml><?xml version="1.0" encoding="utf-8"?>
<sst xmlns="http://schemas.openxmlformats.org/spreadsheetml/2006/main" count="196" uniqueCount="117">
  <si>
    <t>Pirkimo sąlygų 1 priedas</t>
  </si>
  <si>
    <t>KRAUJAGYSLIŲ PROTEZŲ IR LOPINĖLIŲ</t>
  </si>
  <si>
    <t xml:space="preserve"> TECHNINĖ SPECIFIKACIJA</t>
  </si>
  <si>
    <t>Pirkimo dalies Nr.</t>
  </si>
  <si>
    <t>Pirkimo dalies pavadinimas</t>
  </si>
  <si>
    <t>Mato vienetas</t>
  </si>
  <si>
    <t>Maksimalus kiekis</t>
  </si>
  <si>
    <t>Vieneto kaina EUR be PVM</t>
  </si>
  <si>
    <t>PVM (proc.)</t>
  </si>
  <si>
    <t xml:space="preserve"> Poreikio suma EUR be PVM</t>
  </si>
  <si>
    <t xml:space="preserve"> Poreikio suma EUR su PVM</t>
  </si>
  <si>
    <t>Privalomi techniniai reikalavimai</t>
  </si>
  <si>
    <r>
      <t xml:space="preserve">Gamintojas, 
komercinis 
prekės 
pavadinimas, katalogo numeris
</t>
    </r>
    <r>
      <rPr>
        <b/>
        <sz val="11"/>
        <color rgb="FFFF0000"/>
        <rFont val="Times New Roman"/>
        <family val="1"/>
        <charset val="186"/>
      </rPr>
      <t>(privaloma užpildyti)</t>
    </r>
  </si>
  <si>
    <r>
      <t xml:space="preserve">Siūlomo prekių techninio parametro atitikimas pagal konkrečią reikalaujamo parametro reikšmę, nurodant atitiktį: 
 1. katalogo / bukleto / brošiūros / aprašymo  puslapio Nr.;   2.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
</t>
    </r>
    <r>
      <rPr>
        <b/>
        <sz val="11"/>
        <color rgb="FFFF0000"/>
        <rFont val="Times New Roman"/>
        <family val="1"/>
        <charset val="186"/>
      </rPr>
      <t>(privaloma užpildyti)</t>
    </r>
  </si>
  <si>
    <t>Diametras (mm)</t>
  </si>
  <si>
    <t>Ilgis (cm)</t>
  </si>
  <si>
    <t>Vienvamzdės megztos impregnuotos aktyvuota želatina poliesterinės dirbtinės kraujagyslės</t>
  </si>
  <si>
    <t>1.1</t>
  </si>
  <si>
    <t>vnt.</t>
  </si>
  <si>
    <t>6</t>
  </si>
  <si>
    <t>30 - 40</t>
  </si>
  <si>
    <t>1.2</t>
  </si>
  <si>
    <t>7</t>
  </si>
  <si>
    <t>1.3</t>
  </si>
  <si>
    <t>8</t>
  </si>
  <si>
    <t>Iš viso 1-os pirkimo dalies:</t>
  </si>
  <si>
    <t>2.1</t>
  </si>
  <si>
    <t>60 ir daugiau</t>
  </si>
  <si>
    <t>2.2</t>
  </si>
  <si>
    <t>2.3</t>
  </si>
  <si>
    <t>2.4</t>
  </si>
  <si>
    <t>20</t>
  </si>
  <si>
    <t>20 -30</t>
  </si>
  <si>
    <t>2.5</t>
  </si>
  <si>
    <t>22</t>
  </si>
  <si>
    <t>Iš viso 2-os pirkimo dalies:</t>
  </si>
  <si>
    <t>3</t>
  </si>
  <si>
    <t>Bifurkacinės megztos impregnuotos aktyvuota želatina poliesterinės dirbtinės kraujagyslės</t>
  </si>
  <si>
    <t>3.1</t>
  </si>
  <si>
    <t>14/7</t>
  </si>
  <si>
    <t>40-50</t>
  </si>
  <si>
    <t>3.2</t>
  </si>
  <si>
    <t xml:space="preserve"> vnt.</t>
  </si>
  <si>
    <t>16/8</t>
  </si>
  <si>
    <t>3.3</t>
  </si>
  <si>
    <t>18/9</t>
  </si>
  <si>
    <t>3.4</t>
  </si>
  <si>
    <t>20/10</t>
  </si>
  <si>
    <t>Iš viso 3-os pirkimo dalies:</t>
  </si>
  <si>
    <t>4</t>
  </si>
  <si>
    <t>Bifurkacinės poliesterinės dirbtinės kraujagyslės, dengtos sidabru, triklosanu ir kolagenu</t>
  </si>
  <si>
    <t>4.1</t>
  </si>
  <si>
    <t>Bifurkacinės poliesterinės dirbtinės kraujagyslės, dengtos sidabru, triklosanu ir kolagenu, plonasienės, sustiprinto (su apmetimu) mezgimo</t>
  </si>
  <si>
    <t>4.2</t>
  </si>
  <si>
    <t>4.3</t>
  </si>
  <si>
    <t>Iš viso 4-os pirkimo dalies:</t>
  </si>
  <si>
    <t>5</t>
  </si>
  <si>
    <t>Vienvamzdės poliesterinės dirbtinės kraujagyslės, dengtos sidabru ir kolagenu, sustiprinto mezgimo</t>
  </si>
  <si>
    <t>5.1</t>
  </si>
  <si>
    <t>Vienvamzdės poliesterinės dirbtinės kraujagyslės, dengtos sidabru ir kolagenu, sustiprinto (su apmetimu) mezgimo</t>
  </si>
  <si>
    <t>20-30</t>
  </si>
  <si>
    <t>5.2</t>
  </si>
  <si>
    <t>Vienvamzdės poliesterinės dirbtinės kraujagyslės, dengtos sidabru, triklosanu ir kolagenu, sustiprinto (su apmetimu) mezgimo</t>
  </si>
  <si>
    <t>70 ir daugiau</t>
  </si>
  <si>
    <t>5.3</t>
  </si>
  <si>
    <t>Iš viso 5-os pirkimo dalies:</t>
  </si>
  <si>
    <t>Lopinėliai sustiprinto mezgimo</t>
  </si>
  <si>
    <t>6.1</t>
  </si>
  <si>
    <t>Lopinėliai, dengti sidabru ir kolagenu, plonasieniai, sustiprinto mezgimo</t>
  </si>
  <si>
    <t>10x150</t>
  </si>
  <si>
    <t>iki 15</t>
  </si>
  <si>
    <t>6.2</t>
  </si>
  <si>
    <t>Lopinėliai, dengti heparinu ir kolagenu, plonasieniai, sustiprinto mezgimo</t>
  </si>
  <si>
    <t>14x75</t>
  </si>
  <si>
    <t>Iš viso 6-os pirkimo dalies:</t>
  </si>
  <si>
    <t>Lopinėliai skirti arterijų rekonstrukcijai</t>
  </si>
  <si>
    <t>7.1</t>
  </si>
  <si>
    <t>Galvijų perikardo audinių lopinėlis, skirtas arterijų rekonstrukcijai. Biologiškai suderinami; Sterilūs, nėra impregnuoti antibiotikais; Lopinėlių storis iki 1 mm; Svarbu, kad loponėlio storis būtų vienodas per visą lopų plotį; Prieš naudojimą reikia hidratuoti; Laikomi kambario temperatūroje; Galiojimo laikas ne trumpesnis nei 3 metai nuo prekių pristatymo dienos.</t>
  </si>
  <si>
    <t>10x100</t>
  </si>
  <si>
    <t>iki 10</t>
  </si>
  <si>
    <t>7.2</t>
  </si>
  <si>
    <t>Galvijų perikardo audinių lopinėlis, skirtas arterijų rekonstrukcijai. Biologiškai suderinami; Sterilūs, nėra impregnuoti antibiotikais; Lopinėlių storis iki 1 mm; Svarbu, kad loponėlio storis būtų vienodas per visą lopų plotį; Prieš naudojimą reikia hidratuoti; Laikomi kambario temperatūroje; Galiojimo laikas ne trumpesnis nei 3 metai i nuo prekių pristatymo dienos.</t>
  </si>
  <si>
    <t>10x140</t>
  </si>
  <si>
    <t>iki 14</t>
  </si>
  <si>
    <t>Iš viso 7-os pirkimo dalies:</t>
  </si>
  <si>
    <t>Bendrieji reikalavimai prekėms</t>
  </si>
  <si>
    <t>1.</t>
  </si>
  <si>
    <r>
      <t xml:space="preserve">Prekių pristatymo momentu prekių  </t>
    </r>
    <r>
      <rPr>
        <i/>
        <sz val="12"/>
        <color rgb="FFFF0000"/>
        <rFont val="Times New Roman"/>
        <family val="1"/>
        <charset val="186"/>
      </rPr>
      <t>(išskyrus 6 ir 7 pirkimo objekto dalyse)</t>
    </r>
    <r>
      <rPr>
        <sz val="12"/>
        <color rgb="FF000000"/>
        <rFont val="Times New Roman"/>
        <family val="1"/>
        <charset val="186"/>
      </rPr>
      <t xml:space="preserve"> galiojimo terminas turi būti ne trumpesnis nei 6 (šeši) kalendoriniai mėnesiai ir sutapti su nurodytuoju prekių aprašyme ar pakuotėje.</t>
    </r>
  </si>
  <si>
    <t>2.</t>
  </si>
  <si>
    <t xml:space="preserve">Kartu su pasiūlymu turi būti pateikiami prekių gamintojo parengti katalogai ar kiti dokumentai, patvirtinantys atitiktį techniniams reikalavimams, lietuvių kalba. Iškilus klausimams ar neaiškumams dėl siūlomų prekių atitikties techninės specifikacijos reikalavimams, ir CVP IS priemonėmis paprašius, tiekėjai privalo per nurodytą terminą pateikti prekių gamintojo parengtus katalogus ar kitus dokumentus, patvirtinančius atitiktį techniniams reikalavimams, originalo kalba; Gamintojo deklaracijos dėl atitikties techniniams reikalavimams, kurių negalima objektyviai patikrinti, ir gamintojo įsipareigojimas pagaminti prekes pagal poreikį nebus vertinami. </t>
  </si>
  <si>
    <t>3.</t>
  </si>
  <si>
    <t>Maksimali perkančiajai organizacijai priimtina 1 p.o.d. „Vienvamzdės megztos impregnuotos aktyvuota želatina poliesterinės dirbtinės kraujagyslės“ pasiūlymo kaina yra 37 044,00 Eur įskaitant visus mokesčius, 2 p.o.d. „Vienvamzdės megztos impregnuotos aktyvuota želatina poliesterinės dirbtinės kraujagyslės“ – 45 202,50 Eur įskaitant visus mokesčius, 3 p.o.d. „Bifurkacinės megztos impregnuotos aktyvuota želatina poliesterinės dirbtinės kraujagyslės“ – 26 145,00 Eur įskaitant visus mokesčius, 4 p.o.d. „Bifurkacinės poliesterinės dirbtinės kraugyslės, dengtos sidabru, triklosanu ir kolagenu“ – 29 295 Eur įskaitant visus mokesčius, 5 p.o.d. „Vienvamzdės poliesterinės dirbtinės kraugyslės, dengtos sidabru ir kolagenu, sustiprinto mezgimo“ – 15 939 Eur įskaitant visus mokesčius, 6 p.o.d. „Lopinėliai sustiprinto mezgimo“ – 10 489,50 Eur įskaitant visus mokesčius, 7 p.o.d. „Lopinėliai skirti asterijų rekonstrukcijai“ – 43 953 Eur įskaitant visu mokesčius. Pasiūlymas, kuriame nurodyta kaina yra didesnė, bus atmestas kaip neatitinkantis pirkimo dokumentuose nustatytų reikalavimų.</t>
  </si>
  <si>
    <t>Terumo Aortic (Vascutec), Gelsoft Plus, REF: 633006P</t>
  </si>
  <si>
    <t>Terumo Aortic (Vascutec), Gelsoft Plus, REF: 633007P</t>
  </si>
  <si>
    <t>Terumo Aortic (Vascutec), Gelsoft Plus, REF: 633008P</t>
  </si>
  <si>
    <t>Terumo Aortic (Vascutec), Gelsoft Plus, REF: 636006P</t>
  </si>
  <si>
    <t>Terumo Aortic (Vascutec), Gelsoft Plus, REF: 636007P</t>
  </si>
  <si>
    <t>Terumo Aortic (Vascutec), Gelsoft Plus, REF: 636008P</t>
  </si>
  <si>
    <t>Terumo Aortic (Vascutec), Gelsoft Plus, REF: 632520P</t>
  </si>
  <si>
    <t>Terumo Aortic (Vascutec), Gelsoft Plus, REF: 632522P</t>
  </si>
  <si>
    <t>Terumo Aortic (Vascutec), Gelsoft Plus Bifurcates, REF: 631407P</t>
  </si>
  <si>
    <t>Terumo Aortic (Vascutec), Gelsoft Plus Bifurcates, REF: 631608P</t>
  </si>
  <si>
    <t>Terumo Aortic (Vascutec), Gelsoft Plus Bifurcates, REF: 631809P</t>
  </si>
  <si>
    <t>Terumo Aortic (Vascutec), Gelsoft Plus Bifurcates, REF: 632010P</t>
  </si>
  <si>
    <t>Vienvamzdės megztos impregnuotos aktyvuota želatina poliesterinės dirbtinės kraujagyslės, Diametras (mm) - 6 mm, Ilgis (cm) - 30 cm. Katalogas "Gelsoft Plus katalogas", psl.2-7</t>
  </si>
  <si>
    <t>Vienvamzdės megztos impregnuotos aktyvuota želatina poliesterinės dirbtinės kraujagyslės, Diametras (mm) - 7 mm, Ilgis (cm) - 30 cm. Katalogas "Gelsoft Plus katalogas", psl.2-7</t>
  </si>
  <si>
    <t>Vienvamzdės megztos impregnuotos aktyvuota želatina poliesterinės dirbtinės kraujagyslės, Diametras (mm) - 8 mm, Ilgis (cm) - 30 cm. Katalogas "Gelsoft Plus katalogas", psl.2-7</t>
  </si>
  <si>
    <t>Vienvamzdės megztos impregnuotos aktyvuota želatina poliesterinės dirbtinės kraujagyslės, Diametras (mm) - 6 mm, Ilgis (cm) - 60 cm. Katalogas "Gelsoft Plus katalogas", psl.2-7</t>
  </si>
  <si>
    <t>Vienvamzdės megztos impregnuotos aktyvuota želatina poliesterinės dirbtinės kraujagyslės, Diametras (mm) - 7 mm, Ilgis (cm) - 60 cm. Katalogas "Gelsoft Plus katalogas", psl.2-7</t>
  </si>
  <si>
    <t>Vienvamzdės megztos impregnuotos aktyvuota želatina poliesterinės dirbtinės kraujagyslės, Diametras (mm) - 8 mm, Ilgis (cm) - 60 cm. Katalogas "Gelsoft Plus katalogas", psl.2-7</t>
  </si>
  <si>
    <t>Vienvamzdės megztos impregnuotos aktyvuota želatina poliesterinės dirbtinės kraujagyslės, Diametras (mm) - 20 mm, Ilgis (cm) - 25 cm. Katalogas "Gelsoft Plus katalogas", psl.2-7</t>
  </si>
  <si>
    <t>Vienvamzdės megztos impregnuotos aktyvuota želatina poliesterinės dirbtinės kraujagyslės, Diametras (mm) - 22 mm, Ilgis (cm) - 25 cm. Katalogas "Gelsoft Plus katalogas", psl.2-7</t>
  </si>
  <si>
    <t>Vienvamzdės megztos impregnuotos aktyvuota želatina poliesterinės dirbtinės kraujagyslės, Diametras (mm) - 14/7 mm, Ilgis (cm) - 45 cm. Katalogas "Gelsoft Plus katalogas", psl.2-7</t>
  </si>
  <si>
    <t>Vienvamzdės megztos impregnuotos aktyvuota želatina poliesterinės dirbtinės kraujagyslės, Diametras (mm) - 16/8 mm, Ilgis (cm) - 45 cm. Katalogas "Gelsoft Plus katalogas", psl.2-7</t>
  </si>
  <si>
    <t>Vienvamzdės megztos impregnuotos aktyvuota želatina poliesterinės dirbtinės kraujagyslės, Diametras (mm) - 18/9 mm, Ilgis (cm) - 45 cm. Katalogas "Gelsoft Plus katalogas", psl.2-7</t>
  </si>
  <si>
    <t>Vienvamzdės megztos impregnuotos aktyvuota želatina poliesterinės dirbtinės kraujagyslės, Diametras (mm) - 20/10 mm, Ilgis (cm) - 45 cm. Katalogas "Gelsoft Plus katalogas", psl.2-7</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</si>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</sst>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2"/>
      <color theme="1"/>
      <name val="Calibri"/>
      <family val="2"/>
      <scheme val="minor"/>
    </font>
    <font>
      <sz val="12"/>
      <color theme="1"/>
      <name val="Calibri"/>
      <family val="2"/>
      <scheme val="minor"/>
    </font>
    <font>
      <sz val="10"/>
      <color rgb="FF000000"/>
      <name val="Times New Roman"/>
      <family val="1"/>
      <charset val="186"/>
    </font>
    <font>
      <b/>
      <sz val="10"/>
      <color rgb="FF000000"/>
      <name val="Times New Roman"/>
      <family val="1"/>
      <charset val="186"/>
    </font>
    <font>
      <sz val="12"/>
      <color rgb="FF000000"/>
      <name val="Arial"/>
      <family val="2"/>
      <charset val="186"/>
    </font>
    <font>
      <sz val="12"/>
      <color rgb="FF000000"/>
      <name val="Times New Roman"/>
      <family val="1"/>
      <charset val="186"/>
    </font>
    <font>
      <b/>
      <sz val="12"/>
      <color rgb="FF000000"/>
      <name val="Times New Roman"/>
      <family val="1"/>
      <charset val="186"/>
    </font>
    <font>
      <sz val="11"/>
      <color rgb="FF000000"/>
      <name val="Times New Roman"/>
      <family val="1"/>
      <charset val="186"/>
    </font>
    <font>
      <b/>
      <sz val="11"/>
      <color rgb="FF000000"/>
      <name val="Times New Roman"/>
      <family val="1"/>
      <charset val="186"/>
    </font>
    <font>
      <b/>
      <sz val="11"/>
      <color rgb="FFFF0000"/>
      <name val="Times New Roman"/>
      <family val="1"/>
      <charset val="186"/>
    </font>
    <font>
      <b/>
      <sz val="10"/>
      <color rgb="FF000000"/>
      <name val="Arial"/>
      <family val="2"/>
      <charset val="186"/>
    </font>
    <font>
      <sz val="12"/>
      <color rgb="FFFF6600"/>
      <name val="Times New Roman"/>
      <family val="1"/>
      <charset val="186"/>
    </font>
    <font>
      <sz val="12"/>
      <color rgb="FF000000"/>
      <name val="Times New Roman1"/>
      <charset val="186"/>
    </font>
    <font>
      <b/>
      <sz val="11"/>
      <color rgb="FF000000"/>
      <name val="Arial"/>
      <family val="2"/>
      <charset val="186"/>
    </font>
    <font>
      <b/>
      <sz val="12"/>
      <color rgb="FF000000"/>
      <name val="Times New Roman1"/>
      <charset val="186"/>
    </font>
    <font>
      <sz val="12"/>
      <name val="Times New Roman"/>
      <family val="1"/>
      <charset val="186"/>
    </font>
    <font>
      <i/>
      <sz val="12"/>
      <color rgb="FFFF0000"/>
      <name val="Times New Roman"/>
      <family val="1"/>
      <charset val="186"/>
    </font>
    <font>
      <sz val="12"/>
      <color rgb="FF000000"/>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rgb="FFFFFFFF"/>
        <bgColor rgb="FFFFFFFF"/>
      </patternFill>
    </fill>
    <fill>
      <patternFill patternType="solid">
        <fgColor theme="0" tint="-4.9989318521683403E-2"/>
        <bgColor rgb="FFFFFFFF"/>
      </patternFill>
    </fill>
    <fill>
      <patternFill patternType="solid">
        <fgColor theme="9" tint="0.79998168889431442"/>
        <bgColor indexed="64"/>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8" fillId="0" borderId="2" xfId="0" applyFont="1" applyBorder="1" applyAlignment="1">
      <alignment horizontal="center" vertical="center" wrapText="1"/>
    </xf>
    <xf numFmtId="0" fontId="10" fillId="0" borderId="0" xfId="0" applyFont="1" applyAlignment="1">
      <alignment vertical="center"/>
    </xf>
    <xf numFmtId="0" fontId="8" fillId="0" borderId="5" xfId="0" applyFont="1" applyBorder="1" applyAlignment="1">
      <alignment horizontal="center" vertical="center" wrapText="1"/>
    </xf>
    <xf numFmtId="0" fontId="6" fillId="0" borderId="2" xfId="0" applyFont="1" applyBorder="1" applyAlignment="1">
      <alignment horizontal="left" vertical="center" wrapText="1"/>
    </xf>
    <xf numFmtId="0" fontId="0" fillId="0" borderId="0" xfId="0"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1" fontId="5" fillId="0" borderId="2" xfId="0" applyNumberFormat="1" applyFont="1" applyBorder="1" applyAlignment="1">
      <alignment horizontal="center" vertical="center"/>
    </xf>
    <xf numFmtId="2" fontId="5" fillId="0" borderId="5" xfId="0" applyNumberFormat="1" applyFont="1" applyBorder="1" applyAlignment="1">
      <alignment horizontal="right" vertical="center" wrapText="1"/>
    </xf>
    <xf numFmtId="2" fontId="0" fillId="0" borderId="2" xfId="0" applyNumberFormat="1" applyBorder="1" applyAlignment="1">
      <alignment horizontal="right" vertical="center"/>
    </xf>
    <xf numFmtId="0" fontId="5" fillId="0" borderId="3" xfId="0" applyFont="1" applyBorder="1" applyAlignment="1">
      <alignment horizontal="center" vertical="center"/>
    </xf>
    <xf numFmtId="49" fontId="5" fillId="0" borderId="2"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2" fontId="6" fillId="2" borderId="5" xfId="0" applyNumberFormat="1" applyFont="1" applyFill="1" applyBorder="1" applyAlignment="1">
      <alignment vertical="center" wrapText="1"/>
    </xf>
    <xf numFmtId="49" fontId="6" fillId="0" borderId="6" xfId="0" applyNumberFormat="1" applyFont="1" applyBorder="1" applyAlignment="1">
      <alignment horizontal="center" vertical="center"/>
    </xf>
    <xf numFmtId="0" fontId="6" fillId="0" borderId="5" xfId="0" applyFont="1" applyBorder="1" applyAlignment="1">
      <alignment horizontal="center" vertical="center"/>
    </xf>
    <xf numFmtId="0" fontId="5" fillId="0" borderId="2" xfId="0" applyFont="1" applyBorder="1" applyAlignment="1">
      <alignment horizontal="center" vertical="center"/>
    </xf>
    <xf numFmtId="49"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4" xfId="0" applyFont="1" applyBorder="1" applyAlignment="1">
      <alignment horizontal="left" vertical="center" wrapText="1"/>
    </xf>
    <xf numFmtId="0" fontId="4" fillId="0" borderId="2" xfId="0" applyFont="1" applyBorder="1" applyAlignment="1">
      <alignment vertical="center"/>
    </xf>
    <xf numFmtId="0" fontId="5" fillId="0" borderId="5" xfId="0" applyFont="1" applyBorder="1" applyAlignment="1">
      <alignment horizontal="center" vertical="center"/>
    </xf>
    <xf numFmtId="164" fontId="5" fillId="0" borderId="2" xfId="0" applyNumberFormat="1" applyFont="1" applyBorder="1" applyAlignment="1">
      <alignment horizontal="center" vertical="center" wrapText="1"/>
    </xf>
    <xf numFmtId="164" fontId="5" fillId="0" borderId="2" xfId="0" applyNumberFormat="1" applyFont="1" applyBorder="1" applyAlignment="1">
      <alignment vertical="center" wrapText="1"/>
    </xf>
    <xf numFmtId="1" fontId="5" fillId="0" borderId="2" xfId="0" applyNumberFormat="1" applyFont="1" applyBorder="1" applyAlignment="1">
      <alignment horizontal="center" vertical="center" wrapText="1"/>
    </xf>
    <xf numFmtId="0" fontId="12" fillId="0" borderId="2" xfId="0" applyFont="1" applyBorder="1" applyAlignment="1" applyProtection="1">
      <alignment horizontal="center" vertical="center"/>
      <protection locked="0"/>
    </xf>
    <xf numFmtId="10" fontId="12" fillId="0" borderId="2" xfId="0" applyNumberFormat="1"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4" xfId="0" applyFont="1" applyBorder="1" applyAlignment="1">
      <alignment vertical="center"/>
    </xf>
    <xf numFmtId="49" fontId="6" fillId="0" borderId="4" xfId="0" applyNumberFormat="1" applyFont="1" applyBorder="1" applyAlignment="1">
      <alignment horizontal="center" vertical="center" wrapText="1"/>
    </xf>
    <xf numFmtId="0" fontId="6" fillId="0" borderId="4" xfId="0" applyFont="1" applyBorder="1" applyAlignment="1">
      <alignment horizontal="left" vertical="center" wrapText="1"/>
    </xf>
    <xf numFmtId="0" fontId="5" fillId="0" borderId="4" xfId="0" applyFont="1" applyBorder="1" applyAlignment="1">
      <alignment horizontal="center" vertical="center" wrapText="1"/>
    </xf>
    <xf numFmtId="164" fontId="5" fillId="0" borderId="10"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4" xfId="0" applyFont="1" applyBorder="1" applyAlignment="1">
      <alignment vertical="center" wrapText="1"/>
    </xf>
    <xf numFmtId="0" fontId="4" fillId="0" borderId="4" xfId="0" applyFont="1" applyBorder="1" applyAlignment="1">
      <alignment vertical="center"/>
    </xf>
    <xf numFmtId="0" fontId="12" fillId="0" borderId="3" xfId="0" applyFont="1" applyBorder="1" applyAlignment="1" applyProtection="1">
      <alignment horizontal="center" vertical="center"/>
      <protection locked="0"/>
    </xf>
    <xf numFmtId="10" fontId="12" fillId="0" borderId="3" xfId="0" applyNumberFormat="1" applyFont="1" applyBorder="1" applyAlignment="1" applyProtection="1">
      <alignment horizontal="center" vertical="center"/>
      <protection locked="0"/>
    </xf>
    <xf numFmtId="0" fontId="5" fillId="0" borderId="2" xfId="0" applyFont="1" applyBorder="1" applyAlignment="1">
      <alignment wrapText="1"/>
    </xf>
    <xf numFmtId="49" fontId="5" fillId="3" borderId="2" xfId="0" applyNumberFormat="1" applyFont="1" applyFill="1" applyBorder="1" applyAlignment="1">
      <alignment horizontal="center" vertical="center"/>
    </xf>
    <xf numFmtId="2" fontId="6" fillId="4" borderId="11" xfId="0" applyNumberFormat="1" applyFont="1" applyFill="1" applyBorder="1" applyAlignment="1">
      <alignment horizontal="right" vertical="center" wrapText="1"/>
    </xf>
    <xf numFmtId="0" fontId="13" fillId="3" borderId="0" xfId="0" applyFont="1" applyFill="1" applyAlignment="1">
      <alignment vertical="center"/>
    </xf>
    <xf numFmtId="164" fontId="5" fillId="0" borderId="4" xfId="0" applyNumberFormat="1" applyFont="1" applyBorder="1" applyAlignment="1">
      <alignment vertical="center" wrapText="1"/>
    </xf>
    <xf numFmtId="0" fontId="6" fillId="0" borderId="10" xfId="0" applyFont="1" applyBorder="1" applyAlignment="1">
      <alignment vertical="center" wrapText="1"/>
    </xf>
    <xf numFmtId="1" fontId="5" fillId="0" borderId="12"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164" fontId="5" fillId="0" borderId="9" xfId="0" applyNumberFormat="1" applyFont="1" applyBorder="1" applyAlignment="1">
      <alignment vertical="center" wrapText="1"/>
    </xf>
    <xf numFmtId="164" fontId="5" fillId="0" borderId="5" xfId="0" applyNumberFormat="1" applyFont="1" applyBorder="1" applyAlignment="1">
      <alignment vertical="center" wrapText="1"/>
    </xf>
    <xf numFmtId="0" fontId="15" fillId="0" borderId="10" xfId="0" applyFont="1" applyBorder="1" applyAlignment="1">
      <alignment vertical="center" wrapText="1"/>
    </xf>
    <xf numFmtId="9" fontId="12" fillId="0" borderId="8" xfId="1" applyFont="1" applyBorder="1" applyAlignment="1" applyProtection="1">
      <alignment horizontal="center" vertical="center"/>
      <protection locked="0"/>
    </xf>
    <xf numFmtId="0" fontId="5" fillId="0" borderId="10" xfId="0" applyFont="1" applyBorder="1" applyAlignment="1">
      <alignment vertical="center" wrapText="1"/>
    </xf>
    <xf numFmtId="0" fontId="0" fillId="0" borderId="6" xfId="0" applyBorder="1" applyAlignment="1">
      <alignment horizontal="center" vertical="center"/>
    </xf>
    <xf numFmtId="0" fontId="12" fillId="0" borderId="1" xfId="0" applyFont="1" applyBorder="1" applyAlignment="1" applyProtection="1">
      <alignment horizontal="center" vertical="center"/>
      <protection locked="0"/>
    </xf>
    <xf numFmtId="9" fontId="12" fillId="0" borderId="11" xfId="1"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9" xfId="0" applyFont="1" applyBorder="1" applyAlignment="1">
      <alignment horizontal="center" vertical="center"/>
    </xf>
    <xf numFmtId="2" fontId="6" fillId="2" borderId="6" xfId="0" applyNumberFormat="1" applyFont="1" applyFill="1" applyBorder="1" applyAlignment="1">
      <alignment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6" fillId="0" borderId="11" xfId="0" applyFont="1" applyBorder="1" applyAlignment="1">
      <alignment vertical="center"/>
    </xf>
    <xf numFmtId="0" fontId="4" fillId="0" borderId="11" xfId="0" applyFont="1" applyBorder="1" applyAlignment="1">
      <alignment vertical="center"/>
    </xf>
    <xf numFmtId="49" fontId="5" fillId="5" borderId="2" xfId="0" applyNumberFormat="1" applyFont="1" applyFill="1" applyBorder="1" applyAlignment="1">
      <alignment horizontal="center" vertical="center" wrapText="1"/>
    </xf>
    <xf numFmtId="0" fontId="5" fillId="5" borderId="2" xfId="0" applyFont="1" applyFill="1" applyBorder="1" applyAlignment="1">
      <alignment horizontal="left" vertical="center" wrapText="1"/>
    </xf>
    <xf numFmtId="0" fontId="5" fillId="5" borderId="5" xfId="0" applyFont="1" applyFill="1" applyBorder="1" applyAlignment="1">
      <alignment horizontal="center" vertical="center" wrapText="1"/>
    </xf>
    <xf numFmtId="1" fontId="5" fillId="5" borderId="2" xfId="0" applyNumberFormat="1" applyFont="1" applyFill="1" applyBorder="1" applyAlignment="1">
      <alignment horizontal="center" vertical="center"/>
    </xf>
    <xf numFmtId="2" fontId="17" fillId="5" borderId="2" xfId="0" applyNumberFormat="1" applyFont="1" applyFill="1" applyBorder="1" applyAlignment="1">
      <alignment vertical="center" wrapText="1"/>
    </xf>
    <xf numFmtId="10" fontId="5" fillId="5" borderId="5" xfId="0" applyNumberFormat="1" applyFont="1" applyFill="1" applyBorder="1" applyAlignment="1" applyProtection="1">
      <alignment vertical="center" wrapText="1"/>
      <protection locked="0"/>
    </xf>
    <xf numFmtId="2" fontId="5" fillId="5" borderId="5" xfId="0" applyNumberFormat="1" applyFont="1" applyFill="1" applyBorder="1" applyAlignment="1">
      <alignment horizontal="right" vertical="center" wrapText="1"/>
    </xf>
    <xf numFmtId="2" fontId="0" fillId="5" borderId="2" xfId="0" applyNumberFormat="1" applyFill="1" applyBorder="1" applyAlignment="1">
      <alignment horizontal="right" vertical="center"/>
    </xf>
    <xf numFmtId="49" fontId="5" fillId="5" borderId="3" xfId="0" applyNumberFormat="1" applyFont="1" applyFill="1" applyBorder="1" applyAlignment="1">
      <alignment horizontal="center" vertical="center"/>
    </xf>
    <xf numFmtId="0" fontId="5" fillId="5" borderId="8" xfId="0" applyFont="1" applyFill="1" applyBorder="1" applyAlignment="1">
      <alignment horizontal="center" vertical="center"/>
    </xf>
    <xf numFmtId="0" fontId="17" fillId="5" borderId="11" xfId="0" applyFont="1" applyFill="1" applyBorder="1" applyAlignment="1">
      <alignment horizontal="center" vertical="center" wrapText="1"/>
    </xf>
    <xf numFmtId="0" fontId="5" fillId="5" borderId="11" xfId="0" applyFont="1" applyFill="1" applyBorder="1" applyAlignment="1" applyProtection="1">
      <alignment vertical="center" wrapText="1"/>
      <protection locked="0"/>
    </xf>
    <xf numFmtId="0" fontId="5" fillId="5" borderId="8" xfId="0" applyFont="1" applyFill="1" applyBorder="1" applyAlignment="1">
      <alignment horizontal="center" vertical="center" wrapText="1"/>
    </xf>
    <xf numFmtId="1"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2" fontId="6" fillId="5" borderId="5" xfId="0" applyNumberFormat="1" applyFont="1" applyFill="1" applyBorder="1" applyAlignment="1">
      <alignment vertical="center" wrapText="1"/>
    </xf>
    <xf numFmtId="0" fontId="8" fillId="5" borderId="4"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7"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2" fontId="17" fillId="5" borderId="10" xfId="0" applyNumberFormat="1" applyFont="1" applyFill="1" applyBorder="1" applyAlignment="1">
      <alignment horizontal="right" vertical="center" wrapText="1"/>
    </xf>
    <xf numFmtId="0" fontId="5" fillId="5" borderId="5" xfId="0" applyFont="1" applyFill="1" applyBorder="1" applyAlignment="1">
      <alignment horizontal="center" vertical="center"/>
    </xf>
    <xf numFmtId="2" fontId="17" fillId="5" borderId="2" xfId="0" applyNumberFormat="1" applyFont="1" applyFill="1" applyBorder="1" applyAlignment="1">
      <alignment horizontal="right" vertical="center" wrapText="1"/>
    </xf>
    <xf numFmtId="49" fontId="6" fillId="5"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5" borderId="2" xfId="0" applyFont="1" applyFill="1" applyBorder="1" applyAlignment="1">
      <alignment vertical="center" wrapText="1"/>
    </xf>
    <xf numFmtId="0" fontId="11" fillId="5" borderId="6" xfId="0" applyFont="1" applyFill="1" applyBorder="1" applyAlignment="1">
      <alignment vertical="center" wrapText="1"/>
    </xf>
    <xf numFmtId="0" fontId="4" fillId="5" borderId="11" xfId="0" applyFont="1" applyFill="1" applyBorder="1" applyAlignment="1">
      <alignment vertical="center"/>
    </xf>
    <xf numFmtId="0" fontId="5" fillId="0" borderId="2" xfId="0" applyFont="1" applyBorder="1" applyAlignment="1" applyProtection="1">
      <alignment horizontal="center" vertical="center"/>
      <protection locked="0"/>
    </xf>
    <xf numFmtId="2" fontId="5" fillId="5" borderId="4" xfId="0" applyNumberFormat="1" applyFont="1" applyFill="1" applyBorder="1" applyAlignment="1">
      <alignment horizontal="left" vertical="center" wrapText="1"/>
    </xf>
    <xf numFmtId="0" fontId="7" fillId="5" borderId="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0" fillId="0" borderId="0" xfId="0"/>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5" xfId="0" applyFont="1" applyBorder="1" applyAlignment="1">
      <alignment horizontal="right" vertical="center"/>
    </xf>
    <xf numFmtId="0" fontId="6" fillId="0" borderId="13" xfId="0" applyFont="1" applyBorder="1" applyAlignment="1">
      <alignment horizontal="right" vertical="center"/>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007B-00F6-314D-9F7C-FED86BC99F33}">
  <dimension ref="A1:IR48"/>
  <sheetViews>
    <sheetView tabSelected="1" topLeftCell="A16" zoomScale="91" workbookViewId="0">
      <selection activeCell="D11" sqref="D11"/>
    </sheetView>
  </sheetViews>
  <sheetFormatPr defaultColWidth="8.875" defaultRowHeight="15.75"/>
  <cols>
    <col min="1" max="1" width="9.875" style="1" customWidth="1"/>
    <col min="2" max="2" width="58.375" style="2" customWidth="1"/>
    <col min="3" max="3" width="10" style="67" customWidth="1"/>
    <col min="4" max="4" width="12.125" style="2" customWidth="1"/>
    <col min="5" max="5" width="9" style="2" customWidth="1"/>
    <col min="6" max="6" width="10.875" style="2" customWidth="1"/>
    <col min="7" max="7" width="11.125" style="67" customWidth="1"/>
    <col min="8" max="8" width="11.625" style="67" customWidth="1"/>
    <col min="9" max="9" width="16.5" style="68" customWidth="1"/>
    <col min="10" max="10" width="16.5" style="67" customWidth="1"/>
    <col min="11" max="11" width="25.5" style="9" customWidth="1"/>
    <col min="12" max="12" width="61.5" style="9" customWidth="1"/>
    <col min="13" max="252" width="12.125" style="9" customWidth="1"/>
    <col min="253" max="1019" width="12.125" customWidth="1"/>
    <col min="1020" max="1020" width="9.125" customWidth="1"/>
  </cols>
  <sheetData>
    <row r="1" spans="1:12" s="3" customFormat="1">
      <c r="A1" s="1"/>
      <c r="B1" s="2"/>
      <c r="C1" s="109"/>
      <c r="D1" s="109"/>
      <c r="E1" s="109"/>
      <c r="F1" s="109"/>
      <c r="G1" s="109"/>
      <c r="H1" s="109"/>
      <c r="I1" s="109"/>
      <c r="J1" s="109"/>
      <c r="L1" s="4" t="s">
        <v>0</v>
      </c>
    </row>
    <row r="2" spans="1:12" s="3" customFormat="1">
      <c r="A2" s="1"/>
      <c r="B2" s="2"/>
      <c r="C2"/>
      <c r="D2"/>
      <c r="E2"/>
      <c r="F2"/>
      <c r="G2"/>
      <c r="H2"/>
      <c r="I2" s="1"/>
      <c r="J2" s="1"/>
    </row>
    <row r="3" spans="1:12" s="3" customFormat="1">
      <c r="A3" s="110" t="s">
        <v>1</v>
      </c>
      <c r="B3" s="110"/>
      <c r="C3" s="110"/>
      <c r="D3" s="110"/>
      <c r="E3" s="110"/>
      <c r="F3" s="110"/>
      <c r="G3" s="110"/>
      <c r="H3" s="110"/>
      <c r="I3" s="110"/>
      <c r="J3" s="110"/>
      <c r="K3" s="110"/>
      <c r="L3" s="110"/>
    </row>
    <row r="4" spans="1:12" s="3" customFormat="1">
      <c r="A4" s="1"/>
      <c r="B4" s="2"/>
      <c r="C4"/>
      <c r="D4"/>
      <c r="E4"/>
      <c r="F4"/>
      <c r="G4"/>
      <c r="H4"/>
      <c r="I4" s="1"/>
      <c r="J4" s="1"/>
    </row>
    <row r="5" spans="1:12" s="3" customFormat="1">
      <c r="A5" s="111" t="s">
        <v>2</v>
      </c>
      <c r="B5" s="111"/>
      <c r="C5" s="111"/>
      <c r="D5" s="111"/>
      <c r="E5" s="111"/>
      <c r="F5" s="111"/>
      <c r="G5" s="111"/>
      <c r="H5" s="111"/>
      <c r="I5" s="111"/>
      <c r="J5" s="111"/>
      <c r="K5" s="111"/>
      <c r="L5" s="111"/>
    </row>
    <row r="6" spans="1:12" s="6" customFormat="1" ht="14.25">
      <c r="A6" s="112" t="s">
        <v>3</v>
      </c>
      <c r="B6" s="113" t="s">
        <v>4</v>
      </c>
      <c r="C6" s="113" t="s">
        <v>5</v>
      </c>
      <c r="D6" s="113" t="s">
        <v>6</v>
      </c>
      <c r="E6" s="113" t="s">
        <v>7</v>
      </c>
      <c r="F6" s="114" t="s">
        <v>8</v>
      </c>
      <c r="G6" s="113" t="s">
        <v>9</v>
      </c>
      <c r="H6" s="113" t="s">
        <v>10</v>
      </c>
      <c r="I6" s="113" t="s">
        <v>11</v>
      </c>
      <c r="J6" s="113"/>
      <c r="K6" s="113" t="s">
        <v>12</v>
      </c>
      <c r="L6" s="113" t="s">
        <v>13</v>
      </c>
    </row>
    <row r="7" spans="1:12" s="6" customFormat="1" ht="132" customHeight="1">
      <c r="A7" s="112"/>
      <c r="B7" s="113"/>
      <c r="C7" s="113"/>
      <c r="D7" s="113"/>
      <c r="E7" s="113"/>
      <c r="F7" s="115"/>
      <c r="G7" s="113"/>
      <c r="H7" s="113"/>
      <c r="I7" s="5" t="s">
        <v>14</v>
      </c>
      <c r="J7" s="7" t="s">
        <v>15</v>
      </c>
      <c r="K7" s="113"/>
      <c r="L7" s="113"/>
    </row>
    <row r="8" spans="1:12" s="9" customFormat="1" ht="31.5">
      <c r="A8" s="90">
        <v>1</v>
      </c>
      <c r="B8" s="88" t="s">
        <v>16</v>
      </c>
      <c r="C8" s="105"/>
      <c r="D8" s="90"/>
      <c r="E8" s="90"/>
      <c r="F8" s="90"/>
      <c r="G8" s="90"/>
      <c r="H8" s="91"/>
      <c r="I8" s="87"/>
      <c r="J8" s="92"/>
      <c r="K8" s="106"/>
      <c r="L8" s="106"/>
    </row>
    <row r="9" spans="1:12" s="9" customFormat="1" ht="47.25">
      <c r="A9" s="71" t="s">
        <v>17</v>
      </c>
      <c r="B9" s="72" t="s">
        <v>16</v>
      </c>
      <c r="C9" s="73" t="s">
        <v>18</v>
      </c>
      <c r="D9" s="74">
        <v>49</v>
      </c>
      <c r="E9" s="75">
        <v>240</v>
      </c>
      <c r="F9" s="76">
        <v>0.05</v>
      </c>
      <c r="G9" s="77">
        <f>E9*D9</f>
        <v>11760</v>
      </c>
      <c r="H9" s="78">
        <f>G9+(G9*F9)</f>
        <v>12348</v>
      </c>
      <c r="I9" s="79" t="s">
        <v>19</v>
      </c>
      <c r="J9" s="80" t="s">
        <v>20</v>
      </c>
      <c r="K9" s="81" t="s">
        <v>92</v>
      </c>
      <c r="L9" s="82" t="s">
        <v>104</v>
      </c>
    </row>
    <row r="10" spans="1:12" s="9" customFormat="1" ht="47.25">
      <c r="A10" s="71" t="s">
        <v>21</v>
      </c>
      <c r="B10" s="72" t="s">
        <v>16</v>
      </c>
      <c r="C10" s="83" t="s">
        <v>18</v>
      </c>
      <c r="D10" s="84">
        <v>49</v>
      </c>
      <c r="E10" s="75">
        <v>240</v>
      </c>
      <c r="F10" s="76">
        <v>0.05</v>
      </c>
      <c r="G10" s="77">
        <f>E10*D10</f>
        <v>11760</v>
      </c>
      <c r="H10" s="78">
        <f t="shared" ref="H10:H11" si="0">G10+(G10*F10)</f>
        <v>12348</v>
      </c>
      <c r="I10" s="85" t="s">
        <v>22</v>
      </c>
      <c r="J10" s="80" t="s">
        <v>20</v>
      </c>
      <c r="K10" s="81" t="s">
        <v>93</v>
      </c>
      <c r="L10" s="82" t="s">
        <v>105</v>
      </c>
    </row>
    <row r="11" spans="1:12" s="9" customFormat="1" ht="47.25">
      <c r="A11" s="71" t="s">
        <v>23</v>
      </c>
      <c r="B11" s="72" t="s">
        <v>16</v>
      </c>
      <c r="C11" s="83" t="s">
        <v>18</v>
      </c>
      <c r="D11" s="84">
        <v>49</v>
      </c>
      <c r="E11" s="75">
        <v>240</v>
      </c>
      <c r="F11" s="76">
        <v>0.05</v>
      </c>
      <c r="G11" s="77">
        <f>E11*D11</f>
        <v>11760</v>
      </c>
      <c r="H11" s="78">
        <f t="shared" si="0"/>
        <v>12348</v>
      </c>
      <c r="I11" s="85" t="s">
        <v>24</v>
      </c>
      <c r="J11" s="80" t="s">
        <v>20</v>
      </c>
      <c r="K11" s="81" t="s">
        <v>94</v>
      </c>
      <c r="L11" s="82" t="s">
        <v>106</v>
      </c>
    </row>
    <row r="12" spans="1:12" s="6" customFormat="1">
      <c r="A12" s="17"/>
      <c r="B12" s="107" t="s">
        <v>25</v>
      </c>
      <c r="C12" s="107"/>
      <c r="D12" s="107"/>
      <c r="E12" s="107"/>
      <c r="F12" s="108"/>
      <c r="G12" s="86">
        <f>SUM(G9:G11)</f>
        <v>35280</v>
      </c>
      <c r="H12" s="86">
        <f>SUM(H9:H11)</f>
        <v>37044</v>
      </c>
      <c r="I12" s="19"/>
      <c r="J12" s="20"/>
      <c r="K12" s="69"/>
      <c r="L12" s="69"/>
    </row>
    <row r="13" spans="1:12" s="9" customFormat="1" ht="31.5">
      <c r="A13" s="87">
        <v>2</v>
      </c>
      <c r="B13" s="88" t="s">
        <v>16</v>
      </c>
      <c r="C13" s="89"/>
      <c r="D13" s="87"/>
      <c r="E13" s="87"/>
      <c r="F13" s="87"/>
      <c r="G13" s="90"/>
      <c r="H13" s="91"/>
      <c r="I13" s="92"/>
      <c r="J13" s="91"/>
      <c r="K13" s="93"/>
      <c r="L13" s="93"/>
    </row>
    <row r="14" spans="1:12" s="9" customFormat="1" ht="47.25">
      <c r="A14" s="71" t="s">
        <v>26</v>
      </c>
      <c r="B14" s="72" t="s">
        <v>16</v>
      </c>
      <c r="C14" s="73" t="s">
        <v>18</v>
      </c>
      <c r="D14" s="74">
        <v>49</v>
      </c>
      <c r="E14" s="94">
        <v>270</v>
      </c>
      <c r="F14" s="76">
        <v>0.05</v>
      </c>
      <c r="G14" s="77">
        <f>E14*D14</f>
        <v>13230</v>
      </c>
      <c r="H14" s="78">
        <f>G14+(G14*F14)</f>
        <v>13891.5</v>
      </c>
      <c r="I14" s="85" t="s">
        <v>19</v>
      </c>
      <c r="J14" s="95" t="s">
        <v>27</v>
      </c>
      <c r="K14" s="81" t="s">
        <v>95</v>
      </c>
      <c r="L14" s="82" t="s">
        <v>107</v>
      </c>
    </row>
    <row r="15" spans="1:12" s="9" customFormat="1" ht="47.25">
      <c r="A15" s="71" t="s">
        <v>28</v>
      </c>
      <c r="B15" s="72" t="s">
        <v>16</v>
      </c>
      <c r="C15" s="73" t="s">
        <v>18</v>
      </c>
      <c r="D15" s="74">
        <v>49</v>
      </c>
      <c r="E15" s="94">
        <v>270</v>
      </c>
      <c r="F15" s="76">
        <v>0.05</v>
      </c>
      <c r="G15" s="77">
        <f t="shared" ref="G15:G18" si="1">E15*D15</f>
        <v>13230</v>
      </c>
      <c r="H15" s="78">
        <f t="shared" ref="H15:H18" si="2">G15+(G15*F15)</f>
        <v>13891.5</v>
      </c>
      <c r="I15" s="85" t="s">
        <v>22</v>
      </c>
      <c r="J15" s="95" t="s">
        <v>27</v>
      </c>
      <c r="K15" s="81" t="s">
        <v>96</v>
      </c>
      <c r="L15" s="82" t="s">
        <v>108</v>
      </c>
    </row>
    <row r="16" spans="1:12" s="9" customFormat="1" ht="47.25">
      <c r="A16" s="71" t="s">
        <v>29</v>
      </c>
      <c r="B16" s="72" t="s">
        <v>16</v>
      </c>
      <c r="C16" s="73" t="s">
        <v>18</v>
      </c>
      <c r="D16" s="74">
        <v>49</v>
      </c>
      <c r="E16" s="94">
        <v>270</v>
      </c>
      <c r="F16" s="76">
        <v>0.05</v>
      </c>
      <c r="G16" s="77">
        <f t="shared" si="1"/>
        <v>13230</v>
      </c>
      <c r="H16" s="78">
        <f t="shared" si="2"/>
        <v>13891.5</v>
      </c>
      <c r="I16" s="85" t="s">
        <v>24</v>
      </c>
      <c r="J16" s="95" t="s">
        <v>27</v>
      </c>
      <c r="K16" s="81" t="s">
        <v>97</v>
      </c>
      <c r="L16" s="82" t="s">
        <v>109</v>
      </c>
    </row>
    <row r="17" spans="1:12" s="9" customFormat="1" ht="47.25">
      <c r="A17" s="71" t="s">
        <v>30</v>
      </c>
      <c r="B17" s="72" t="s">
        <v>16</v>
      </c>
      <c r="C17" s="73" t="s">
        <v>18</v>
      </c>
      <c r="D17" s="74">
        <v>7</v>
      </c>
      <c r="E17" s="96">
        <v>240</v>
      </c>
      <c r="F17" s="76">
        <v>0.05</v>
      </c>
      <c r="G17" s="77">
        <f t="shared" si="1"/>
        <v>1680</v>
      </c>
      <c r="H17" s="78">
        <f t="shared" si="2"/>
        <v>1764</v>
      </c>
      <c r="I17" s="85" t="s">
        <v>31</v>
      </c>
      <c r="J17" s="95" t="s">
        <v>32</v>
      </c>
      <c r="K17" s="81" t="s">
        <v>98</v>
      </c>
      <c r="L17" s="82" t="s">
        <v>110</v>
      </c>
    </row>
    <row r="18" spans="1:12" s="9" customFormat="1" ht="47.25">
      <c r="A18" s="71" t="s">
        <v>33</v>
      </c>
      <c r="B18" s="72" t="s">
        <v>16</v>
      </c>
      <c r="C18" s="73" t="s">
        <v>18</v>
      </c>
      <c r="D18" s="74">
        <v>7</v>
      </c>
      <c r="E18" s="96">
        <v>240</v>
      </c>
      <c r="F18" s="76">
        <v>0.05</v>
      </c>
      <c r="G18" s="77">
        <f t="shared" si="1"/>
        <v>1680</v>
      </c>
      <c r="H18" s="78">
        <f t="shared" si="2"/>
        <v>1764</v>
      </c>
      <c r="I18" s="85" t="s">
        <v>34</v>
      </c>
      <c r="J18" s="95" t="s">
        <v>32</v>
      </c>
      <c r="K18" s="81" t="s">
        <v>99</v>
      </c>
      <c r="L18" s="82" t="s">
        <v>111</v>
      </c>
    </row>
    <row r="19" spans="1:12" s="6" customFormat="1">
      <c r="A19" s="17"/>
      <c r="B19" s="107" t="s">
        <v>35</v>
      </c>
      <c r="C19" s="107"/>
      <c r="D19" s="107"/>
      <c r="E19" s="107"/>
      <c r="F19" s="108"/>
      <c r="G19" s="86">
        <f>SUM(G14:G18)</f>
        <v>43050</v>
      </c>
      <c r="H19" s="86">
        <f>SUM(H14:H18)</f>
        <v>45202.5</v>
      </c>
      <c r="I19" s="22"/>
      <c r="J19" s="20"/>
      <c r="K19" s="69"/>
      <c r="L19" s="69"/>
    </row>
    <row r="20" spans="1:12" s="9" customFormat="1" ht="31.5">
      <c r="A20" s="97" t="s">
        <v>36</v>
      </c>
      <c r="B20" s="88" t="s">
        <v>37</v>
      </c>
      <c r="C20" s="98"/>
      <c r="D20" s="99"/>
      <c r="E20" s="99"/>
      <c r="F20" s="99"/>
      <c r="G20" s="100"/>
      <c r="H20" s="100"/>
      <c r="I20" s="104"/>
      <c r="J20" s="101"/>
      <c r="K20" s="102"/>
      <c r="L20" s="102"/>
    </row>
    <row r="21" spans="1:12" s="9" customFormat="1" ht="47.25">
      <c r="A21" s="71" t="s">
        <v>38</v>
      </c>
      <c r="B21" s="72" t="s">
        <v>37</v>
      </c>
      <c r="C21" s="98" t="s">
        <v>18</v>
      </c>
      <c r="D21" s="74">
        <v>10</v>
      </c>
      <c r="E21" s="96">
        <v>300</v>
      </c>
      <c r="F21" s="76">
        <v>0.05</v>
      </c>
      <c r="G21" s="77">
        <f>E21*D21</f>
        <v>3000</v>
      </c>
      <c r="H21" s="78">
        <f>G21+(G21*F21)</f>
        <v>3150</v>
      </c>
      <c r="I21" s="85" t="s">
        <v>39</v>
      </c>
      <c r="J21" s="95" t="s">
        <v>40</v>
      </c>
      <c r="K21" s="81" t="s">
        <v>100</v>
      </c>
      <c r="L21" s="82" t="s">
        <v>112</v>
      </c>
    </row>
    <row r="22" spans="1:12" s="9" customFormat="1" ht="47.25">
      <c r="A22" s="71" t="s">
        <v>41</v>
      </c>
      <c r="B22" s="72" t="s">
        <v>37</v>
      </c>
      <c r="C22" s="98" t="s">
        <v>42</v>
      </c>
      <c r="D22" s="74">
        <v>33</v>
      </c>
      <c r="E22" s="96">
        <v>300</v>
      </c>
      <c r="F22" s="76">
        <v>0.05</v>
      </c>
      <c r="G22" s="77">
        <f t="shared" ref="G22:G24" si="3">E22*D22</f>
        <v>9900</v>
      </c>
      <c r="H22" s="78">
        <f t="shared" ref="H22:H24" si="4">G22+(G22*F22)</f>
        <v>10395</v>
      </c>
      <c r="I22" s="85" t="s">
        <v>43</v>
      </c>
      <c r="J22" s="95" t="s">
        <v>40</v>
      </c>
      <c r="K22" s="81" t="s">
        <v>101</v>
      </c>
      <c r="L22" s="82" t="s">
        <v>113</v>
      </c>
    </row>
    <row r="23" spans="1:12" s="9" customFormat="1" ht="47.25">
      <c r="A23" s="71" t="s">
        <v>44</v>
      </c>
      <c r="B23" s="72" t="s">
        <v>37</v>
      </c>
      <c r="C23" s="98" t="s">
        <v>18</v>
      </c>
      <c r="D23" s="74">
        <v>33</v>
      </c>
      <c r="E23" s="96">
        <v>300</v>
      </c>
      <c r="F23" s="76">
        <v>0.05</v>
      </c>
      <c r="G23" s="77">
        <f t="shared" si="3"/>
        <v>9900</v>
      </c>
      <c r="H23" s="78">
        <f t="shared" si="4"/>
        <v>10395</v>
      </c>
      <c r="I23" s="85" t="s">
        <v>45</v>
      </c>
      <c r="J23" s="95" t="s">
        <v>40</v>
      </c>
      <c r="K23" s="81" t="s">
        <v>102</v>
      </c>
      <c r="L23" s="82" t="s">
        <v>114</v>
      </c>
    </row>
    <row r="24" spans="1:12" s="9" customFormat="1" ht="47.25">
      <c r="A24" s="71" t="s">
        <v>46</v>
      </c>
      <c r="B24" s="72" t="s">
        <v>37</v>
      </c>
      <c r="C24" s="98" t="s">
        <v>18</v>
      </c>
      <c r="D24" s="74">
        <v>7</v>
      </c>
      <c r="E24" s="96">
        <v>300</v>
      </c>
      <c r="F24" s="76">
        <v>0.05</v>
      </c>
      <c r="G24" s="77">
        <f t="shared" si="3"/>
        <v>2100</v>
      </c>
      <c r="H24" s="78">
        <f t="shared" si="4"/>
        <v>2205</v>
      </c>
      <c r="I24" s="85" t="s">
        <v>47</v>
      </c>
      <c r="J24" s="95" t="s">
        <v>40</v>
      </c>
      <c r="K24" s="81" t="s">
        <v>103</v>
      </c>
      <c r="L24" s="82" t="s">
        <v>115</v>
      </c>
    </row>
    <row r="25" spans="1:12" s="9" customFormat="1">
      <c r="A25" s="10"/>
      <c r="B25" s="118" t="s">
        <v>48</v>
      </c>
      <c r="C25" s="107"/>
      <c r="D25" s="107"/>
      <c r="E25" s="107"/>
      <c r="F25" s="108"/>
      <c r="G25" s="86">
        <f>SUM(G21:G24)</f>
        <v>24900</v>
      </c>
      <c r="H25" s="86">
        <f>SUM(H21:H24)</f>
        <v>26145</v>
      </c>
      <c r="I25" s="16"/>
      <c r="J25" s="28"/>
      <c r="K25" s="70"/>
      <c r="L25" s="70"/>
    </row>
    <row r="26" spans="1:12" s="9" customFormat="1" ht="31.5">
      <c r="A26" s="23" t="s">
        <v>49</v>
      </c>
      <c r="B26" s="8" t="s">
        <v>50</v>
      </c>
      <c r="C26" s="24"/>
      <c r="D26" s="12"/>
      <c r="E26" s="29"/>
      <c r="F26" s="29"/>
      <c r="G26" s="30"/>
      <c r="H26" s="30"/>
      <c r="I26" s="16"/>
      <c r="J26" s="28"/>
      <c r="K26" s="42"/>
      <c r="L26" s="42"/>
    </row>
    <row r="27" spans="1:12" s="9" customFormat="1" ht="31.5">
      <c r="A27" s="10" t="s">
        <v>51</v>
      </c>
      <c r="B27" s="11" t="s">
        <v>52</v>
      </c>
      <c r="C27" s="24" t="s">
        <v>18</v>
      </c>
      <c r="D27" s="31">
        <v>15</v>
      </c>
      <c r="E27" s="32"/>
      <c r="F27" s="33"/>
      <c r="G27" s="13">
        <f>E27*D27</f>
        <v>0</v>
      </c>
      <c r="H27" s="14">
        <f>G27+(G27*F27)</f>
        <v>0</v>
      </c>
      <c r="I27" s="16" t="s">
        <v>43</v>
      </c>
      <c r="J27" s="21" t="s">
        <v>40</v>
      </c>
      <c r="K27" s="103" t="s">
        <v>116</v>
      </c>
      <c r="L27" s="103" t="s">
        <v>116</v>
      </c>
    </row>
    <row r="28" spans="1:12" s="9" customFormat="1" ht="31.5">
      <c r="A28" s="10" t="s">
        <v>53</v>
      </c>
      <c r="B28" s="11" t="s">
        <v>52</v>
      </c>
      <c r="C28" s="24" t="s">
        <v>18</v>
      </c>
      <c r="D28" s="31">
        <v>15</v>
      </c>
      <c r="E28" s="32"/>
      <c r="F28" s="33"/>
      <c r="G28" s="13">
        <f t="shared" ref="G28:G29" si="5">E28*D28</f>
        <v>0</v>
      </c>
      <c r="H28" s="14">
        <f t="shared" ref="H28:H29" si="6">G28+(G28*F28)</f>
        <v>0</v>
      </c>
      <c r="I28" s="16" t="s">
        <v>45</v>
      </c>
      <c r="J28" s="21" t="s">
        <v>40</v>
      </c>
      <c r="K28" s="103" t="s">
        <v>116</v>
      </c>
      <c r="L28" s="103" t="s">
        <v>116</v>
      </c>
    </row>
    <row r="29" spans="1:12" s="9" customFormat="1" ht="31.5">
      <c r="A29" s="10" t="s">
        <v>54</v>
      </c>
      <c r="B29" s="11" t="s">
        <v>52</v>
      </c>
      <c r="C29" s="24" t="s">
        <v>18</v>
      </c>
      <c r="D29" s="31">
        <v>6</v>
      </c>
      <c r="E29" s="32"/>
      <c r="F29" s="33"/>
      <c r="G29" s="13">
        <f t="shared" si="5"/>
        <v>0</v>
      </c>
      <c r="H29" s="14">
        <f t="shared" si="6"/>
        <v>0</v>
      </c>
      <c r="I29" s="16" t="s">
        <v>47</v>
      </c>
      <c r="J29" s="21" t="s">
        <v>40</v>
      </c>
      <c r="K29" s="103" t="s">
        <v>116</v>
      </c>
      <c r="L29" s="103" t="s">
        <v>116</v>
      </c>
    </row>
    <row r="30" spans="1:12" s="6" customFormat="1">
      <c r="A30" s="23"/>
      <c r="B30" s="118" t="s">
        <v>55</v>
      </c>
      <c r="C30" s="107"/>
      <c r="D30" s="107"/>
      <c r="E30" s="107"/>
      <c r="F30" s="108"/>
      <c r="G30" s="18">
        <f>SUM(G27:G29)</f>
        <v>0</v>
      </c>
      <c r="H30" s="18">
        <f>SUM(H27:H29)</f>
        <v>0</v>
      </c>
      <c r="I30" s="19"/>
      <c r="J30" s="34"/>
      <c r="K30" s="35"/>
      <c r="L30" s="35"/>
    </row>
    <row r="31" spans="1:12" s="9" customFormat="1" ht="31.5">
      <c r="A31" s="36" t="s">
        <v>56</v>
      </c>
      <c r="B31" s="37" t="s">
        <v>57</v>
      </c>
      <c r="C31" s="38"/>
      <c r="D31" s="12"/>
      <c r="E31" s="39"/>
      <c r="F31" s="39"/>
      <c r="G31" s="30"/>
      <c r="H31" s="30"/>
      <c r="I31" s="40"/>
      <c r="J31" s="41"/>
      <c r="K31" s="42"/>
      <c r="L31" s="42"/>
    </row>
    <row r="32" spans="1:12" s="9" customFormat="1" ht="31.5">
      <c r="A32" s="10" t="s">
        <v>58</v>
      </c>
      <c r="B32" s="26" t="s">
        <v>59</v>
      </c>
      <c r="C32" s="24" t="s">
        <v>42</v>
      </c>
      <c r="D32" s="12">
        <v>22</v>
      </c>
      <c r="E32" s="43"/>
      <c r="F32" s="44"/>
      <c r="G32" s="13">
        <f>E32*D32</f>
        <v>0</v>
      </c>
      <c r="H32" s="14">
        <f>G32+(G32*F32)</f>
        <v>0</v>
      </c>
      <c r="I32" s="16" t="s">
        <v>19</v>
      </c>
      <c r="J32" s="21" t="s">
        <v>60</v>
      </c>
      <c r="K32" s="103" t="s">
        <v>116</v>
      </c>
      <c r="L32" s="103" t="s">
        <v>116</v>
      </c>
    </row>
    <row r="33" spans="1:12" s="9" customFormat="1" ht="31.5">
      <c r="A33" s="10" t="s">
        <v>61</v>
      </c>
      <c r="B33" s="45" t="s">
        <v>62</v>
      </c>
      <c r="C33" s="24" t="s">
        <v>42</v>
      </c>
      <c r="D33" s="12">
        <v>14</v>
      </c>
      <c r="E33" s="32"/>
      <c r="F33" s="33"/>
      <c r="G33" s="13">
        <f t="shared" ref="G33:G34" si="7">E33*D33</f>
        <v>0</v>
      </c>
      <c r="H33" s="14">
        <f t="shared" ref="H33:H34" si="8">G33+(G33*F33)</f>
        <v>0</v>
      </c>
      <c r="I33" s="16" t="s">
        <v>19</v>
      </c>
      <c r="J33" s="21" t="s">
        <v>63</v>
      </c>
      <c r="K33" s="103" t="s">
        <v>116</v>
      </c>
      <c r="L33" s="103" t="s">
        <v>116</v>
      </c>
    </row>
    <row r="34" spans="1:12" s="9" customFormat="1" ht="31.5">
      <c r="A34" s="10" t="s">
        <v>64</v>
      </c>
      <c r="B34" s="45" t="s">
        <v>62</v>
      </c>
      <c r="C34" s="24" t="s">
        <v>42</v>
      </c>
      <c r="D34" s="12">
        <v>14</v>
      </c>
      <c r="E34" s="32"/>
      <c r="F34" s="33"/>
      <c r="G34" s="13">
        <f t="shared" si="7"/>
        <v>0</v>
      </c>
      <c r="H34" s="14">
        <f t="shared" si="8"/>
        <v>0</v>
      </c>
      <c r="I34" s="46" t="s">
        <v>24</v>
      </c>
      <c r="J34" s="21" t="s">
        <v>63</v>
      </c>
      <c r="K34" s="103" t="s">
        <v>116</v>
      </c>
      <c r="L34" s="103" t="s">
        <v>116</v>
      </c>
    </row>
    <row r="35" spans="1:12" s="6" customFormat="1">
      <c r="A35" s="23"/>
      <c r="B35" s="118" t="s">
        <v>65</v>
      </c>
      <c r="C35" s="107"/>
      <c r="D35" s="107"/>
      <c r="E35" s="107"/>
      <c r="F35" s="108"/>
      <c r="G35" s="18">
        <f>SUM(G32:G34)</f>
        <v>0</v>
      </c>
      <c r="H35" s="47">
        <f>SUM(H32:H34)</f>
        <v>0</v>
      </c>
      <c r="I35" s="48"/>
      <c r="J35" s="34"/>
      <c r="K35" s="35"/>
      <c r="L35" s="35"/>
    </row>
    <row r="36" spans="1:12" s="9" customFormat="1">
      <c r="A36" s="23" t="s">
        <v>19</v>
      </c>
      <c r="B36" s="8" t="s">
        <v>66</v>
      </c>
      <c r="C36" s="24"/>
      <c r="D36" s="12"/>
      <c r="E36" s="39"/>
      <c r="F36" s="39"/>
      <c r="G36" s="30"/>
      <c r="H36" s="49"/>
      <c r="I36" s="16"/>
      <c r="J36" s="28"/>
      <c r="K36" s="27"/>
      <c r="L36" s="27"/>
    </row>
    <row r="37" spans="1:12" s="9" customFormat="1">
      <c r="A37" s="10" t="s">
        <v>67</v>
      </c>
      <c r="B37" s="25" t="s">
        <v>68</v>
      </c>
      <c r="C37" s="24" t="s">
        <v>42</v>
      </c>
      <c r="D37" s="12">
        <v>24</v>
      </c>
      <c r="E37" s="32"/>
      <c r="F37" s="33"/>
      <c r="G37" s="13">
        <f>E37*D37</f>
        <v>0</v>
      </c>
      <c r="H37" s="14">
        <f>G37+(G37*F37)</f>
        <v>0</v>
      </c>
      <c r="I37" s="21" t="s">
        <v>69</v>
      </c>
      <c r="J37" s="28" t="s">
        <v>70</v>
      </c>
      <c r="K37" s="103" t="s">
        <v>116</v>
      </c>
      <c r="L37" s="103" t="s">
        <v>116</v>
      </c>
    </row>
    <row r="38" spans="1:12" s="9" customFormat="1">
      <c r="A38" s="10" t="s">
        <v>71</v>
      </c>
      <c r="B38" s="25" t="s">
        <v>72</v>
      </c>
      <c r="C38" s="24" t="s">
        <v>42</v>
      </c>
      <c r="D38" s="12">
        <v>41</v>
      </c>
      <c r="E38" s="43"/>
      <c r="F38" s="44"/>
      <c r="G38" s="13">
        <f>E38*D38</f>
        <v>0</v>
      </c>
      <c r="H38" s="14">
        <f>G38+(G38*F38)</f>
        <v>0</v>
      </c>
      <c r="I38" s="21" t="s">
        <v>73</v>
      </c>
      <c r="J38" s="28" t="s">
        <v>70</v>
      </c>
      <c r="K38" s="103" t="s">
        <v>116</v>
      </c>
      <c r="L38" s="103" t="s">
        <v>116</v>
      </c>
    </row>
    <row r="39" spans="1:12" s="9" customFormat="1">
      <c r="A39" s="10"/>
      <c r="B39" s="118" t="s">
        <v>74</v>
      </c>
      <c r="C39" s="107"/>
      <c r="D39" s="107"/>
      <c r="E39" s="107"/>
      <c r="F39" s="108"/>
      <c r="G39" s="18">
        <f>SUM(G37:G38)</f>
        <v>0</v>
      </c>
      <c r="H39" s="18">
        <f>SUM(H37:H38)</f>
        <v>0</v>
      </c>
      <c r="I39" s="21"/>
      <c r="J39" s="28"/>
      <c r="K39" s="27"/>
      <c r="L39" s="27"/>
    </row>
    <row r="40" spans="1:12" s="9" customFormat="1">
      <c r="A40" s="23" t="s">
        <v>22</v>
      </c>
      <c r="B40" s="50" t="s">
        <v>75</v>
      </c>
      <c r="C40" s="24"/>
      <c r="D40" s="51"/>
      <c r="E40" s="52"/>
      <c r="F40" s="53"/>
      <c r="G40" s="54"/>
      <c r="H40" s="55"/>
      <c r="I40" s="21"/>
      <c r="J40" s="28"/>
      <c r="K40" s="27"/>
      <c r="L40" s="27"/>
    </row>
    <row r="41" spans="1:12" s="9" customFormat="1" ht="78.75">
      <c r="A41" s="10" t="s">
        <v>76</v>
      </c>
      <c r="B41" s="56" t="s">
        <v>77</v>
      </c>
      <c r="C41" s="24" t="s">
        <v>18</v>
      </c>
      <c r="D41" s="51">
        <v>66</v>
      </c>
      <c r="E41" s="32"/>
      <c r="F41" s="57"/>
      <c r="G41" s="13">
        <f>E41*D41</f>
        <v>0</v>
      </c>
      <c r="H41" s="14">
        <f>G41+(G41*F41)</f>
        <v>0</v>
      </c>
      <c r="I41" s="15" t="s">
        <v>78</v>
      </c>
      <c r="J41" s="28" t="s">
        <v>79</v>
      </c>
      <c r="K41" s="103" t="s">
        <v>116</v>
      </c>
      <c r="L41" s="103" t="s">
        <v>116</v>
      </c>
    </row>
    <row r="42" spans="1:12" s="9" customFormat="1" ht="78.75">
      <c r="A42" s="10" t="s">
        <v>80</v>
      </c>
      <c r="B42" s="58" t="s">
        <v>81</v>
      </c>
      <c r="C42" s="59" t="s">
        <v>18</v>
      </c>
      <c r="D42" s="12">
        <v>33</v>
      </c>
      <c r="E42" s="60"/>
      <c r="F42" s="61"/>
      <c r="G42" s="13">
        <f>E42*D42</f>
        <v>0</v>
      </c>
      <c r="H42" s="14">
        <f>G42+(G42*F42)</f>
        <v>0</v>
      </c>
      <c r="I42" s="62" t="s">
        <v>82</v>
      </c>
      <c r="J42" s="63" t="s">
        <v>83</v>
      </c>
      <c r="K42" s="103" t="s">
        <v>116</v>
      </c>
      <c r="L42" s="103" t="s">
        <v>116</v>
      </c>
    </row>
    <row r="43" spans="1:12" s="9" customFormat="1">
      <c r="A43" s="10"/>
      <c r="B43" s="118" t="s">
        <v>84</v>
      </c>
      <c r="C43" s="107"/>
      <c r="D43" s="107"/>
      <c r="E43" s="107"/>
      <c r="F43" s="119"/>
      <c r="G43" s="64">
        <f>SUM(G41:G42)</f>
        <v>0</v>
      </c>
      <c r="H43" s="64">
        <f>SUM(H41:H42)</f>
        <v>0</v>
      </c>
      <c r="I43" s="65"/>
      <c r="J43" s="28"/>
      <c r="K43" s="27"/>
      <c r="L43" s="27"/>
    </row>
    <row r="45" spans="1:12">
      <c r="A45" s="110" t="s">
        <v>85</v>
      </c>
      <c r="B45" s="110"/>
      <c r="C45" s="110"/>
      <c r="D45" s="110"/>
      <c r="E45" s="110"/>
      <c r="F45" s="110"/>
      <c r="G45" s="110"/>
      <c r="H45" s="110"/>
      <c r="I45" s="110"/>
      <c r="J45" s="110"/>
      <c r="K45" s="110"/>
      <c r="L45" s="110"/>
    </row>
    <row r="46" spans="1:12">
      <c r="A46" s="66" t="s">
        <v>86</v>
      </c>
      <c r="B46" s="116" t="s">
        <v>87</v>
      </c>
      <c r="C46" s="116"/>
      <c r="D46" s="116"/>
      <c r="E46" s="116"/>
      <c r="F46" s="116"/>
      <c r="G46" s="116"/>
      <c r="H46" s="116"/>
      <c r="I46" s="116"/>
      <c r="J46" s="116"/>
      <c r="K46" s="116"/>
      <c r="L46" s="116"/>
    </row>
    <row r="47" spans="1:12">
      <c r="A47" s="66" t="s">
        <v>88</v>
      </c>
      <c r="B47" s="117" t="s">
        <v>89</v>
      </c>
      <c r="C47" s="117"/>
      <c r="D47" s="117"/>
      <c r="E47" s="117"/>
      <c r="F47" s="117"/>
      <c r="G47" s="117"/>
      <c r="H47" s="117"/>
      <c r="I47" s="117"/>
      <c r="J47" s="117"/>
      <c r="K47" s="117"/>
      <c r="L47" s="117"/>
    </row>
    <row r="48" spans="1:12" ht="125.1" customHeight="1">
      <c r="A48" s="1" t="s">
        <v>90</v>
      </c>
      <c r="B48" s="117" t="s">
        <v>91</v>
      </c>
      <c r="C48" s="117"/>
      <c r="D48" s="117"/>
      <c r="E48" s="117"/>
      <c r="F48" s="117"/>
      <c r="G48" s="117"/>
      <c r="H48" s="117"/>
      <c r="I48" s="117"/>
      <c r="J48" s="117"/>
      <c r="K48" s="117"/>
      <c r="L48" s="117"/>
    </row>
  </sheetData>
  <mergeCells count="26">
    <mergeCell ref="A45:L45"/>
    <mergeCell ref="B46:L46"/>
    <mergeCell ref="B47:L47"/>
    <mergeCell ref="B48:L48"/>
    <mergeCell ref="B19:F19"/>
    <mergeCell ref="B25:F25"/>
    <mergeCell ref="B30:F30"/>
    <mergeCell ref="B35:F35"/>
    <mergeCell ref="B39:F39"/>
    <mergeCell ref="B43:F43"/>
    <mergeCell ref="B12:F12"/>
    <mergeCell ref="C1:H1"/>
    <mergeCell ref="I1:J1"/>
    <mergeCell ref="A3:L3"/>
    <mergeCell ref="A5:L5"/>
    <mergeCell ref="A6:A7"/>
    <mergeCell ref="B6:B7"/>
    <mergeCell ref="C6:C7"/>
    <mergeCell ref="D6:D7"/>
    <mergeCell ref="E6:E7"/>
    <mergeCell ref="F6:F7"/>
    <mergeCell ref="G6:G7"/>
    <mergeCell ref="H6:H7"/>
    <mergeCell ref="I6:J6"/>
    <mergeCell ref="K6:K7"/>
    <mergeCell ref="L6:L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D8869283082BD498AA452DB182F3DAE" ma:contentTypeVersion="18" ma:contentTypeDescription="Kurkite naują dokumentą." ma:contentTypeScope="" ma:versionID="0200b6efc14882266d01a29124ba6e48">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80635973420110b684e6f3dc6420f8f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Props1.xml><?xml version="1.0" encoding="utf-8"?>
<ds:datastoreItem xmlns:ds="http://schemas.openxmlformats.org/officeDocument/2006/customXml" ds:itemID="{9CA41361-DDE3-49C5-A72F-67DB1F47D7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E9DF9D-3B10-4831-9A31-BECFABFC110A}">
  <ds:schemaRefs>
    <ds:schemaRef ds:uri="http://schemas.microsoft.com/sharepoint/v3/contenttype/forms"/>
  </ds:schemaRefs>
</ds:datastoreItem>
</file>

<file path=customXml/itemProps3.xml><?xml version="1.0" encoding="utf-8"?>
<ds:datastoreItem xmlns:ds="http://schemas.openxmlformats.org/officeDocument/2006/customXml" ds:itemID="{9222A273-54BC-4373-8E43-AB25FCCC8F5B}">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Vaida Gaidamavičiūtė</cp:lastModifiedBy>
  <dcterms:created xsi:type="dcterms:W3CDTF">2024-11-15T10:12:50Z</dcterms:created>
  <dcterms:modified xsi:type="dcterms:W3CDTF">2025-02-14T12:18:12Z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y fmtid="{D5CDD505-2E9C-101B-9397-08002B2CF9AE}" pid="4" name="LabbisDVSAttachmentId">
    <vt:lpwstr>ce628a49-6fd8-4d4f-879b-0132bd513748</vt:lpwstr>
  </property>
</Properties>
</file>