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rasbuz\Documents\MAŽAVERTIS MEDICININIS INVENTORIUS 8693-2 P.N.746880 2024-12-30\"/>
    </mc:Choice>
  </mc:AlternateContent>
  <xr:revisionPtr revIDLastSave="0" documentId="13_ncr:1_{10CA3F74-82AB-4047-8660-017E6E097849}"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6" i="1" l="1"/>
  <c r="F101" i="1"/>
  <c r="F105" i="1" s="1"/>
  <c r="F106" i="1" s="1"/>
  <c r="F107" i="1" s="1"/>
  <c r="G90" i="1"/>
  <c r="F86" i="1"/>
  <c r="F89" i="1" s="1"/>
  <c r="F90" i="1" s="1"/>
  <c r="F91" i="1" s="1"/>
  <c r="G74" i="1"/>
  <c r="F70" i="1"/>
  <c r="G73" i="1" s="1"/>
  <c r="G60" i="1"/>
  <c r="F56" i="1"/>
  <c r="F59" i="1" s="1"/>
  <c r="F60" i="1" s="1"/>
  <c r="F61" i="1" s="1"/>
  <c r="G46" i="1"/>
  <c r="F41" i="1"/>
  <c r="F37" i="1"/>
  <c r="G21" i="1"/>
  <c r="G89" i="1" l="1"/>
  <c r="G105" i="1"/>
  <c r="G59" i="1"/>
  <c r="G45" i="1"/>
  <c r="F45" i="1"/>
  <c r="F46" i="1" s="1"/>
  <c r="F47" i="1" s="1"/>
  <c r="F73" i="1"/>
  <c r="F74" i="1" s="1"/>
  <c r="F75" i="1" s="1"/>
</calcChain>
</file>

<file path=xl/sharedStrings.xml><?xml version="1.0" encoding="utf-8"?>
<sst xmlns="http://schemas.openxmlformats.org/spreadsheetml/2006/main" count="216" uniqueCount="139">
  <si>
    <t>PIRKIMO SĄLYGŲ PRIEDAS "PASIŪLYMO FORMA"</t>
  </si>
  <si>
    <t>MAŽAVERTIS MEDICININIS INVENTORIUS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</si>
  <si>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</si>
  <si>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</si>
  <si>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</si>
  <si>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</si>
  <si>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</si>
  <si>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</si>
  <si>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</si>
  <si>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</si>
  <si>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</si>
  <si>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</si>
  <si>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</si>
  <si>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</si>
  <si>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</si>
  <si>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</si>
  <si>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</si>
  <si>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</si>
  <si>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</si>
  <si>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</si>
  <si>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</si>
  <si>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</si>
  <si>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</si>
  <si>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</si>
  <si>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</si>
  <si>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</si>
  <si>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 xml:space="preserve">SKRODIMO (SMEGENŲ) PEILIS </t>
  </si>
  <si>
    <t>Tiekėjo pasiūlymas:</t>
  </si>
  <si>
    <t>Nr.</t>
  </si>
  <si>
    <t>Pavadinimas</t>
  </si>
  <si>
    <t>Kiekis</t>
  </si>
  <si>
    <t>Mato vienetas</t>
  </si>
  <si>
    <t>Kaina be PVM, Eur</t>
  </si>
  <si>
    <t>Suma be PVM, Eur</t>
  </si>
  <si>
    <t>Siūlomos prekės pavadinimas, gamintojas, kodas</t>
  </si>
  <si>
    <t>Tiekėjo siūlomi parametrai ir parametrą pagrindžiantys dokumentai</t>
  </si>
  <si>
    <t>1.</t>
  </si>
  <si>
    <t xml:space="preserve">Skrodimo (smegenų) peilis </t>
  </si>
  <si>
    <t>1.1.</t>
  </si>
  <si>
    <t>vnt.</t>
  </si>
  <si>
    <t>1.1.1.</t>
  </si>
  <si>
    <t>Skrodimo (smegenų) peilis su metaline rankena</t>
  </si>
  <si>
    <t>1.1.2.</t>
  </si>
  <si>
    <t>Pagaminta iš nerūdijančio plieno arba medicininio metalo</t>
  </si>
  <si>
    <t>1.1.3.</t>
  </si>
  <si>
    <t>Peilio ašmuo suapvalintu galu. Ašmens ilgis 160 mm (± 10mm)</t>
  </si>
  <si>
    <t>1.2.</t>
  </si>
  <si>
    <t>Skrodimo (smegenų) peilis</t>
  </si>
  <si>
    <t>1.2.1.</t>
  </si>
  <si>
    <t>1.2.2.</t>
  </si>
  <si>
    <t>1.2.3.</t>
  </si>
  <si>
    <t>Suma be PVM</t>
  </si>
  <si>
    <t>Taikomas PVM dydis (%)</t>
  </si>
  <si>
    <t>PVM suma</t>
  </si>
  <si>
    <t>Suma su PVM</t>
  </si>
  <si>
    <t>2. DALIS</t>
  </si>
  <si>
    <t>ANATOMINĖS ŽARNŲ ŽIRKLĖS</t>
  </si>
  <si>
    <t>2.</t>
  </si>
  <si>
    <t>Anatominės žarnų žirklės</t>
  </si>
  <si>
    <t>2.1.</t>
  </si>
  <si>
    <t>2.1.1.</t>
  </si>
  <si>
    <t>Žirklių vienas ašmuo ilgesniu apvaliu galu su grioveliu, kitas trumpesniu apvaliu galu</t>
  </si>
  <si>
    <t>2.1.2.</t>
  </si>
  <si>
    <t xml:space="preserve">Žirklių dydis 200mm - 220mm </t>
  </si>
  <si>
    <t>3. DALIS</t>
  </si>
  <si>
    <t>ŠONKAULIŲ ŽIRKLĖS</t>
  </si>
  <si>
    <t>3.</t>
  </si>
  <si>
    <t>Šonkaulių žirklės</t>
  </si>
  <si>
    <t>3.1.</t>
  </si>
  <si>
    <t>3.1.1.</t>
  </si>
  <si>
    <t>Medicininio metalo arba nerūdijančio plieno</t>
  </si>
  <si>
    <t>3.1.2.</t>
  </si>
  <si>
    <t xml:space="preserve">Žirklių dydis 220mm - 240 mm </t>
  </si>
  <si>
    <t>6. DALIS</t>
  </si>
  <si>
    <t>KAUKOLĖS LAUŽIKLIS METALINIS</t>
  </si>
  <si>
    <t>6.</t>
  </si>
  <si>
    <t>Kaukolės laužiklis metalinis</t>
  </si>
  <si>
    <t>6.1.</t>
  </si>
  <si>
    <t>6.1.1.</t>
  </si>
  <si>
    <t>6.1.2.</t>
  </si>
  <si>
    <t>Ilgis 140-150 mm</t>
  </si>
  <si>
    <t>8. DALIS</t>
  </si>
  <si>
    <t>METALINĖ LINIUOTĖ</t>
  </si>
  <si>
    <t>8.</t>
  </si>
  <si>
    <t>Metalinė liniuotė</t>
  </si>
  <si>
    <t>8.1.</t>
  </si>
  <si>
    <t>8.1.1.</t>
  </si>
  <si>
    <t>Metalinė liniuotė, skirta autopsinių ar operacinių medžiagų išmatavimui</t>
  </si>
  <si>
    <t>8.1.2.</t>
  </si>
  <si>
    <t>8.1.3.</t>
  </si>
  <si>
    <t>Liniuotės ilgis ne mažiau nei 300 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</si>
  <si>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</si>
  <si>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</si>
  <si>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</si>
  <si>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</si>
  <si>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</si>
  <si>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</si>
  <si>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</si>
  <si>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</si>
  <si>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</si>
  <si>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</si>
  <si>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</si>
  <si>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</si>
  <si>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</si>
  <si>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</si>
  <si>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</si>
  <si>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</si>
  <si>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</si>
  <si>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</si>
  <si>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</si>
  <si>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</si>
  <si>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8693-2 2024-11-14 12:27:17</t>
  </si>
  <si>
    <t xml:space="preserve"> Virchow 05-016-16 Falcon</t>
  </si>
  <si>
    <t xml:space="preserve">Peilio ašmuo suapvalintu galu. Ašmens ilgis 160 mm </t>
  </si>
  <si>
    <t xml:space="preserve"> Virchow 05-016-20 Falcon</t>
  </si>
  <si>
    <t xml:space="preserve">Peilio ašmuo suapvalintu galu. Ašmens ilgis 200 mm </t>
  </si>
  <si>
    <t>Pagaminta iš nerūdijančio plieno</t>
  </si>
  <si>
    <t xml:space="preserve">Pagaminta iš nerūdijančio plieno </t>
  </si>
  <si>
    <t xml:space="preserve"> žirklės 06-604-21</t>
  </si>
  <si>
    <t>Žirklių dydis 210mm</t>
  </si>
  <si>
    <t>Šonkaulių žirklės 26-003-22</t>
  </si>
  <si>
    <t xml:space="preserve">Medicininio metalo </t>
  </si>
  <si>
    <t xml:space="preserve">Žirklių dydis 220mm </t>
  </si>
  <si>
    <t>Metalinė liniuotė BA.225.300</t>
  </si>
  <si>
    <t xml:space="preserve"> Nerūdijančio plieno</t>
  </si>
  <si>
    <t>Liniuotės ilgis 300 mm</t>
  </si>
  <si>
    <t>Kaunas</t>
  </si>
  <si>
    <t>UAB "Polsa"</t>
  </si>
  <si>
    <t>Jučionių g. 8, 53479 Kulautuva</t>
  </si>
  <si>
    <t>LT 351021113</t>
  </si>
  <si>
    <t>AB SEB bankas 70440;  A/s.: LT537044060003184430</t>
  </si>
  <si>
    <t>Vidmantas Jocius</t>
  </si>
  <si>
    <t>370 682 19866, info@polsa.lt</t>
  </si>
  <si>
    <t>Direktorius Vidmantas Jocius</t>
  </si>
  <si>
    <t>Direktorius Vidmantas Jocius, 370 682 19866, info@polsa.lt</t>
  </si>
  <si>
    <t>22-042-25</t>
  </si>
  <si>
    <t>Ilgis 140 mm</t>
  </si>
  <si>
    <t>Ne</t>
  </si>
  <si>
    <t>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</si>
</sst>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4" borderId="0" xfId="0" applyFont="1" applyFill="1"/>
    <xf numFmtId="0" fontId="4" fillId="4" borderId="16" xfId="0" applyFont="1" applyFill="1" applyBorder="1"/>
    <xf numFmtId="0" fontId="3" fillId="4" borderId="16" xfId="0" applyFont="1" applyFill="1" applyBorder="1"/>
    <xf numFmtId="0" fontId="3" fillId="6" borderId="16" xfId="0" applyFont="1" applyFill="1" applyBorder="1" applyProtection="1">
      <protection locked="0"/>
    </xf>
    <xf numFmtId="0" fontId="3" fillId="5" borderId="16"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4" fillId="4" borderId="16" xfId="0" applyFont="1" applyFill="1" applyBorder="1" applyAlignment="1">
      <alignment vertical="center" wrapText="1"/>
    </xf>
    <xf numFmtId="0" fontId="3" fillId="2" borderId="0" xfId="0" applyFont="1" applyFill="1" applyAlignment="1">
      <alignment horizontal="center"/>
    </xf>
    <xf numFmtId="0" fontId="4" fillId="4" borderId="16" xfId="0" applyFont="1" applyFill="1" applyBorder="1" applyAlignment="1">
      <alignment horizontal="center" vertical="center" wrapText="1"/>
    </xf>
    <xf numFmtId="0" fontId="3" fillId="4" borderId="16" xfId="0" applyFont="1" applyFill="1" applyBorder="1" applyAlignment="1">
      <alignment horizontal="center"/>
    </xf>
    <xf numFmtId="0" fontId="4" fillId="4" borderId="16" xfId="0" applyFont="1" applyFill="1" applyBorder="1" applyAlignment="1">
      <alignment horizontal="center"/>
    </xf>
    <xf numFmtId="0" fontId="3" fillId="5" borderId="0" xfId="0" applyFont="1" applyFill="1" applyAlignment="1" applyProtection="1">
      <alignment horizontal="center"/>
      <protection locked="0"/>
    </xf>
    <xf numFmtId="0" fontId="3" fillId="5" borderId="16" xfId="0" applyFont="1" applyFill="1" applyBorder="1" applyAlignment="1" applyProtection="1">
      <alignment horizontal="center"/>
      <protection locked="0"/>
    </xf>
    <xf numFmtId="0" fontId="2" fillId="5" borderId="16" xfId="0" applyFont="1" applyFill="1" applyBorder="1" applyProtection="1">
      <protection locked="0"/>
    </xf>
    <xf numFmtId="0" fontId="2" fillId="4" borderId="16" xfId="0" applyFont="1" applyFill="1" applyBorder="1"/>
    <xf numFmtId="0" fontId="2" fillId="6" borderId="16" xfId="0" applyFont="1" applyFill="1" applyBorder="1" applyProtection="1">
      <protection locked="0"/>
    </xf>
    <xf numFmtId="14" fontId="3" fillId="5" borderId="1" xfId="0" applyNumberFormat="1" applyFont="1" applyFill="1" applyBorder="1" applyProtection="1">
      <protection locked="0"/>
    </xf>
    <xf numFmtId="0" fontId="1" fillId="5" borderId="1" xfId="0" applyFont="1" applyFill="1" applyBorder="1" applyProtection="1">
      <protection locked="0"/>
    </xf>
    <xf numFmtId="0" fontId="1" fillId="6" borderId="16" xfId="0" applyFont="1" applyFill="1" applyBorder="1" applyProtection="1">
      <protection locked="0"/>
    </xf>
    <xf numFmtId="0" fontId="1" fillId="5" borderId="16" xfId="0" applyFont="1" applyFill="1" applyBorder="1" applyProtection="1">
      <protection locked="0"/>
    </xf>
    <xf numFmtId="0" fontId="1" fillId="4" borderId="16" xfId="0" applyFont="1" applyFill="1" applyBorder="1"/>
    <xf numFmtId="0" fontId="3"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3" fillId="2" borderId="1" xfId="0" applyFont="1" applyFill="1" applyBorder="1" applyAlignment="1">
      <alignment vertical="center" wrapText="1"/>
    </xf>
    <xf numFmtId="0" fontId="0" fillId="0" borderId="12" xfId="0" applyBorder="1"/>
    <xf numFmtId="0" fontId="3" fillId="4" borderId="16" xfId="0" applyFont="1" applyFill="1" applyBorder="1" applyAlignment="1">
      <alignment vertical="center" wrapText="1"/>
    </xf>
    <xf numFmtId="0" fontId="0" fillId="0" borderId="16"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15" xfId="0" applyBorder="1"/>
    <xf numFmtId="0" fontId="3"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3" fillId="5" borderId="1"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horizontal="left" wrapText="1"/>
    </xf>
    <xf numFmtId="0" fontId="3" fillId="3" borderId="7"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0" xfId="0" applyBorder="1"/>
    <xf numFmtId="0" fontId="0" fillId="0" borderId="9" xfId="0" applyBorder="1"/>
    <xf numFmtId="0" fontId="3" fillId="5" borderId="14" xfId="0" applyFont="1" applyFill="1" applyBorder="1" applyAlignment="1" applyProtection="1">
      <alignment horizontal="center" vertical="center" wrapText="1"/>
      <protection locked="0"/>
    </xf>
    <xf numFmtId="0" fontId="6" fillId="2" borderId="0" xfId="0" applyFont="1" applyFill="1" applyAlignment="1">
      <alignment horizontal="left" vertical="top" wrapText="1"/>
    </xf>
    <xf numFmtId="0" fontId="3" fillId="3" borderId="1"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0" borderId="11" xfId="0" applyBorder="1"/>
    <xf numFmtId="0" fontId="3" fillId="2" borderId="4" xfId="0" applyFont="1" applyFill="1" applyBorder="1" applyAlignment="1">
      <alignment horizontal="center" vertical="center" wrapText="1"/>
    </xf>
    <xf numFmtId="0" fontId="1" fillId="3" borderId="0" xfId="0" applyFont="1" applyFill="1" applyProtection="1">
      <protection locked="0"/>
    </xf>
    <xf numFmtId="0" fontId="4" fillId="2" borderId="0" xfId="0" applyFont="1" applyFill="1" applyAlignment="1">
      <alignment horizontal="left"/>
    </xf>
    <xf numFmtId="0" fontId="3" fillId="2" borderId="0" xfId="0" applyFont="1" applyFill="1" applyAlignment="1">
      <alignment horizontal="right"/>
    </xf>
    <xf numFmtId="0" fontId="4" fillId="2" borderId="0" xfId="0" applyFont="1" applyFill="1" applyAlignment="1">
      <alignment horizontal="left" vertical="center" wrapText="1"/>
    </xf>
    <xf numFmtId="0" fontId="3"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07"/>
  <sheetViews>
    <sheetView tabSelected="1" zoomScale="73" zoomScaleNormal="73" workbookViewId="0">
      <selection activeCell="H119" sqref="H119"/>
    </sheetView>
  </sheetViews>
  <sheetFormatPr defaultColWidth="10.8984375" defaultRowHeight="14.4" x14ac:dyDescent="0.3"/>
  <cols>
    <col min="1" max="1" width="9.09765625" style="1" customWidth="1"/>
    <col min="2" max="2" width="78" style="1" customWidth="1"/>
    <col min="3" max="3" width="19.5" style="22" customWidth="1"/>
    <col min="4" max="4" width="12" style="22" customWidth="1"/>
    <col min="5" max="5" width="15.19921875" style="1" customWidth="1"/>
    <col min="6" max="6" width="14.69921875" style="1" customWidth="1"/>
    <col min="7" max="7" width="24.19921875" style="1" customWidth="1"/>
    <col min="8" max="8" width="66.79687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31">
        <v>45654</v>
      </c>
    </row>
    <row r="9" spans="1:6" x14ac:dyDescent="0.3">
      <c r="A9" s="4" t="s">
        <v>5</v>
      </c>
      <c r="B9" s="31">
        <v>45656</v>
      </c>
    </row>
    <row r="10" spans="1:6" x14ac:dyDescent="0.3">
      <c r="A10" s="4" t="s">
        <v>6</v>
      </c>
      <c r="B10" s="32" t="s">
        <v>126</v>
      </c>
    </row>
    <row r="12" spans="1:6" ht="15.6" x14ac:dyDescent="0.3">
      <c r="A12" s="40" t="s">
        <v>7</v>
      </c>
      <c r="B12" s="41"/>
      <c r="C12" s="37" t="s">
        <v>127</v>
      </c>
      <c r="D12" s="38"/>
      <c r="E12" s="38"/>
      <c r="F12" s="39"/>
    </row>
    <row r="13" spans="1:6" ht="15.9" customHeight="1" x14ac:dyDescent="0.3">
      <c r="A13" s="45" t="s">
        <v>8</v>
      </c>
      <c r="B13" s="46"/>
      <c r="C13" s="49">
        <v>135102119</v>
      </c>
      <c r="D13" s="38"/>
      <c r="E13" s="38"/>
      <c r="F13" s="39"/>
    </row>
    <row r="14" spans="1:6" ht="15.9" customHeight="1" x14ac:dyDescent="0.3">
      <c r="A14" s="45" t="s">
        <v>9</v>
      </c>
      <c r="B14" s="46"/>
      <c r="C14" s="37" t="s">
        <v>128</v>
      </c>
      <c r="D14" s="38"/>
      <c r="E14" s="38"/>
      <c r="F14" s="39"/>
    </row>
    <row r="15" spans="1:6" ht="15.9" customHeight="1" x14ac:dyDescent="0.3">
      <c r="A15" s="40" t="s">
        <v>10</v>
      </c>
      <c r="B15" s="41"/>
      <c r="C15" s="37" t="s">
        <v>129</v>
      </c>
      <c r="D15" s="38"/>
      <c r="E15" s="38"/>
      <c r="F15" s="39"/>
    </row>
    <row r="16" spans="1:6" ht="63" customHeight="1" x14ac:dyDescent="0.3">
      <c r="A16" s="50" t="s">
        <v>11</v>
      </c>
      <c r="B16" s="46"/>
      <c r="C16" s="37" t="s">
        <v>130</v>
      </c>
      <c r="D16" s="38"/>
      <c r="E16" s="38"/>
      <c r="F16" s="39"/>
    </row>
    <row r="17" spans="1:7" ht="15.9" customHeight="1" x14ac:dyDescent="0.3">
      <c r="A17" s="40" t="s">
        <v>12</v>
      </c>
      <c r="B17" s="41"/>
      <c r="C17" s="37" t="s">
        <v>131</v>
      </c>
      <c r="D17" s="38"/>
      <c r="E17" s="38"/>
      <c r="F17" s="39"/>
    </row>
    <row r="18" spans="1:7" ht="15.9" customHeight="1" x14ac:dyDescent="0.3">
      <c r="A18" s="40" t="s">
        <v>13</v>
      </c>
      <c r="B18" s="41"/>
      <c r="C18" s="37" t="s">
        <v>132</v>
      </c>
      <c r="D18" s="38"/>
      <c r="E18" s="38"/>
      <c r="F18" s="39"/>
    </row>
    <row r="19" spans="1:7" ht="48" customHeight="1" x14ac:dyDescent="0.3">
      <c r="A19" s="40" t="s">
        <v>14</v>
      </c>
      <c r="B19" s="41"/>
      <c r="C19" s="37" t="s">
        <v>133</v>
      </c>
      <c r="D19" s="38"/>
      <c r="E19" s="38"/>
      <c r="F19" s="39"/>
    </row>
    <row r="20" spans="1:7" ht="54.9" customHeight="1" x14ac:dyDescent="0.3">
      <c r="A20" s="40" t="s">
        <v>15</v>
      </c>
      <c r="B20" s="41"/>
      <c r="C20" s="37" t="s">
        <v>134</v>
      </c>
      <c r="D20" s="38"/>
      <c r="E20" s="38"/>
      <c r="F20" s="39"/>
    </row>
    <row r="21" spans="1:7" ht="71.099999999999994" customHeight="1" x14ac:dyDescent="0.3">
      <c r="A21" s="42" t="s">
        <v>16</v>
      </c>
      <c r="B21" s="43"/>
      <c r="C21" s="47"/>
      <c r="D21" s="48"/>
      <c r="E21" s="48"/>
      <c r="F21" s="48"/>
      <c r="G21" s="13"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51" t="s">
        <v>17</v>
      </c>
      <c r="B23" s="36"/>
      <c r="C23" s="36"/>
      <c r="D23" s="36"/>
      <c r="E23" s="36"/>
      <c r="F23" s="36"/>
    </row>
    <row r="24" spans="1:7" x14ac:dyDescent="0.3">
      <c r="A24" s="36" t="s">
        <v>18</v>
      </c>
      <c r="B24" s="36"/>
      <c r="C24" s="36"/>
      <c r="D24" s="36"/>
      <c r="E24" s="36"/>
      <c r="F24" s="36"/>
    </row>
    <row r="25" spans="1:7" x14ac:dyDescent="0.3">
      <c r="A25" s="36" t="s">
        <v>19</v>
      </c>
      <c r="B25" s="36"/>
      <c r="C25" s="36"/>
      <c r="D25" s="36"/>
      <c r="E25" s="36"/>
      <c r="F25" s="36"/>
    </row>
    <row r="26" spans="1:7" x14ac:dyDescent="0.3">
      <c r="A26" s="36" t="s">
        <v>20</v>
      </c>
      <c r="B26" s="36"/>
      <c r="C26" s="36"/>
      <c r="D26" s="36"/>
      <c r="E26" s="36"/>
      <c r="F26" s="36"/>
    </row>
    <row r="27" spans="1:7" x14ac:dyDescent="0.3">
      <c r="A27" s="36" t="s">
        <v>21</v>
      </c>
      <c r="B27" s="36"/>
      <c r="C27" s="36"/>
      <c r="D27" s="36"/>
      <c r="E27" s="36"/>
      <c r="F27" s="36"/>
    </row>
    <row r="28" spans="1:7" ht="32.1" customHeight="1" x14ac:dyDescent="0.3">
      <c r="A28" s="44" t="s">
        <v>22</v>
      </c>
      <c r="B28" s="36"/>
      <c r="C28" s="36"/>
      <c r="D28" s="36"/>
      <c r="E28" s="36"/>
      <c r="F28" s="36"/>
    </row>
    <row r="29" spans="1:7" x14ac:dyDescent="0.3">
      <c r="A29" s="36" t="s">
        <v>23</v>
      </c>
      <c r="B29" s="36"/>
      <c r="C29" s="36"/>
      <c r="D29" s="36"/>
      <c r="E29" s="36"/>
      <c r="F29" s="36"/>
    </row>
    <row r="30" spans="1:7" x14ac:dyDescent="0.3">
      <c r="A30" s="13" t="s">
        <v>24</v>
      </c>
      <c r="D30" s="26"/>
    </row>
    <row r="31" spans="1:7" x14ac:dyDescent="0.3">
      <c r="A31" s="13"/>
    </row>
    <row r="32" spans="1:7" x14ac:dyDescent="0.3">
      <c r="A32" s="12" t="s">
        <v>25</v>
      </c>
      <c r="B32" s="12" t="s">
        <v>26</v>
      </c>
    </row>
    <row r="34" spans="1:8" x14ac:dyDescent="0.3">
      <c r="A34" s="12" t="s">
        <v>27</v>
      </c>
    </row>
    <row r="35" spans="1:8" ht="43.2" x14ac:dyDescent="0.3">
      <c r="A35" s="21" t="s">
        <v>28</v>
      </c>
      <c r="B35" s="21" t="s">
        <v>29</v>
      </c>
      <c r="C35" s="23" t="s">
        <v>30</v>
      </c>
      <c r="D35" s="23" t="s">
        <v>31</v>
      </c>
      <c r="E35" s="21" t="s">
        <v>32</v>
      </c>
      <c r="F35" s="21" t="s">
        <v>33</v>
      </c>
      <c r="G35" s="21" t="s">
        <v>34</v>
      </c>
      <c r="H35" s="21" t="s">
        <v>35</v>
      </c>
    </row>
    <row r="36" spans="1:8" x14ac:dyDescent="0.3">
      <c r="A36" s="14" t="s">
        <v>36</v>
      </c>
      <c r="B36" s="14" t="s">
        <v>37</v>
      </c>
      <c r="C36" s="24"/>
      <c r="D36" s="24"/>
      <c r="E36" s="15"/>
      <c r="F36" s="15"/>
      <c r="G36" s="15"/>
      <c r="H36" s="15"/>
    </row>
    <row r="37" spans="1:8" x14ac:dyDescent="0.3">
      <c r="A37" s="15" t="s">
        <v>38</v>
      </c>
      <c r="B37" s="15" t="s">
        <v>37</v>
      </c>
      <c r="C37" s="24">
        <v>1</v>
      </c>
      <c r="D37" s="24" t="s">
        <v>39</v>
      </c>
      <c r="E37" s="16">
        <v>28.89</v>
      </c>
      <c r="F37" s="15">
        <f>IF(ISBLANK(E37),"", PRODUCT(C37,E37))</f>
        <v>28.89</v>
      </c>
      <c r="G37" s="28" t="s">
        <v>112</v>
      </c>
      <c r="H37" s="15"/>
    </row>
    <row r="38" spans="1:8" x14ac:dyDescent="0.3">
      <c r="A38" s="15" t="s">
        <v>40</v>
      </c>
      <c r="B38" s="29" t="s">
        <v>41</v>
      </c>
      <c r="C38" s="24"/>
      <c r="D38" s="24"/>
      <c r="E38" s="15"/>
      <c r="F38" s="15"/>
      <c r="G38" s="15"/>
      <c r="H38" s="28" t="s">
        <v>41</v>
      </c>
    </row>
    <row r="39" spans="1:8" x14ac:dyDescent="0.3">
      <c r="A39" s="15" t="s">
        <v>42</v>
      </c>
      <c r="B39" s="29" t="s">
        <v>43</v>
      </c>
      <c r="C39" s="24"/>
      <c r="D39" s="24"/>
      <c r="E39" s="15"/>
      <c r="F39" s="15"/>
      <c r="G39" s="15"/>
      <c r="H39" s="28" t="s">
        <v>117</v>
      </c>
    </row>
    <row r="40" spans="1:8" x14ac:dyDescent="0.3">
      <c r="A40" s="15" t="s">
        <v>44</v>
      </c>
      <c r="B40" s="15" t="s">
        <v>45</v>
      </c>
      <c r="C40" s="24"/>
      <c r="D40" s="24"/>
      <c r="E40" s="15"/>
      <c r="F40" s="15"/>
      <c r="G40" s="15"/>
      <c r="H40" s="29" t="s">
        <v>113</v>
      </c>
    </row>
    <row r="41" spans="1:8" x14ac:dyDescent="0.3">
      <c r="A41" s="15" t="s">
        <v>46</v>
      </c>
      <c r="B41" s="15" t="s">
        <v>47</v>
      </c>
      <c r="C41" s="24">
        <v>1</v>
      </c>
      <c r="D41" s="24" t="s">
        <v>39</v>
      </c>
      <c r="E41" s="30">
        <v>33.07</v>
      </c>
      <c r="F41" s="15">
        <f>IF(ISBLANK(E41),"", PRODUCT(C41,E41))</f>
        <v>33.07</v>
      </c>
      <c r="G41" s="28" t="s">
        <v>114</v>
      </c>
      <c r="H41" s="15"/>
    </row>
    <row r="42" spans="1:8" x14ac:dyDescent="0.3">
      <c r="A42" s="15" t="s">
        <v>48</v>
      </c>
      <c r="B42" s="15" t="s">
        <v>41</v>
      </c>
      <c r="C42" s="24"/>
      <c r="D42" s="24"/>
      <c r="E42" s="15"/>
      <c r="F42" s="15"/>
      <c r="G42" s="15"/>
      <c r="H42" s="17" t="s">
        <v>41</v>
      </c>
    </row>
    <row r="43" spans="1:8" x14ac:dyDescent="0.3">
      <c r="A43" s="15" t="s">
        <v>49</v>
      </c>
      <c r="B43" s="15" t="s">
        <v>43</v>
      </c>
      <c r="C43" s="24"/>
      <c r="D43" s="24"/>
      <c r="E43" s="15"/>
      <c r="F43" s="15"/>
      <c r="G43" s="15"/>
      <c r="H43" s="28" t="s">
        <v>116</v>
      </c>
    </row>
    <row r="44" spans="1:8" x14ac:dyDescent="0.3">
      <c r="A44" s="15" t="s">
        <v>50</v>
      </c>
      <c r="B44" s="29" t="s">
        <v>115</v>
      </c>
      <c r="C44" s="24"/>
      <c r="D44" s="24"/>
      <c r="E44" s="15"/>
      <c r="F44" s="15"/>
      <c r="G44" s="15"/>
      <c r="H44" s="28" t="s">
        <v>115</v>
      </c>
    </row>
    <row r="45" spans="1:8" x14ac:dyDescent="0.3">
      <c r="E45" s="14" t="s">
        <v>51</v>
      </c>
      <c r="F45" s="14">
        <f>IF((COUNT(C37:C44)&lt;&gt;COUNT(F37:F44)),"", ROUND(SUM(F37:F44),2))</f>
        <v>61.96</v>
      </c>
      <c r="G45" s="13" t="str">
        <f>IF((COUNT(C37:C44)&lt;&gt;COUNT(F37:F44)),"Neužpildytos visų objektų kainos", "")</f>
        <v/>
      </c>
    </row>
    <row r="46" spans="1:8" x14ac:dyDescent="0.3">
      <c r="C46" s="25" t="s">
        <v>52</v>
      </c>
      <c r="D46" s="27">
        <v>21</v>
      </c>
      <c r="E46" s="14" t="s">
        <v>53</v>
      </c>
      <c r="F46" s="14">
        <f>IF(OR(F45="",D46=""),"", ROUND(PRODUCT(D46,F45)/100,2))</f>
        <v>13.01</v>
      </c>
      <c r="G46" s="13" t="str">
        <f>IF(D46="", "Nurodykite taikomą PVM dydį", "")</f>
        <v/>
      </c>
    </row>
    <row r="47" spans="1:8" x14ac:dyDescent="0.3">
      <c r="E47" s="14" t="s">
        <v>54</v>
      </c>
      <c r="F47" s="14">
        <f>IF(ISBLANK(F46), "", ROUND(SUM(F45:F46),2))</f>
        <v>74.97</v>
      </c>
    </row>
    <row r="51" spans="1:8" x14ac:dyDescent="0.3">
      <c r="A51" s="12" t="s">
        <v>55</v>
      </c>
      <c r="B51" s="12" t="s">
        <v>56</v>
      </c>
    </row>
    <row r="53" spans="1:8" x14ac:dyDescent="0.3">
      <c r="A53" s="12" t="s">
        <v>27</v>
      </c>
    </row>
    <row r="54" spans="1:8" ht="43.2" x14ac:dyDescent="0.3">
      <c r="A54" s="21" t="s">
        <v>28</v>
      </c>
      <c r="B54" s="21" t="s">
        <v>29</v>
      </c>
      <c r="C54" s="23" t="s">
        <v>30</v>
      </c>
      <c r="D54" s="23" t="s">
        <v>31</v>
      </c>
      <c r="E54" s="21" t="s">
        <v>32</v>
      </c>
      <c r="F54" s="21" t="s">
        <v>33</v>
      </c>
      <c r="G54" s="21" t="s">
        <v>34</v>
      </c>
      <c r="H54" s="21" t="s">
        <v>35</v>
      </c>
    </row>
    <row r="55" spans="1:8" x14ac:dyDescent="0.3">
      <c r="A55" s="14" t="s">
        <v>57</v>
      </c>
      <c r="B55" s="14" t="s">
        <v>58</v>
      </c>
      <c r="C55" s="24"/>
      <c r="D55" s="24"/>
      <c r="E55" s="15"/>
      <c r="F55" s="15"/>
      <c r="G55" s="15"/>
      <c r="H55" s="15"/>
    </row>
    <row r="56" spans="1:8" x14ac:dyDescent="0.3">
      <c r="A56" s="15" t="s">
        <v>59</v>
      </c>
      <c r="B56" s="29" t="s">
        <v>58</v>
      </c>
      <c r="C56" s="24">
        <v>4</v>
      </c>
      <c r="D56" s="24" t="s">
        <v>39</v>
      </c>
      <c r="E56" s="16">
        <v>23.02</v>
      </c>
      <c r="F56" s="15">
        <f>IF(ISBLANK(E56),"", PRODUCT(C56,E56))</f>
        <v>92.08</v>
      </c>
      <c r="G56" s="28" t="s">
        <v>118</v>
      </c>
      <c r="H56" s="15"/>
    </row>
    <row r="57" spans="1:8" x14ac:dyDescent="0.3">
      <c r="A57" s="15" t="s">
        <v>60</v>
      </c>
      <c r="B57" s="29" t="s">
        <v>61</v>
      </c>
      <c r="C57" s="24"/>
      <c r="D57" s="24"/>
      <c r="E57" s="15"/>
      <c r="F57" s="15"/>
      <c r="G57" s="15"/>
      <c r="H57" s="17" t="s">
        <v>61</v>
      </c>
    </row>
    <row r="58" spans="1:8" x14ac:dyDescent="0.3">
      <c r="A58" s="15" t="s">
        <v>62</v>
      </c>
      <c r="B58" s="29" t="s">
        <v>63</v>
      </c>
      <c r="C58" s="24"/>
      <c r="D58" s="24"/>
      <c r="E58" s="15"/>
      <c r="F58" s="15"/>
      <c r="G58" s="15"/>
      <c r="H58" s="28" t="s">
        <v>119</v>
      </c>
    </row>
    <row r="59" spans="1:8" x14ac:dyDescent="0.3">
      <c r="E59" s="14" t="s">
        <v>51</v>
      </c>
      <c r="F59" s="14">
        <f>IF((COUNT(C56:C58)&lt;&gt;COUNT(F56:F58)),"", ROUND(SUM(F56:F58),2))</f>
        <v>92.08</v>
      </c>
      <c r="G59" s="13" t="str">
        <f>IF((COUNT(C56:C58)&lt;&gt;COUNT(F56:F58)),"Neužpildytos visų objektų kainos", "")</f>
        <v/>
      </c>
    </row>
    <row r="60" spans="1:8" x14ac:dyDescent="0.3">
      <c r="C60" s="25" t="s">
        <v>52</v>
      </c>
      <c r="D60" s="27">
        <v>21</v>
      </c>
      <c r="E60" s="14" t="s">
        <v>53</v>
      </c>
      <c r="F60" s="14">
        <f>IF(OR(F59="",D60=""),"", ROUND(PRODUCT(D60,F59)/100,2))</f>
        <v>19.34</v>
      </c>
      <c r="G60" s="13" t="str">
        <f>IF(D60="", "Nurodykite taikomą PVM dydį", "")</f>
        <v/>
      </c>
    </row>
    <row r="61" spans="1:8" x14ac:dyDescent="0.3">
      <c r="E61" s="14" t="s">
        <v>54</v>
      </c>
      <c r="F61" s="14">
        <f>IF(ISBLANK(F60), "", ROUND(SUM(F59:F60),2))</f>
        <v>111.42</v>
      </c>
    </row>
    <row r="65" spans="1:8" x14ac:dyDescent="0.3">
      <c r="A65" s="12" t="s">
        <v>64</v>
      </c>
      <c r="B65" s="12" t="s">
        <v>65</v>
      </c>
    </row>
    <row r="67" spans="1:8" x14ac:dyDescent="0.3">
      <c r="A67" s="12" t="s">
        <v>27</v>
      </c>
    </row>
    <row r="68" spans="1:8" ht="43.2" x14ac:dyDescent="0.3">
      <c r="A68" s="21" t="s">
        <v>28</v>
      </c>
      <c r="B68" s="21" t="s">
        <v>29</v>
      </c>
      <c r="C68" s="23" t="s">
        <v>30</v>
      </c>
      <c r="D68" s="23" t="s">
        <v>31</v>
      </c>
      <c r="E68" s="21" t="s">
        <v>32</v>
      </c>
      <c r="F68" s="21" t="s">
        <v>33</v>
      </c>
      <c r="G68" s="21" t="s">
        <v>34</v>
      </c>
      <c r="H68" s="21" t="s">
        <v>35</v>
      </c>
    </row>
    <row r="69" spans="1:8" x14ac:dyDescent="0.3">
      <c r="A69" s="14" t="s">
        <v>66</v>
      </c>
      <c r="B69" s="14" t="s">
        <v>67</v>
      </c>
      <c r="C69" s="24"/>
      <c r="D69" s="24"/>
      <c r="E69" s="15"/>
      <c r="F69" s="15"/>
      <c r="G69" s="15"/>
      <c r="H69" s="15"/>
    </row>
    <row r="70" spans="1:8" x14ac:dyDescent="0.3">
      <c r="A70" s="15" t="s">
        <v>68</v>
      </c>
      <c r="B70" s="29" t="s">
        <v>67</v>
      </c>
      <c r="C70" s="24">
        <v>3</v>
      </c>
      <c r="D70" s="24" t="s">
        <v>39</v>
      </c>
      <c r="E70" s="16">
        <v>49.48</v>
      </c>
      <c r="F70" s="15">
        <f>IF(ISBLANK(E70),"", PRODUCT(C70,E70))</f>
        <v>148.44</v>
      </c>
      <c r="G70" s="28" t="s">
        <v>120</v>
      </c>
      <c r="H70" s="15"/>
    </row>
    <row r="71" spans="1:8" x14ac:dyDescent="0.3">
      <c r="A71" s="15" t="s">
        <v>69</v>
      </c>
      <c r="B71" s="29" t="s">
        <v>70</v>
      </c>
      <c r="C71" s="24"/>
      <c r="D71" s="24"/>
      <c r="E71" s="15"/>
      <c r="F71" s="15"/>
      <c r="G71" s="15"/>
      <c r="H71" s="28" t="s">
        <v>121</v>
      </c>
    </row>
    <row r="72" spans="1:8" x14ac:dyDescent="0.3">
      <c r="A72" s="15" t="s">
        <v>71</v>
      </c>
      <c r="B72" s="29" t="s">
        <v>72</v>
      </c>
      <c r="C72" s="24"/>
      <c r="D72" s="24"/>
      <c r="E72" s="15"/>
      <c r="F72" s="15"/>
      <c r="G72" s="15"/>
      <c r="H72" s="28" t="s">
        <v>122</v>
      </c>
    </row>
    <row r="73" spans="1:8" x14ac:dyDescent="0.3">
      <c r="E73" s="14" t="s">
        <v>51</v>
      </c>
      <c r="F73" s="14">
        <f>IF((COUNT(C70:C72)&lt;&gt;COUNT(F70:F72)),"", ROUND(SUM(F70:F72),2))</f>
        <v>148.44</v>
      </c>
      <c r="G73" s="13" t="str">
        <f>IF((COUNT(C70:C72)&lt;&gt;COUNT(F70:F72)),"Neužpildytos visų objektų kainos", "")</f>
        <v/>
      </c>
    </row>
    <row r="74" spans="1:8" x14ac:dyDescent="0.3">
      <c r="C74" s="25" t="s">
        <v>52</v>
      </c>
      <c r="D74" s="27">
        <v>21</v>
      </c>
      <c r="E74" s="14" t="s">
        <v>53</v>
      </c>
      <c r="F74" s="14">
        <f>IF(OR(F73="",D74=""),"", ROUND(PRODUCT(D74,F73)/100,2))</f>
        <v>31.17</v>
      </c>
      <c r="G74" s="13" t="str">
        <f>IF(D74="", "Nurodykite taikomą PVM dydį", "")</f>
        <v/>
      </c>
    </row>
    <row r="75" spans="1:8" x14ac:dyDescent="0.3">
      <c r="E75" s="14" t="s">
        <v>54</v>
      </c>
      <c r="F75" s="14">
        <f>IF(ISBLANK(F74), "", ROUND(SUM(F73:F74),2))</f>
        <v>179.61</v>
      </c>
    </row>
    <row r="81" spans="1:8" x14ac:dyDescent="0.3">
      <c r="A81" s="12" t="s">
        <v>73</v>
      </c>
      <c r="B81" s="12" t="s">
        <v>74</v>
      </c>
    </row>
    <row r="83" spans="1:8" x14ac:dyDescent="0.3">
      <c r="A83" s="12" t="s">
        <v>27</v>
      </c>
    </row>
    <row r="84" spans="1:8" ht="43.2" x14ac:dyDescent="0.3">
      <c r="A84" s="21" t="s">
        <v>28</v>
      </c>
      <c r="B84" s="21" t="s">
        <v>29</v>
      </c>
      <c r="C84" s="23" t="s">
        <v>30</v>
      </c>
      <c r="D84" s="23" t="s">
        <v>31</v>
      </c>
      <c r="E84" s="21" t="s">
        <v>32</v>
      </c>
      <c r="F84" s="21" t="s">
        <v>33</v>
      </c>
      <c r="G84" s="21" t="s">
        <v>34</v>
      </c>
      <c r="H84" s="21" t="s">
        <v>35</v>
      </c>
    </row>
    <row r="85" spans="1:8" x14ac:dyDescent="0.3">
      <c r="A85" s="14" t="s">
        <v>75</v>
      </c>
      <c r="B85" s="14" t="s">
        <v>76</v>
      </c>
      <c r="C85" s="24"/>
      <c r="D85" s="24"/>
      <c r="E85" s="15"/>
      <c r="F85" s="15"/>
      <c r="G85" s="15"/>
      <c r="H85" s="15"/>
    </row>
    <row r="86" spans="1:8" x14ac:dyDescent="0.3">
      <c r="A86" s="15" t="s">
        <v>77</v>
      </c>
      <c r="B86" s="35" t="s">
        <v>76</v>
      </c>
      <c r="C86" s="24">
        <v>2</v>
      </c>
      <c r="D86" s="24" t="s">
        <v>39</v>
      </c>
      <c r="E86" s="33">
        <v>35.590000000000003</v>
      </c>
      <c r="F86" s="15">
        <f>IF(ISBLANK(E86),"", PRODUCT(C86,E86))</f>
        <v>71.180000000000007</v>
      </c>
      <c r="G86" s="34" t="s">
        <v>135</v>
      </c>
      <c r="H86" s="15"/>
    </row>
    <row r="87" spans="1:8" x14ac:dyDescent="0.3">
      <c r="A87" s="15" t="s">
        <v>78</v>
      </c>
      <c r="B87" s="15" t="s">
        <v>70</v>
      </c>
      <c r="C87" s="24"/>
      <c r="D87" s="24"/>
      <c r="E87" s="15"/>
      <c r="F87" s="15"/>
      <c r="G87" s="15"/>
      <c r="H87" s="17" t="s">
        <v>76</v>
      </c>
    </row>
    <row r="88" spans="1:8" x14ac:dyDescent="0.3">
      <c r="A88" s="15" t="s">
        <v>79</v>
      </c>
      <c r="B88" s="35" t="s">
        <v>80</v>
      </c>
      <c r="C88" s="24"/>
      <c r="D88" s="24"/>
      <c r="E88" s="15"/>
      <c r="F88" s="15"/>
      <c r="G88" s="15"/>
      <c r="H88" s="34" t="s">
        <v>136</v>
      </c>
    </row>
    <row r="89" spans="1:8" x14ac:dyDescent="0.3">
      <c r="E89" s="14" t="s">
        <v>51</v>
      </c>
      <c r="F89" s="14">
        <f>IF((COUNT(C86:C88)&lt;&gt;COUNT(F86:F88)),"", ROUND(SUM(F86:F88),2))</f>
        <v>71.180000000000007</v>
      </c>
      <c r="G89" s="13" t="str">
        <f>IF((COUNT(C86:C88)&lt;&gt;COUNT(F86:F88)),"Neužpildytos visų objektų kainos", "")</f>
        <v/>
      </c>
    </row>
    <row r="90" spans="1:8" x14ac:dyDescent="0.3">
      <c r="C90" s="25" t="s">
        <v>52</v>
      </c>
      <c r="D90" s="27">
        <v>21</v>
      </c>
      <c r="E90" s="14" t="s">
        <v>53</v>
      </c>
      <c r="F90" s="14">
        <f>IF(OR(F89="",D90=""),"", ROUND(PRODUCT(D90,F89)/100,2))</f>
        <v>14.95</v>
      </c>
      <c r="G90" s="13" t="str">
        <f>IF(D90="", "Nurodykite taikomą PVM dydį", "")</f>
        <v/>
      </c>
    </row>
    <row r="91" spans="1:8" x14ac:dyDescent="0.3">
      <c r="E91" s="14" t="s">
        <v>54</v>
      </c>
      <c r="F91" s="14">
        <f>IF(ISBLANK(F90), "", ROUND(SUM(F89:F90),2))</f>
        <v>86.13</v>
      </c>
    </row>
    <row r="96" spans="1:8" x14ac:dyDescent="0.3">
      <c r="A96" s="12" t="s">
        <v>81</v>
      </c>
      <c r="B96" s="12" t="s">
        <v>82</v>
      </c>
    </row>
    <row r="98" spans="1:8" x14ac:dyDescent="0.3">
      <c r="A98" s="12" t="s">
        <v>27</v>
      </c>
    </row>
    <row r="99" spans="1:8" ht="43.2" x14ac:dyDescent="0.3">
      <c r="A99" s="21" t="s">
        <v>28</v>
      </c>
      <c r="B99" s="21" t="s">
        <v>29</v>
      </c>
      <c r="C99" s="23" t="s">
        <v>30</v>
      </c>
      <c r="D99" s="23" t="s">
        <v>31</v>
      </c>
      <c r="E99" s="21" t="s">
        <v>32</v>
      </c>
      <c r="F99" s="21" t="s">
        <v>33</v>
      </c>
      <c r="G99" s="21" t="s">
        <v>34</v>
      </c>
      <c r="H99" s="21" t="s">
        <v>35</v>
      </c>
    </row>
    <row r="100" spans="1:8" x14ac:dyDescent="0.3">
      <c r="A100" s="14" t="s">
        <v>83</v>
      </c>
      <c r="B100" s="14" t="s">
        <v>84</v>
      </c>
      <c r="C100" s="24"/>
      <c r="D100" s="24"/>
      <c r="E100" s="15"/>
      <c r="F100" s="15"/>
      <c r="G100" s="15"/>
      <c r="H100" s="15"/>
    </row>
    <row r="101" spans="1:8" x14ac:dyDescent="0.3">
      <c r="A101" s="15" t="s">
        <v>85</v>
      </c>
      <c r="B101" s="29" t="s">
        <v>84</v>
      </c>
      <c r="C101" s="24">
        <v>4</v>
      </c>
      <c r="D101" s="24" t="s">
        <v>39</v>
      </c>
      <c r="E101" s="16">
        <v>7.34</v>
      </c>
      <c r="F101" s="15">
        <f>IF(ISBLANK(E101),"", PRODUCT(C101,E101))</f>
        <v>29.36</v>
      </c>
      <c r="G101" s="28" t="s">
        <v>123</v>
      </c>
      <c r="H101" s="15"/>
    </row>
    <row r="102" spans="1:8" x14ac:dyDescent="0.3">
      <c r="A102" s="15" t="s">
        <v>86</v>
      </c>
      <c r="B102" s="29" t="s">
        <v>87</v>
      </c>
      <c r="C102" s="24"/>
      <c r="D102" s="24"/>
      <c r="E102" s="15"/>
      <c r="F102" s="15"/>
      <c r="G102" s="15"/>
      <c r="H102" s="17" t="s">
        <v>87</v>
      </c>
    </row>
    <row r="103" spans="1:8" x14ac:dyDescent="0.3">
      <c r="A103" s="15" t="s">
        <v>88</v>
      </c>
      <c r="B103" s="29" t="s">
        <v>70</v>
      </c>
      <c r="C103" s="24"/>
      <c r="D103" s="24"/>
      <c r="E103" s="15"/>
      <c r="F103" s="15"/>
      <c r="G103" s="15"/>
      <c r="H103" s="28" t="s">
        <v>124</v>
      </c>
    </row>
    <row r="104" spans="1:8" x14ac:dyDescent="0.3">
      <c r="A104" s="15" t="s">
        <v>89</v>
      </c>
      <c r="B104" s="29" t="s">
        <v>90</v>
      </c>
      <c r="C104" s="24"/>
      <c r="D104" s="24"/>
      <c r="E104" s="15"/>
      <c r="F104" s="15"/>
      <c r="G104" s="15"/>
      <c r="H104" s="28" t="s">
        <v>125</v>
      </c>
    </row>
    <row r="105" spans="1:8" x14ac:dyDescent="0.3">
      <c r="E105" s="14" t="s">
        <v>51</v>
      </c>
      <c r="F105" s="14">
        <f>IF((COUNT(C101:C104)&lt;&gt;COUNT(F101:F104)),"", ROUND(SUM(F101:F104),2))</f>
        <v>29.36</v>
      </c>
      <c r="G105" s="13" t="str">
        <f>IF((COUNT(C101:C104)&lt;&gt;COUNT(F101:F104)),"Neužpildytos visų objektų kainos", "")</f>
        <v/>
      </c>
    </row>
    <row r="106" spans="1:8" x14ac:dyDescent="0.3">
      <c r="C106" s="25" t="s">
        <v>52</v>
      </c>
      <c r="D106" s="27">
        <v>21</v>
      </c>
      <c r="E106" s="14" t="s">
        <v>53</v>
      </c>
      <c r="F106" s="14">
        <f>IF(OR(F105="",D106=""),"", ROUND(PRODUCT(D106,F105)/100,2))</f>
        <v>6.17</v>
      </c>
      <c r="G106" s="13" t="str">
        <f>IF(D106="", "Nurodykite taikomą PVM dydį", "")</f>
        <v/>
      </c>
    </row>
    <row r="107" spans="1:8" x14ac:dyDescent="0.3">
      <c r="E107" s="14" t="s">
        <v>54</v>
      </c>
      <c r="F107" s="14">
        <f>IF(ISBLANK(F106), "", ROUND(SUM(F105:F106),2))</f>
        <v>35.53</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2"/>
  <sheetViews>
    <sheetView topLeftCell="A31" workbookViewId="0">
      <selection activeCell="L30" sqref="L30"/>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52" t="s">
        <v>91</v>
      </c>
      <c r="B2" s="36"/>
      <c r="C2" s="36"/>
      <c r="D2" s="36"/>
      <c r="E2" s="36"/>
      <c r="F2" s="36"/>
      <c r="G2" s="36"/>
      <c r="H2" s="36"/>
      <c r="I2" s="36"/>
      <c r="J2" s="36"/>
      <c r="K2" s="36"/>
    </row>
    <row r="3" spans="1:11" x14ac:dyDescent="0.3">
      <c r="A3" s="36"/>
      <c r="B3" s="36"/>
      <c r="C3" s="36"/>
      <c r="D3" s="36"/>
      <c r="E3" s="36"/>
      <c r="F3" s="36"/>
      <c r="G3" s="36"/>
      <c r="H3" s="36"/>
      <c r="I3" s="36"/>
      <c r="J3" s="36"/>
      <c r="K3" s="36"/>
    </row>
    <row r="4" spans="1:11" ht="15.9" customHeight="1" thickBot="1" x14ac:dyDescent="0.35">
      <c r="A4" s="7"/>
      <c r="B4" s="7"/>
      <c r="C4" s="7"/>
      <c r="D4" s="7"/>
      <c r="E4" s="7"/>
      <c r="F4" s="7"/>
      <c r="G4" s="7"/>
      <c r="H4" s="7"/>
      <c r="I4" s="7"/>
      <c r="J4" s="7"/>
    </row>
    <row r="5" spans="1:11" ht="48" customHeight="1" x14ac:dyDescent="0.3">
      <c r="A5" s="69" t="s">
        <v>92</v>
      </c>
      <c r="B5" s="61"/>
      <c r="C5" s="59" t="s">
        <v>93</v>
      </c>
      <c r="D5" s="60"/>
      <c r="E5" s="61"/>
      <c r="F5" s="59" t="s">
        <v>94</v>
      </c>
      <c r="G5" s="60"/>
      <c r="H5" s="61"/>
      <c r="I5" s="59" t="s">
        <v>95</v>
      </c>
      <c r="J5" s="61"/>
      <c r="K5" s="9" t="s">
        <v>96</v>
      </c>
    </row>
    <row r="6" spans="1:11" ht="48.9" customHeight="1" x14ac:dyDescent="0.3">
      <c r="A6" s="53"/>
      <c r="B6" s="41"/>
      <c r="C6" s="64"/>
      <c r="D6" s="55"/>
      <c r="E6" s="41"/>
      <c r="F6" s="64"/>
      <c r="G6" s="55"/>
      <c r="H6" s="41"/>
      <c r="I6" s="64"/>
      <c r="J6" s="41"/>
      <c r="K6" s="18"/>
    </row>
    <row r="7" spans="1:11" ht="48.9" customHeight="1" x14ac:dyDescent="0.3">
      <c r="A7" s="53"/>
      <c r="B7" s="41"/>
      <c r="C7" s="64"/>
      <c r="D7" s="55"/>
      <c r="E7" s="41"/>
      <c r="F7" s="64"/>
      <c r="G7" s="55"/>
      <c r="H7" s="41"/>
      <c r="I7" s="64"/>
      <c r="J7" s="41"/>
      <c r="K7" s="18"/>
    </row>
    <row r="8" spans="1:11" ht="18.899999999999999" customHeight="1" x14ac:dyDescent="0.3">
      <c r="A8" s="10"/>
      <c r="B8" s="10"/>
      <c r="C8" s="10"/>
      <c r="D8" s="10"/>
      <c r="E8" s="10"/>
      <c r="F8" s="10"/>
      <c r="G8" s="10"/>
      <c r="H8" s="10"/>
      <c r="I8" s="10"/>
      <c r="J8" s="10"/>
      <c r="K8" s="11"/>
    </row>
    <row r="9" spans="1:11" ht="48.9" customHeight="1" x14ac:dyDescent="0.3">
      <c r="A9" s="73" t="s">
        <v>97</v>
      </c>
      <c r="B9" s="36"/>
      <c r="C9" s="36"/>
      <c r="D9" s="36"/>
      <c r="E9" s="36"/>
      <c r="F9" s="36"/>
      <c r="G9" s="36"/>
      <c r="H9" s="36"/>
      <c r="I9" s="36"/>
      <c r="J9" s="36"/>
      <c r="K9" s="36"/>
    </row>
    <row r="10" spans="1:11" ht="15.9" customHeight="1" thickBot="1" x14ac:dyDescent="0.35">
      <c r="A10" s="10"/>
      <c r="B10" s="10"/>
      <c r="C10" s="10"/>
      <c r="D10" s="10"/>
      <c r="E10" s="10"/>
      <c r="F10" s="10"/>
      <c r="G10" s="10"/>
      <c r="H10" s="10"/>
      <c r="I10" s="10"/>
      <c r="J10" s="10"/>
      <c r="K10" s="11"/>
    </row>
    <row r="11" spans="1:11" ht="48.9" customHeight="1" x14ac:dyDescent="0.3">
      <c r="A11" s="69" t="s">
        <v>29</v>
      </c>
      <c r="B11" s="61"/>
      <c r="C11" s="59" t="s">
        <v>93</v>
      </c>
      <c r="D11" s="60"/>
      <c r="E11" s="61"/>
      <c r="F11" s="59" t="s">
        <v>98</v>
      </c>
      <c r="G11" s="60"/>
      <c r="H11" s="61"/>
      <c r="I11" s="74" t="s">
        <v>95</v>
      </c>
      <c r="J11" s="68"/>
      <c r="K11" s="11"/>
    </row>
    <row r="12" spans="1:11" ht="48.9" customHeight="1" x14ac:dyDescent="0.3">
      <c r="A12" s="53"/>
      <c r="B12" s="41"/>
      <c r="C12" s="64"/>
      <c r="D12" s="55"/>
      <c r="E12" s="41"/>
      <c r="F12" s="64"/>
      <c r="G12" s="55"/>
      <c r="H12" s="41"/>
      <c r="I12" s="58"/>
      <c r="J12" s="57"/>
      <c r="K12" s="11"/>
    </row>
    <row r="13" spans="1:11" ht="48.9" customHeight="1" x14ac:dyDescent="0.3">
      <c r="A13" s="53"/>
      <c r="B13" s="41"/>
      <c r="C13" s="64"/>
      <c r="D13" s="55"/>
      <c r="E13" s="41"/>
      <c r="F13" s="64"/>
      <c r="G13" s="55"/>
      <c r="H13" s="41"/>
      <c r="I13" s="58"/>
      <c r="J13" s="57"/>
      <c r="K13" s="11"/>
    </row>
    <row r="14" spans="1:11" ht="48.9" customHeight="1" x14ac:dyDescent="0.3">
      <c r="A14" s="53"/>
      <c r="B14" s="41"/>
      <c r="C14" s="64"/>
      <c r="D14" s="55"/>
      <c r="E14" s="41"/>
      <c r="F14" s="64"/>
      <c r="G14" s="55"/>
      <c r="H14" s="41"/>
      <c r="I14" s="58"/>
      <c r="J14" s="57"/>
      <c r="K14" s="11"/>
    </row>
    <row r="16" spans="1:11" ht="33" customHeight="1" x14ac:dyDescent="0.3">
      <c r="A16" s="63"/>
      <c r="B16" s="36"/>
      <c r="C16" s="36"/>
      <c r="D16" s="36"/>
      <c r="E16" s="36"/>
      <c r="F16" s="36"/>
      <c r="G16" s="36"/>
      <c r="H16" s="36"/>
      <c r="I16" s="36"/>
      <c r="J16" s="36"/>
    </row>
    <row r="18" spans="1:10" ht="15.9" customHeight="1" x14ac:dyDescent="0.3">
      <c r="A18" s="71" t="s">
        <v>99</v>
      </c>
      <c r="B18" s="36"/>
      <c r="C18" s="36"/>
      <c r="D18" s="36"/>
      <c r="E18" s="36"/>
      <c r="F18" s="36"/>
      <c r="G18" s="36"/>
      <c r="H18" s="36"/>
      <c r="I18" s="36"/>
      <c r="J18" s="36"/>
    </row>
    <row r="19" spans="1:10" ht="15.9" customHeight="1" thickBot="1" x14ac:dyDescent="0.35"/>
    <row r="20" spans="1:10" ht="15.9" customHeight="1" x14ac:dyDescent="0.3">
      <c r="A20" s="8" t="s">
        <v>28</v>
      </c>
      <c r="B20" s="66" t="s">
        <v>100</v>
      </c>
      <c r="C20" s="60"/>
      <c r="D20" s="60"/>
      <c r="E20" s="60"/>
      <c r="F20" s="60"/>
      <c r="G20" s="61"/>
      <c r="H20" s="67" t="s">
        <v>101</v>
      </c>
      <c r="I20" s="60"/>
      <c r="J20" s="68"/>
    </row>
    <row r="21" spans="1:10" ht="48" customHeight="1" x14ac:dyDescent="0.3">
      <c r="A21" s="19" t="s">
        <v>102</v>
      </c>
      <c r="B21" s="54" t="s">
        <v>103</v>
      </c>
      <c r="C21" s="55"/>
      <c r="D21" s="55"/>
      <c r="E21" s="55"/>
      <c r="F21" s="55"/>
      <c r="G21" s="41"/>
      <c r="H21" s="62"/>
      <c r="I21" s="55"/>
      <c r="J21" s="57"/>
    </row>
    <row r="22" spans="1:10" ht="48" customHeight="1" x14ac:dyDescent="0.3">
      <c r="A22" s="19" t="s">
        <v>104</v>
      </c>
      <c r="B22" s="54" t="s">
        <v>105</v>
      </c>
      <c r="C22" s="55"/>
      <c r="D22" s="55"/>
      <c r="E22" s="55"/>
      <c r="F22" s="55"/>
      <c r="G22" s="41"/>
      <c r="H22" s="56" t="s">
        <v>137</v>
      </c>
      <c r="I22" s="55"/>
      <c r="J22" s="57"/>
    </row>
    <row r="23" spans="1:10" ht="48" customHeight="1" x14ac:dyDescent="0.3">
      <c r="A23" s="19" t="s">
        <v>106</v>
      </c>
      <c r="B23" s="54" t="s">
        <v>107</v>
      </c>
      <c r="C23" s="55"/>
      <c r="D23" s="55"/>
      <c r="E23" s="55"/>
      <c r="F23" s="55"/>
      <c r="G23" s="41"/>
      <c r="H23" s="62"/>
      <c r="I23" s="55"/>
      <c r="J23" s="57"/>
    </row>
    <row r="24" spans="1:10" ht="48" customHeight="1" x14ac:dyDescent="0.3">
      <c r="A24" s="20"/>
      <c r="B24" s="65"/>
      <c r="C24" s="55"/>
      <c r="D24" s="55"/>
      <c r="E24" s="55"/>
      <c r="F24" s="55"/>
      <c r="G24" s="41"/>
      <c r="H24" s="62"/>
      <c r="I24" s="55"/>
      <c r="J24" s="57"/>
    </row>
    <row r="25" spans="1:10" ht="48" customHeight="1" x14ac:dyDescent="0.3">
      <c r="A25" s="20"/>
      <c r="B25" s="65"/>
      <c r="C25" s="55"/>
      <c r="D25" s="55"/>
      <c r="E25" s="55"/>
      <c r="F25" s="55"/>
      <c r="G25" s="41"/>
      <c r="H25" s="62"/>
      <c r="I25" s="55"/>
      <c r="J25" s="57"/>
    </row>
    <row r="26" spans="1:10" ht="48" customHeight="1" x14ac:dyDescent="0.3">
      <c r="A26" s="20"/>
      <c r="B26" s="65"/>
      <c r="C26" s="55"/>
      <c r="D26" s="55"/>
      <c r="E26" s="55"/>
      <c r="F26" s="55"/>
      <c r="G26" s="41"/>
      <c r="H26" s="62"/>
      <c r="I26" s="55"/>
      <c r="J26" s="57"/>
    </row>
    <row r="27" spans="1:10" ht="48" customHeight="1" x14ac:dyDescent="0.3">
      <c r="A27" s="20"/>
      <c r="B27" s="65"/>
      <c r="C27" s="55"/>
      <c r="D27" s="55"/>
      <c r="E27" s="55"/>
      <c r="F27" s="55"/>
      <c r="G27" s="41"/>
      <c r="H27" s="62"/>
      <c r="I27" s="55"/>
      <c r="J27" s="57"/>
    </row>
    <row r="28" spans="1:10" ht="48" customHeight="1" x14ac:dyDescent="0.3">
      <c r="A28" s="20"/>
      <c r="B28" s="65"/>
      <c r="C28" s="55"/>
      <c r="D28" s="55"/>
      <c r="E28" s="55"/>
      <c r="F28" s="55"/>
      <c r="G28" s="41"/>
      <c r="H28" s="62"/>
      <c r="I28" s="55"/>
      <c r="J28" s="57"/>
    </row>
    <row r="30" spans="1:10" ht="102" customHeight="1" x14ac:dyDescent="0.3">
      <c r="A30" s="63" t="s">
        <v>108</v>
      </c>
      <c r="B30" s="36"/>
      <c r="C30" s="36"/>
      <c r="D30" s="36"/>
      <c r="E30" s="36"/>
      <c r="F30" s="36"/>
      <c r="G30" s="36"/>
      <c r="H30" s="36"/>
      <c r="I30" s="36"/>
      <c r="J30" s="36"/>
    </row>
    <row r="33" spans="1:10" x14ac:dyDescent="0.3">
      <c r="A33" s="72" t="s">
        <v>109</v>
      </c>
      <c r="B33" s="36"/>
      <c r="C33" s="36"/>
      <c r="D33" s="36"/>
      <c r="E33" s="70" t="s">
        <v>138</v>
      </c>
      <c r="F33" s="36"/>
      <c r="G33" s="36"/>
      <c r="H33" s="36"/>
      <c r="I33" s="36"/>
      <c r="J33" s="36"/>
    </row>
    <row r="35" spans="1:10" x14ac:dyDescent="0.3">
      <c r="A35" s="72" t="s">
        <v>110</v>
      </c>
      <c r="B35" s="36"/>
      <c r="C35" s="36"/>
      <c r="D35" s="36"/>
      <c r="E35" s="70" t="s">
        <v>131</v>
      </c>
      <c r="F35" s="36"/>
      <c r="G35" s="36"/>
      <c r="H35" s="36"/>
      <c r="I35" s="36"/>
      <c r="J35" s="36"/>
    </row>
    <row r="82" spans="1:1" ht="15.6" x14ac:dyDescent="0.3">
      <c r="A82" t="s">
        <v>111</v>
      </c>
    </row>
  </sheetData>
  <sheetProtection algorithmName="SHA-512" hashValue="ZdXaAL15k1SvlaBuiWXzLOgFTMXag1wOxFGDuHd7GdA/HvKOxl4vT0qHpV95XF7zp7sk54Y8uIEYfSWWUZmJPg==" saltValue="fLvcie8yt0RMvj+SxzQ04A==" spinCount="100000" sheet="1"/>
  <mergeCells count="55">
    <mergeCell ref="A33:D33"/>
    <mergeCell ref="C7:E7"/>
    <mergeCell ref="B21:G21"/>
    <mergeCell ref="A9:K9"/>
    <mergeCell ref="A14:B14"/>
    <mergeCell ref="H23:J23"/>
    <mergeCell ref="I12:J12"/>
    <mergeCell ref="A11:B11"/>
    <mergeCell ref="H25:J25"/>
    <mergeCell ref="F7:H7"/>
    <mergeCell ref="F13:H13"/>
    <mergeCell ref="E33:J33"/>
    <mergeCell ref="C12:E12"/>
    <mergeCell ref="B24:G24"/>
    <mergeCell ref="I11:J11"/>
    <mergeCell ref="C13:E13"/>
    <mergeCell ref="E35:J35"/>
    <mergeCell ref="C6:E6"/>
    <mergeCell ref="F6:H6"/>
    <mergeCell ref="B28:G28"/>
    <mergeCell ref="H24:J24"/>
    <mergeCell ref="A18:J18"/>
    <mergeCell ref="F12:H12"/>
    <mergeCell ref="B27:G27"/>
    <mergeCell ref="H21:J21"/>
    <mergeCell ref="A30:J30"/>
    <mergeCell ref="B23:G23"/>
    <mergeCell ref="B25:G25"/>
    <mergeCell ref="I13:J13"/>
    <mergeCell ref="A13:B13"/>
    <mergeCell ref="A35:D35"/>
    <mergeCell ref="C14:E14"/>
    <mergeCell ref="H28:J28"/>
    <mergeCell ref="A12:B12"/>
    <mergeCell ref="F11:H11"/>
    <mergeCell ref="C5:E5"/>
    <mergeCell ref="H26:J26"/>
    <mergeCell ref="A16:J16"/>
    <mergeCell ref="I7:J7"/>
    <mergeCell ref="H27:J27"/>
    <mergeCell ref="B26:G26"/>
    <mergeCell ref="B20:G20"/>
    <mergeCell ref="H20:J20"/>
    <mergeCell ref="F5:H5"/>
    <mergeCell ref="F14:H14"/>
    <mergeCell ref="A7:B7"/>
    <mergeCell ref="I6:J6"/>
    <mergeCell ref="A5:B5"/>
    <mergeCell ref="A2:K3"/>
    <mergeCell ref="A6:B6"/>
    <mergeCell ref="B22:G22"/>
    <mergeCell ref="H22:J22"/>
    <mergeCell ref="I14:J14"/>
    <mergeCell ref="C11:E11"/>
    <mergeCell ref="I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2025-03-02T11:51:39Z</dcterms:modified>
</cp:coreProperties>
</file>