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egidindr\Desktop\Darbui\2024-07 vienkartinės med.priemones\Ami sprendimai\"/>
    </mc:Choice>
  </mc:AlternateContent>
  <xr:revisionPtr revIDLastSave="0" documentId="8_{944295E6-394A-47B9-B1D2-CDB26A6A57D1}" xr6:coauthVersionLast="36" xr6:coauthVersionMax="36" xr10:uidLastSave="{00000000-0000-0000-0000-000000000000}"/>
  <bookViews>
    <workbookView xWindow="-105" yWindow="-105" windowWidth="19425" windowHeight="1056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232" i="1" l="1"/>
  <c r="F216" i="1"/>
  <c r="G231" i="1" s="1"/>
  <c r="G206" i="1"/>
  <c r="F195" i="1"/>
  <c r="G186" i="1"/>
  <c r="F174" i="1"/>
  <c r="G164" i="1"/>
  <c r="F156" i="1"/>
  <c r="G163" i="1" s="1"/>
  <c r="G148" i="1"/>
  <c r="F144" i="1"/>
  <c r="F141" i="1"/>
  <c r="F138" i="1"/>
  <c r="G128" i="1"/>
  <c r="F123" i="1"/>
  <c r="G127" i="1" s="1"/>
  <c r="G115" i="1"/>
  <c r="F107" i="1"/>
  <c r="G114" i="1" s="1"/>
  <c r="G98" i="1"/>
  <c r="F95" i="1"/>
  <c r="G97" i="1" s="1"/>
  <c r="G86" i="1"/>
  <c r="F82" i="1"/>
  <c r="G85" i="1" s="1"/>
  <c r="G73" i="1"/>
  <c r="F68" i="1"/>
  <c r="G58" i="1"/>
  <c r="F54" i="1"/>
  <c r="G57" i="1" s="1"/>
  <c r="G46" i="1"/>
  <c r="F42" i="1"/>
  <c r="F45" i="1" s="1"/>
  <c r="F46" i="1" s="1"/>
  <c r="F47" i="1" s="1"/>
  <c r="G21" i="1"/>
  <c r="G45" i="1" l="1"/>
  <c r="F57" i="1"/>
  <c r="F58" i="1" s="1"/>
  <c r="F59" i="1" s="1"/>
  <c r="F97" i="1"/>
  <c r="F98" i="1" s="1"/>
  <c r="F99" i="1" s="1"/>
  <c r="F147" i="1"/>
  <c r="F148" i="1" s="1"/>
  <c r="F149" i="1" s="1"/>
  <c r="F163" i="1"/>
  <c r="F164" i="1" s="1"/>
  <c r="F165" i="1" s="1"/>
  <c r="F231" i="1"/>
  <c r="F232" i="1" s="1"/>
  <c r="F233" i="1" s="1"/>
  <c r="F85" i="1"/>
  <c r="F86" i="1" s="1"/>
  <c r="F87" i="1" s="1"/>
  <c r="G205" i="1"/>
  <c r="F205" i="1"/>
  <c r="F206" i="1" s="1"/>
  <c r="F207" i="1" s="1"/>
  <c r="G72" i="1"/>
  <c r="F72" i="1"/>
  <c r="F73" i="1" s="1"/>
  <c r="F74" i="1" s="1"/>
  <c r="F114" i="1"/>
  <c r="F115" i="1" s="1"/>
  <c r="F116" i="1" s="1"/>
  <c r="G185" i="1"/>
  <c r="F185" i="1"/>
  <c r="F186" i="1" s="1"/>
  <c r="F187" i="1" s="1"/>
  <c r="G147" i="1"/>
  <c r="F127" i="1"/>
  <c r="F128" i="1" s="1"/>
  <c r="F129" i="1" s="1"/>
</calcChain>
</file>

<file path=xl/sharedStrings.xml><?xml version="1.0" encoding="utf-8"?>
<sst xmlns="http://schemas.openxmlformats.org/spreadsheetml/2006/main" count="533" uniqueCount="344">
  <si>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</si>
  <si>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</si>
  <si>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</si>
  <si>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</si>
  <si>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</si>
  <si>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</si>
  <si>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</si>
  <si>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</si>
  <si>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</si>
  <si>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</si>
  <si>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</si>
  <si>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</si>
  <si>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</si>
  <si>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</si>
  <si>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</si>
  <si>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</si>
  <si>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</si>
  <si>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</si>
  <si>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</si>
  <si>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</si>
  <si>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</si>
  <si>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</si>
  <si>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</si>
  <si>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</si>
  <si>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</si>
  <si>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</si>
  <si>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SPIROMETRO KANDIKLIS</t>
  </si>
  <si>
    <t>Tiekėjo pasiūlymas:</t>
  </si>
  <si>
    <t>Nr.</t>
  </si>
  <si>
    <t>Pavadinimas</t>
  </si>
  <si>
    <t>Kiekis</t>
  </si>
  <si>
    <t>Mato vienetas</t>
  </si>
  <si>
    <t>Kaina be PVM, Eur</t>
  </si>
  <si>
    <t>Suma be PVM, Eur</t>
  </si>
  <si>
    <t>Gamintojas, prekės kodas</t>
  </si>
  <si>
    <t>Tiekėjo siūlomi parametrai ir pridedamo dokumento puslapis patvirtinantis siūlomo parametro reikšmę (privaloma pridėti dokumentą patvirtinantį atitiktį nurodytiems parametrams)</t>
  </si>
  <si>
    <t>vnt</t>
  </si>
  <si>
    <t>Suma be PVM</t>
  </si>
  <si>
    <t>Taikomas PVM dydis (%)</t>
  </si>
  <si>
    <t>PVM suma</t>
  </si>
  <si>
    <t>Suma su PVM</t>
  </si>
  <si>
    <t>5. DALIS</t>
  </si>
  <si>
    <t xml:space="preserve">DEGUONIES DRĖKINIMO INDAS </t>
  </si>
  <si>
    <t>5.</t>
  </si>
  <si>
    <t xml:space="preserve">Deguonies drėkinimo indas </t>
  </si>
  <si>
    <t>5.1.</t>
  </si>
  <si>
    <t>5.1.1.</t>
  </si>
  <si>
    <t xml:space="preserve">Automatiškai užpildomas </t>
  </si>
  <si>
    <t>5.1.2.</t>
  </si>
  <si>
    <t>Su dviguba plūde</t>
  </si>
  <si>
    <t>18. DALIS</t>
  </si>
  <si>
    <t>AKINUKAI FOTOTERAPIJAI NAUJAGIMIAMS</t>
  </si>
  <si>
    <t>18.</t>
  </si>
  <si>
    <t>Akinukai fototerapijai naujagimiams</t>
  </si>
  <si>
    <t>18.1.</t>
  </si>
  <si>
    <t>18.1.1.</t>
  </si>
  <si>
    <t>Tinka galvos apimčiai 32 cm -38cm</t>
  </si>
  <si>
    <t>18.1.2.</t>
  </si>
  <si>
    <t>Be latekso. Su ,,velcro'' tipo užsegimu</t>
  </si>
  <si>
    <t>19. DALIS</t>
  </si>
  <si>
    <t>KONEKTORIUS MEKONIJAUS IŠSIURBIMO</t>
  </si>
  <si>
    <t>19.</t>
  </si>
  <si>
    <t>Konektorius mekonijaus išsiurbimo</t>
  </si>
  <si>
    <t>19.1.</t>
  </si>
  <si>
    <t>19.1.1.</t>
  </si>
  <si>
    <t>Jungiasi prie endotrachėjinio vamzdelio</t>
  </si>
  <si>
    <t>19.1.2.</t>
  </si>
  <si>
    <t>Piršto pagalba kontroliuojama anga</t>
  </si>
  <si>
    <t>19.1.3.</t>
  </si>
  <si>
    <t>Permatomas, be latekso</t>
  </si>
  <si>
    <t>32. DALIS</t>
  </si>
  <si>
    <t>SPAUSTUKAI VIRKŠTELEI</t>
  </si>
  <si>
    <t>32.</t>
  </si>
  <si>
    <t>Spaustukai virkštelei</t>
  </si>
  <si>
    <t>32.1.</t>
  </si>
  <si>
    <t>32.1.1.</t>
  </si>
  <si>
    <t>Vienkartiniai, sterilūs, supakuoti po vieną</t>
  </si>
  <si>
    <t>32.1.2.</t>
  </si>
  <si>
    <t>Plastikiniai, ilgis &gt;= 53mm</t>
  </si>
  <si>
    <t>42. DALIS</t>
  </si>
  <si>
    <t>DRĖKINTUVAS CPAP SISTEMAI</t>
  </si>
  <si>
    <t>42.</t>
  </si>
  <si>
    <t>Drėkintuvas CPAP sistemai</t>
  </si>
  <si>
    <t>42.1.</t>
  </si>
  <si>
    <t>42.1.1.</t>
  </si>
  <si>
    <t>2 angos M tipo kontūrams prijungti-22mm, jungtis vandeniui pilti, vienkartiniai, skirti naujagimiams, be automatinės plūdės, su atžyma vandens kiekiui</t>
  </si>
  <si>
    <t>46. DALIS</t>
  </si>
  <si>
    <t>AUTOMATINĖ "GILJOTINOS TIPO" BIOPSINĖ ŠAUDYKLĖ</t>
  </si>
  <si>
    <t>46.</t>
  </si>
  <si>
    <t>Automatinė "giljotinos tipo" biopsinė šaudyklė</t>
  </si>
  <si>
    <t>46.1.</t>
  </si>
  <si>
    <t>46.1.1.</t>
  </si>
  <si>
    <t>Sterili, vienkartinio naudojimo, višiškai automatinė</t>
  </si>
  <si>
    <t>46.1.2.</t>
  </si>
  <si>
    <t>Adata su echopozityviniu žymekliu bei punkcijos gylio centrimetrinėmis atžymomis</t>
  </si>
  <si>
    <t>46.1.3.</t>
  </si>
  <si>
    <t>Būtina galimybė užtaisyti šaudyklę pakartotinai ir paimti kelis biopsinius stulpelius</t>
  </si>
  <si>
    <t>46.1.4.</t>
  </si>
  <si>
    <t>Būtinas apsauginis mygtukas nuo atsitiktinio iššovimo</t>
  </si>
  <si>
    <t>46.1.5.</t>
  </si>
  <si>
    <t>Biopsijos stulpelių ilgiai 10mm ir 20 - 22mm</t>
  </si>
  <si>
    <t>46.1.6.</t>
  </si>
  <si>
    <t>Adatos diametras 16G, adatos ilgis 180mm (± 30mm)</t>
  </si>
  <si>
    <t>61. DALIS</t>
  </si>
  <si>
    <t xml:space="preserve">RINKINYS KONIOTOMIJAI </t>
  </si>
  <si>
    <t>61.</t>
  </si>
  <si>
    <t xml:space="preserve">Rinkinys koniotomijai </t>
  </si>
  <si>
    <t>61.1.</t>
  </si>
  <si>
    <t>61.1.1.</t>
  </si>
  <si>
    <t>Į komplektą įeina kaniulė su konusine koniotomijos adata, fiksavimo sparneliais ir apsauginiu stabdeliu, skalpelis, švirkštas,. jungiamasis vamzdelis (jungiamojo vamzdelio matmenys I.D. 15 mm/O.D. 22 mm), kaniulės fiksavimo juosta</t>
  </si>
  <si>
    <t>61.1.2.</t>
  </si>
  <si>
    <t>Kaniulės vidinis diametras 2.0/4.0 mm</t>
  </si>
  <si>
    <t>61.1.3.</t>
  </si>
  <si>
    <t>Visų komponentų sudėtyje nėra latekso</t>
  </si>
  <si>
    <t>62. DALIS</t>
  </si>
  <si>
    <t>KATETERIAI UMBILIKALINIAI</t>
  </si>
  <si>
    <t>62.</t>
  </si>
  <si>
    <t>Kateteriai umbilikaliniai</t>
  </si>
  <si>
    <t>62.1.</t>
  </si>
  <si>
    <t xml:space="preserve">Kateteriai umbilikaliniai </t>
  </si>
  <si>
    <t>62.1.1.</t>
  </si>
  <si>
    <t xml:space="preserve"> CH3,5</t>
  </si>
  <si>
    <t>62.1.2.</t>
  </si>
  <si>
    <t>Sterilūs</t>
  </si>
  <si>
    <t>62.2.</t>
  </si>
  <si>
    <t>62.2.1.</t>
  </si>
  <si>
    <t>CH6</t>
  </si>
  <si>
    <t>62.2.2.</t>
  </si>
  <si>
    <t>62.3.</t>
  </si>
  <si>
    <t>62.3.1.</t>
  </si>
  <si>
    <t>CH8</t>
  </si>
  <si>
    <t>62.3.2.</t>
  </si>
  <si>
    <t>Be latekso, be DEHP</t>
  </si>
  <si>
    <t>106. DALIS</t>
  </si>
  <si>
    <t>SATURACIJOS DAVIKLIO FIKSATORIUS</t>
  </si>
  <si>
    <t>106.</t>
  </si>
  <si>
    <t>Saturacijos daviklio fiksatorius</t>
  </si>
  <si>
    <t>106.1.</t>
  </si>
  <si>
    <t>106.1.1.</t>
  </si>
  <si>
    <t>Dydis: 5cm x 15 cm (±0,5cm)</t>
  </si>
  <si>
    <t>106.1.2.</t>
  </si>
  <si>
    <t>Pagamintas iš „Neofoam“ tipo, orui laidžios medžiagos, su "Velcro" tipo užsegimu</t>
  </si>
  <si>
    <t>106.1.3.</t>
  </si>
  <si>
    <t>Suteikia stabilumo davikliui</t>
  </si>
  <si>
    <t>106.1.4.</t>
  </si>
  <si>
    <t>Nesukelia prakaitavimo</t>
  </si>
  <si>
    <t>106.1.5.</t>
  </si>
  <si>
    <t>Tinkamas jautriai naujagimio odai</t>
  </si>
  <si>
    <t>106.1.6.</t>
  </si>
  <si>
    <t>107. DALIS</t>
  </si>
  <si>
    <t>BURNOS IR NOSIES ATSIURBĖJAS GREITAM SIURBIMUI NAUJAGIMIAMS</t>
  </si>
  <si>
    <t>107.</t>
  </si>
  <si>
    <t>Burnos ir nosies atsiurbėjas greitam siurbimui naujagimiams</t>
  </si>
  <si>
    <t>107.1.</t>
  </si>
  <si>
    <t>107.1.1.</t>
  </si>
  <si>
    <t>Atsiurbti tirštą, didelį kiekį sekreto (naujagimiui atpylus, esant slogai)</t>
  </si>
  <si>
    <t>107.1.2.</t>
  </si>
  <si>
    <t>Pagamintas iš termoplastinio elastomero</t>
  </si>
  <si>
    <t>107.1.3.</t>
  </si>
  <si>
    <t>Lankstus, užapvalintas antgalis</t>
  </si>
  <si>
    <t>107.1.4.</t>
  </si>
  <si>
    <t>Viso atsiurbėjo ilgis 100-110 mm</t>
  </si>
  <si>
    <t>107.1.5.</t>
  </si>
  <si>
    <t>Antgalio ilgis 90 mm (±1mm)</t>
  </si>
  <si>
    <t>107.1.6.</t>
  </si>
  <si>
    <t>Galiuko diametras 2mm (±0,1mm)</t>
  </si>
  <si>
    <t>107.1.7.</t>
  </si>
  <si>
    <t>Su piršto kontrolės anga 5mm (±0,1mm)</t>
  </si>
  <si>
    <t>107.1.8.</t>
  </si>
  <si>
    <t>107.1.9.</t>
  </si>
  <si>
    <t>Galima atsiurbti viena ranka</t>
  </si>
  <si>
    <t>107.1.10.</t>
  </si>
  <si>
    <t>Galimas pertraukiamas siurbimas</t>
  </si>
  <si>
    <t>109. DALIS</t>
  </si>
  <si>
    <t>TEMPERATŪROS DAVIKLIO FIKSATORIUS</t>
  </si>
  <si>
    <t>109.</t>
  </si>
  <si>
    <t>Temperatūros daviklio fiksatorius</t>
  </si>
  <si>
    <t>109.1.</t>
  </si>
  <si>
    <t>109.1.1.</t>
  </si>
  <si>
    <t>Apvalios formos</t>
  </si>
  <si>
    <t>109.1.2.</t>
  </si>
  <si>
    <t>Diametras 2,5cm  (±2mm)</t>
  </si>
  <si>
    <t>109.1.3.</t>
  </si>
  <si>
    <t>Paviršius padengtas auksine folija</t>
  </si>
  <si>
    <t>109.1.4.</t>
  </si>
  <si>
    <t>Hidrokoloidiniu pagrindu</t>
  </si>
  <si>
    <t>109.1.5.</t>
  </si>
  <si>
    <t>Klijuojamas</t>
  </si>
  <si>
    <t>109.1.6.</t>
  </si>
  <si>
    <t>Hipoalerginis</t>
  </si>
  <si>
    <t>109.1.7.</t>
  </si>
  <si>
    <t>109.1.8.</t>
  </si>
  <si>
    <t>Atsparus drėgmei ir karščiui</t>
  </si>
  <si>
    <t>109.1.9.</t>
  </si>
  <si>
    <t>Nuimant nelieka ant odos</t>
  </si>
  <si>
    <t>110. DALIS</t>
  </si>
  <si>
    <t>KONTŪRAI, TINKANTYS NAUJAGIMIŲ CPAP IR DPV VENTILIACIJAI</t>
  </si>
  <si>
    <t>110.</t>
  </si>
  <si>
    <t>Kontūrai, tinkantys naujagimių CPAP ir DPV ventiliacijai</t>
  </si>
  <si>
    <t>110.1.</t>
  </si>
  <si>
    <t>110.1.1.</t>
  </si>
  <si>
    <t>Vienkartiniai, kliniškai švarūs, be latekso, be DEHP</t>
  </si>
  <si>
    <t>110.1.2.</t>
  </si>
  <si>
    <t>Su dvigubu spiraliniu besikryžiuojančiu kaitinimo laidu</t>
  </si>
  <si>
    <t>110.1.3.</t>
  </si>
  <si>
    <t xml:space="preserve">Kontūro vidinis diametras 10mm (± 0,5mm); kvėpavimo šildomos atšakos ilgis 105-110 cm </t>
  </si>
  <si>
    <t>110.1.4.</t>
  </si>
  <si>
    <t xml:space="preserve">Prailginimo atšakos ilgis 30-35 cm </t>
  </si>
  <si>
    <t>110.1.5.</t>
  </si>
  <si>
    <t>Drėkinimo vamzdelio su anga ilgis 60-65 cm, jungtys abiejuose galuose, vidinis diametras 22 mm (± 1mm)</t>
  </si>
  <si>
    <t>110.1.6.</t>
  </si>
  <si>
    <t>Iškvėpimo nešildomos atšakos su vandens rinktuvu ilgis 160-165 cm</t>
  </si>
  <si>
    <t>110.1.7.</t>
  </si>
  <si>
    <t>Galimas srauto greitis ribose 4-15 l/min</t>
  </si>
  <si>
    <t>110.1.8.</t>
  </si>
  <si>
    <t>Pasipriešinimas srautui (be papildomų priemonių) esant 2,5 l/min – įkvėpimo atšakoje 0,09 (±0,04 cm) H2O, iškvėpimo atšakoje – 0,04 (±0,04 cm) H2O</t>
  </si>
  <si>
    <t>110.1.9.</t>
  </si>
  <si>
    <t>Kontūrų sienelės standumo išlaikymas (be papildomų priemonių) esant 60 cm H2O – 1,4 (± 0,09 ml/cm) H2O</t>
  </si>
  <si>
    <t>110.1.10.</t>
  </si>
  <si>
    <t>Suspaudžiamas tūris 830 ml (± 2ml)</t>
  </si>
  <si>
    <t>110.1.11.</t>
  </si>
  <si>
    <t>Įpūtimo tūris 185 ml (± 2ml)</t>
  </si>
  <si>
    <t>110.1.12.</t>
  </si>
  <si>
    <t>T-formos jungties įkvėpimo atšakoje išorinis diametras 12 mm/10 mm/ 12 mm</t>
  </si>
  <si>
    <t>110.1.13.</t>
  </si>
  <si>
    <t>Vandens rezervuaras automatiškai prisipildantis</t>
  </si>
  <si>
    <t>110.1.14.</t>
  </si>
  <si>
    <t>Dvigubas plūdinis apsauginis mechanizmas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</si>
  <si>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</si>
  <si>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</si>
  <si>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</si>
  <si>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</si>
  <si>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</si>
  <si>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</si>
  <si>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</si>
  <si>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</si>
  <si>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</si>
  <si>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</si>
  <si>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</si>
  <si>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</si>
  <si>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</si>
  <si>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</si>
  <si>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</si>
  <si>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</si>
  <si>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</si>
  <si>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</si>
  <si>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</si>
  <si>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</si>
  <si>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8670-4 2024-08-02 15:41:58</t>
  </si>
  <si>
    <t>6.  Pasiūlymų formoje būtina palikti tik siūlomas pirkimo dalis. Nepasiūlytas pirkimo dalis būtina IŠTRINTI.</t>
  </si>
  <si>
    <t>Projektų vadybininkė</t>
  </si>
  <si>
    <t>Vilma Dambravienė</t>
  </si>
  <si>
    <t>Katalogai</t>
  </si>
  <si>
    <t>CE deklaracijos</t>
  </si>
  <si>
    <t>Vilnius</t>
  </si>
  <si>
    <t>UAB AMI sprendimai</t>
  </si>
  <si>
    <t>LT254562219</t>
  </si>
  <si>
    <t>Laisvės pr. 77 B, Vilnius</t>
  </si>
  <si>
    <t xml:space="preserve">A.s.LT64 7300 0100 3690 2263
Swedbank, AB banko kodas 73000
</t>
  </si>
  <si>
    <t>info@amis.lt</t>
  </si>
  <si>
    <t>Direktorius Vytautas Dambrava</t>
  </si>
  <si>
    <t>Vilma Dambravienė, info@amis.lt 85 2375675</t>
  </si>
  <si>
    <t>Deklaracija dėl atsakingų asmenų</t>
  </si>
  <si>
    <t>Tiekėjo - subtiekėjo deklaracija</t>
  </si>
  <si>
    <t>Igaliojimas_Vilmai_Dambravienei 2024</t>
  </si>
  <si>
    <t>Fisher &amp; Paykel, Nr.MR290</t>
  </si>
  <si>
    <t>Fisher &amp; Paykel, Nr.RT225</t>
  </si>
  <si>
    <t>Neotech products, Nr.728/Nr.729</t>
  </si>
  <si>
    <t>Neotech products, Nr.0101</t>
  </si>
  <si>
    <t>Wingplast, Nr.303100</t>
  </si>
  <si>
    <t>Fisher &amp; Paykel, Nr.MR225</t>
  </si>
  <si>
    <t>Automatiškai užpildomas 
Nr.5_deguonies_drekinimo_indas_Nr.MR290_1psl.</t>
  </si>
  <si>
    <t>Su dviguba plūde
Nr.5_deguonies_drekinimo_indas_Nr.MR290_1psl.</t>
  </si>
  <si>
    <t>Tinka galvos apimčiai 32 cm -38cm ir daugiau
Katalogai Nr.18_akinukai_fototerapijai_Nr.72x_2psl.</t>
  </si>
  <si>
    <t>Jungiasi prie endotrachėjinio vamzdelio
Katalogai Nr.19_Konektorius_mekonijaus_issiurbimo_Nr.0101_1psl.</t>
  </si>
  <si>
    <t>Piršto pagalba kontroliuojama anga
Katalogai Nr.19_Konektorius_mekonijaus_issiurbimo_Nr.0101_1psl.</t>
  </si>
  <si>
    <t>Be latekso. Su ,,velcro'' tipo užsegimu
Katalogai Nr.18_akinukai_fototerapijai_Nr.72x_2psl.</t>
  </si>
  <si>
    <t>Permatomas, be latekso
Katalogai Nr.19_Konektorius_mekonijaus_issiurbimo_Nr.0101_1-2psl.</t>
  </si>
  <si>
    <t>Vienkartiniai, sterilūs, supakuoti po vieną
Katalogai Nr.32_Spaustukai_virkstelei_Nr.303100</t>
  </si>
  <si>
    <t>Plastikiniai, ilgis 55mm
Katalogai Nr.32_Spaustukai_virkstelei_Nr.303100</t>
  </si>
  <si>
    <t>Argon Medical Devices, Nr.370-1580-01</t>
  </si>
  <si>
    <t>VBM Medizintechnik,2mm- Nr.30-04-002-1, 4mm- Nr.30-04-004-1</t>
  </si>
  <si>
    <t>Sterili, vienkartinio naudojimo, višiškai automatinė
katalogai_Nr.46_Automatine_biopsine_saudykle_16G_Nr.370-1580-03</t>
  </si>
  <si>
    <t>Galimybė užtaisyti šaudyklę pakartotinai ir paimti kelis biopsinius stulpelius
katalogai_Nr.46_Automatine_biopsine_saudykle_16G_Nr.370-1580-03</t>
  </si>
  <si>
    <t>Adata su echopozityviniu žymekliu bei punkcijos gylio centrimetrinėmis atžymomis
katalogai_Nr.46_Automatine_biopsine_saudykle_16G_Nr.370-1580-03</t>
  </si>
  <si>
    <t>Apsauginis mygtukas nuo atsitiktinio iššovimo
katalogai_Nr.46_Automatine_biopsine_saudykle_16G_Nr.370-1580-03</t>
  </si>
  <si>
    <t>Biopsijos stulpelių ilgiai 9mm, 19mm, 29mm
Nr.46_Automatine_biopsine_saudykle_16G_Nr.370-1580-03</t>
  </si>
  <si>
    <t>Adatos diametras 16G, adatos ilgis 150mm
Nr.46_Automatine_biopsine_saudykle_16G_Nr.370-1580-03</t>
  </si>
  <si>
    <t>Kaniulės vidinis diametras 2.0 - Nr.30-04-002-1/
Kaniulės vidinis diametras 4.0 - Nr.30-04-004-1
Katalogai Nr.61._Rinkinys_koniotomijai_Nr.30-04-00x-1</t>
  </si>
  <si>
    <t>Visų komponentų sudėtyje nėra latekso
Katalogai Nr.61._Rinkinys_koniotomijai_Nr.30-04-00x-1</t>
  </si>
  <si>
    <t>Vygon, Nr.270.03</t>
  </si>
  <si>
    <t>Vygon, Nr.270.06</t>
  </si>
  <si>
    <t>Vygon, Nr.270.08</t>
  </si>
  <si>
    <t>CH8
Nr.62_Kateteriai umbilikaliniai_Nr.270.xx_brosiura</t>
  </si>
  <si>
    <t>CH6
Nr.62_Kateteriai umbilikaliniai_Nr.270.xx_brosiura</t>
  </si>
  <si>
    <t>CH3,5
Nr.62_Kateteriai umbilikaliniai_Nr.270.xx_brosiura</t>
  </si>
  <si>
    <t>Sterilūs
Nr.62.1.2_Kateteriai umbilikaliniai_CH3.5_Nr.270.03_Sterilus-4psl</t>
  </si>
  <si>
    <t>Sterilūs
Nr.62.2.2_Kateteriai umbilikaliniai_CH6_Nr.270.06_Sterilus-4psl</t>
  </si>
  <si>
    <t>Sterilūs
Nr.62.3.2_Kateteriai umbilikaliniai_CH8_Nr.270.08_Sterilus-4psl</t>
  </si>
  <si>
    <t>Dydis: 5cm x 15 cm
Katalogai Nr.106_Saturacijos_daviklio fiksatorius_Nr.783_2psl.</t>
  </si>
  <si>
    <t>Pagamintas iš „Neofoam“ tipo, orui laidžios medžiagos, su "Velcro" tipo užsegimu
Katalogai Nr.106_Saturacijos_daviklio fiksatorius_Nr.783_2psl.</t>
  </si>
  <si>
    <t>Suteikia stabilumo davikliui
Katalogai Nr.106_Saturacijos_daviklio fiksatorius_Nr.783_1psl.</t>
  </si>
  <si>
    <t>Nesukelia prakaitavimo
Katalogai Nr.106_Saturacijos_daviklio fiksatorius_Nr.783_1psl.</t>
  </si>
  <si>
    <t>Tinkamas jautriai naujagimio odai
Katalogai Nr.106_Saturacijos_daviklio fiksatorius_Nr.783_1psl.</t>
  </si>
  <si>
    <t>Be latekso, be DEHP
Katalogai Nr.106_Saturacijos_daviklio fiksatorius_Nr.783_2psl.</t>
  </si>
  <si>
    <t>Neotech products, Nr.783</t>
  </si>
  <si>
    <t>Neotech products, Nr.204C</t>
  </si>
  <si>
    <t>Neotech products, Nr.731</t>
  </si>
  <si>
    <t>Atsiurbti tirštą, didelį kiekį sekreto (naujagimiui atpylus, esant slogai)
Katalogai Nr.107_Burnos ir nosies atsiurbejas_Nr.204C_2psl.</t>
  </si>
  <si>
    <t>Pagamintas iš termoplastinio elastomero
Katalogai Nr.107_Burnos ir nosies atsiurbejas_Nr.204C_2psl.</t>
  </si>
  <si>
    <t>Lankstus, užapvalintas antgalis
Katalogai Nr.107_Burnos ir nosies atsiurbejas_Nr.204C_1psl.</t>
  </si>
  <si>
    <t>Viso atsiurbėjo ilgis 106 mm
Katalogai Nr.107_Burnos ir nosies atsiurbejas_Nr.204C_2psl.</t>
  </si>
  <si>
    <t>Antgalio ilgis 90 mm
Katalogai Nr.107_Burnos ir nosies atsiurbejas_Nr.204C_2psl.</t>
  </si>
  <si>
    <t>Galiuko diametras 2mm
Katalogai Nr.107_Burnos ir nosies atsiurbejas_Nr.204C_2psl.</t>
  </si>
  <si>
    <t>Su piršto kontrolės anga 5mm
Katalogai Nr.107_Burnos ir nosies atsiurbejas_Nr.204C_2psl.</t>
  </si>
  <si>
    <t>Be latekso, be DEHP
Katalogai Nr.107_Burnos ir nosies atsiurbejas_Nr.204C_2psl.</t>
  </si>
  <si>
    <t>Galima atsiurbti viena ranka
Katalogai Nr.107_Burnos ir nosies atsiurbejas_Nr.204C_1psl.</t>
  </si>
  <si>
    <t>Galimas pertraukiamas siurbimas
Katalogai Nr.107_Burnos ir nosies atsiurbejas_Nr.204C_1psl.</t>
  </si>
  <si>
    <t>Apvalios formos
Katalogai Nr.109_Temperaturos_daviklio_fiksatorius_Nr.731_1psl.</t>
  </si>
  <si>
    <t>Diametras 2,5cm
Nr.109_Temperaturos_daviklio_fiksatorius_Nr.731_2psl.</t>
  </si>
  <si>
    <t>Paviršius padengtas auksine folija
Nr.109_Temperaturos_daviklio_fiksatorius_Nr.731_2psl.</t>
  </si>
  <si>
    <t>Hidrokoloidiniu pagrindu
Nr.109_Temperaturos_daviklio_fiksatorius_Nr.731_1psl.</t>
  </si>
  <si>
    <t>Klijuojamas
Nr.109_Temperaturos_daviklio_fiksatorius_Nr.731_1psl.</t>
  </si>
  <si>
    <t>Be latekso, be DEHP
Nr.109_Temperaturos_daviklio_fiksatorius_Nr.731_1psl.</t>
  </si>
  <si>
    <t>Atsparus drėgmei ir karščiui
Nr.109_Temperaturos_daviklio_fiksatorius_Nr.731_2psl.</t>
  </si>
  <si>
    <t>Nuimant nelieka ant odos
Nr.109_Temperaturos_daviklio_fiksatorius_Nr.731_2psl.</t>
  </si>
  <si>
    <t>Vienkartiniai, kliniškai švarūs, be latekso, be DEHP
Katalogai Nr.110_Konturai_RT225_techniniai_duom_1psl.
Vienkartiniai - Nr.110_Konturai_RT225_instrukcija_1psl.</t>
  </si>
  <si>
    <t>Su dvigubu spiraliniu besikryžiuojančiu kaitinimo laidu
Nr.110_Konturai_RT225_besikryziavimas_1psl.</t>
  </si>
  <si>
    <t>Kontūro vidinis diametras 10,2mm; kvėpavimo šildomos atšakos ilgis 110 cm
Nr.110_Konturai_RT225_techniniai_duom_1psl.</t>
  </si>
  <si>
    <t>Prailginimo atšakos ilgis 30cm
Nr.110_Konturai_RT225_techniniai_duom_1psl.</t>
  </si>
  <si>
    <t>Drėkinimo vamzdelio su anga ilgis 60 cm, jungtys abiejuose galuose, vidinis diametras 22 mm (± 1mm)
Nr.110_Konturai_RT225_techniniai_duom_1psl.</t>
  </si>
  <si>
    <t>Iškvėpimo nešildomos atšakos su vandens rinktuvu ilgis 160cm
Nr.110_Konturai_RT225_techniniai_duom_1psl.</t>
  </si>
  <si>
    <t>Galimas srauto greitis ribose 4-15 l/min
Nr.110_Konturai_RT225_techniniai_duom_1psl.</t>
  </si>
  <si>
    <t>Pasipriešinimas srautui (be papildomų priemonių) esant 2,5 l/min – įkvėpimo atšakoje 0,09 (±0,04 cm) H2O, iškvėpimo atšakoje – 0,04 (±0,04 cm) H2O
Nr.110_Konturai_RT225_techniniai_duom_1psl.</t>
  </si>
  <si>
    <t>Kontūrų sienelės standumo išlaikymas (be papildomų priemonių) esant 60 cm H2O – 1,4 (± 0,09 ml/cm) H2O
Nr.110_Konturai_RT225_techniniai_duom_1psl.</t>
  </si>
  <si>
    <t>Suspaudžiamas tūris 830 ml
Nr.110_Konturai_RT225_techniniai_duom_1psl.</t>
  </si>
  <si>
    <t>T-formos jungties įkvėpimo atšakoje išorinis diametras 12 mm/10 mm/ 12 mm
Nr.110_Konturai_RT225_techniniai_duom_1psl.</t>
  </si>
  <si>
    <t>Vandens rezervuaras automatiškai prisipildantis
Nr.110_Konturai_RT225_techniniai_duom_1psl.</t>
  </si>
  <si>
    <t>Įpūtimo tūris 185 ml
Nr.110_Konturai_RT225_techniniai_duom_1psl.</t>
  </si>
  <si>
    <t>Dvigubas plūdinis apsauginis mechanizmas
Nr.110_Konturai_RT225_besikryziavimas_1psl.</t>
  </si>
  <si>
    <t>atmesta</t>
  </si>
  <si>
    <r>
      <rPr>
        <sz val="11"/>
        <color rgb="FF00B050"/>
        <rFont val="Times New Roman"/>
        <family val="1"/>
      </rPr>
      <t>Į komplektą įeina kaniulė su konusine koniotomijos adata, fiksavimo sparneliais ir apsauginiu stabdikliu, skalpelio nėra</t>
    </r>
    <r>
      <rPr>
        <sz val="11"/>
        <color theme="1"/>
        <rFont val="Times New Roman"/>
        <family val="1"/>
      </rPr>
      <t xml:space="preserve">, </t>
    </r>
    <r>
      <rPr>
        <sz val="11"/>
        <color rgb="FF00B050"/>
        <rFont val="Times New Roman"/>
        <family val="1"/>
      </rPr>
      <t>nes yra iš karto pjaunati adata, švirkštas,</t>
    </r>
    <r>
      <rPr>
        <sz val="11"/>
        <color theme="1"/>
        <rFont val="Times New Roman"/>
        <family val="1"/>
      </rPr>
      <t xml:space="preserve"> </t>
    </r>
    <r>
      <rPr>
        <sz val="11"/>
        <color rgb="FF00B050"/>
        <rFont val="Times New Roman"/>
        <family val="1"/>
      </rPr>
      <t>jungiamasis vamzdelis (jungiamojo vamzdelio matmenys I.D. 15 mm/O.D. 22 mm),</t>
    </r>
    <r>
      <rPr>
        <sz val="11"/>
        <color theme="1"/>
        <rFont val="Times New Roman"/>
        <family val="1"/>
      </rPr>
      <t xml:space="preserve"> </t>
    </r>
    <r>
      <rPr>
        <sz val="11"/>
        <color rgb="FF00B050"/>
        <rFont val="Times New Roman"/>
        <family val="1"/>
      </rPr>
      <t>kaniulės fiksavimo juosta.</t>
    </r>
    <r>
      <rPr>
        <sz val="11"/>
        <color theme="1"/>
        <rFont val="Times New Roman"/>
        <family val="1"/>
      </rPr>
      <t xml:space="preserve">
Katalogai Nr.61._Rinkinys_koniotomijai_Nr.30-04-00x-1
Nr.61._Rinkinys_koniotomijai_Nr.30-04-00x-1_DEL_SKALPELIO</t>
    </r>
  </si>
  <si>
    <r>
      <rPr>
        <sz val="11"/>
        <color rgb="FF00B050"/>
        <rFont val="Times New Roman"/>
        <family val="1"/>
      </rPr>
      <t>2 angos</t>
    </r>
    <r>
      <rPr>
        <sz val="11"/>
        <color theme="1"/>
        <rFont val="Times New Roman"/>
        <family val="1"/>
      </rPr>
      <t xml:space="preserve"> </t>
    </r>
    <r>
      <rPr>
        <sz val="11"/>
        <color rgb="FF00B050"/>
        <rFont val="Times New Roman"/>
        <family val="1"/>
      </rPr>
      <t>M tipo kontūrams prijungti-22mm, jungtis vandeniui pilti</t>
    </r>
    <r>
      <rPr>
        <sz val="11"/>
        <color theme="1"/>
        <rFont val="Times New Roman"/>
        <family val="1"/>
      </rPr>
      <t xml:space="preserve">, </t>
    </r>
    <r>
      <rPr>
        <sz val="11"/>
        <color rgb="FF00B050"/>
        <rFont val="Times New Roman"/>
        <family val="1"/>
      </rPr>
      <t>vienkartiniai</t>
    </r>
    <r>
      <rPr>
        <sz val="11"/>
        <color theme="1"/>
        <rFont val="Times New Roman"/>
        <family val="1"/>
      </rPr>
      <t>,</t>
    </r>
    <r>
      <rPr>
        <sz val="11"/>
        <color rgb="FF00B050"/>
        <rFont val="Times New Roman"/>
        <family val="1"/>
      </rPr>
      <t xml:space="preserve"> skirti naujagimiams</t>
    </r>
    <r>
      <rPr>
        <sz val="11"/>
        <color theme="1"/>
        <rFont val="Times New Roman"/>
        <family val="1"/>
      </rPr>
      <t xml:space="preserve">, </t>
    </r>
    <r>
      <rPr>
        <sz val="11"/>
        <color rgb="FF00B050"/>
        <rFont val="Times New Roman"/>
        <family val="1"/>
      </rPr>
      <t>be automatinės plūdės</t>
    </r>
    <r>
      <rPr>
        <sz val="11"/>
        <color theme="1"/>
        <rFont val="Times New Roman"/>
        <family val="1"/>
      </rPr>
      <t xml:space="preserve">, </t>
    </r>
    <r>
      <rPr>
        <sz val="11"/>
        <color rgb="FF00B050"/>
        <rFont val="Times New Roman"/>
        <family val="1"/>
      </rPr>
      <t>su atžyma vandens kiekiui</t>
    </r>
    <r>
      <rPr>
        <sz val="11"/>
        <color theme="1"/>
        <rFont val="Times New Roman"/>
        <family val="1"/>
      </rPr>
      <t xml:space="preserve">
Katalogai Nr.42_Drekintuvas_CPAP_sistemai_Nr.MR225_instrukcija 2-3psl. / brosiura 1psl.</t>
    </r>
  </si>
  <si>
    <r>
      <rPr>
        <sz val="11"/>
        <color rgb="FF00B050"/>
        <rFont val="Times New Roman"/>
        <family val="1"/>
      </rPr>
      <t>Hipoalerginis</t>
    </r>
    <r>
      <rPr>
        <sz val="11"/>
        <color theme="1"/>
        <rFont val="Times New Roman"/>
        <family val="1"/>
      </rPr>
      <t xml:space="preserve">
Nr.109_Temperaturos_daviklio_fiksatorius_Nr.731_1psl.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</si>
</sst>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1"/>
      <name val="Times New Roman"/>
      <family val="1"/>
    </font>
    <font>
      <b/>
      <sz val="11"/>
      <color theme="1"/>
      <name val="Times New Roman"/>
      <family val="1"/>
    </font>
    <font>
      <sz val="12"/>
      <color theme="1"/>
      <name val="Times New Roman"/>
      <family val="1"/>
    </font>
    <font>
      <sz val="11"/>
      <color indexed="8"/>
      <name val="Times New Roman"/>
      <family val="1"/>
    </font>
    <font>
      <u/>
      <sz val="12"/>
      <color theme="10"/>
      <name val="Calibri"/>
      <family val="2"/>
      <scheme val="minor"/>
    </font>
    <font>
      <sz val="8"/>
      <name val="Calibri"/>
      <family val="2"/>
      <scheme val="minor"/>
    </font>
    <font>
      <sz val="11"/>
      <color rgb="FFFF0000"/>
      <name val="Times New Roman"/>
      <family val="1"/>
    </font>
    <font>
      <sz val="11"/>
      <color rgb="FF00B050"/>
      <name val="Times New Roman"/>
      <family val="1"/>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5" tint="-0.249977111117893"/>
        <bgColor rgb="FFBFBFBF"/>
      </patternFill>
    </fill>
    <fill>
      <patternFill patternType="solid">
        <fgColor theme="5"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85">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4" borderId="16" xfId="0" applyFont="1" applyFill="1" applyBorder="1" applyAlignment="1">
      <alignment wrapText="1"/>
    </xf>
    <xf numFmtId="0" fontId="5" fillId="4" borderId="16" xfId="0" applyFont="1" applyFill="1" applyBorder="1" applyAlignment="1">
      <alignment wrapText="1"/>
    </xf>
    <xf numFmtId="0" fontId="4" fillId="2" borderId="0" xfId="0" applyFont="1" applyFill="1" applyAlignment="1">
      <alignment wrapText="1"/>
    </xf>
    <xf numFmtId="0" fontId="4" fillId="4" borderId="16" xfId="0" applyFont="1" applyFill="1" applyBorder="1" applyAlignment="1">
      <alignment vertical="center" wrapText="1"/>
    </xf>
    <xf numFmtId="0" fontId="5" fillId="4" borderId="16" xfId="0" applyFont="1" applyFill="1" applyBorder="1" applyAlignment="1">
      <alignment vertical="center"/>
    </xf>
    <xf numFmtId="0" fontId="5" fillId="4" borderId="16" xfId="0" applyFont="1" applyFill="1" applyBorder="1" applyAlignment="1">
      <alignment vertical="center" wrapText="1"/>
    </xf>
    <xf numFmtId="0" fontId="4" fillId="5" borderId="16" xfId="0" applyFont="1" applyFill="1" applyBorder="1" applyAlignment="1" applyProtection="1">
      <alignment wrapText="1"/>
      <protection locked="0"/>
    </xf>
    <xf numFmtId="0" fontId="1" fillId="2" borderId="0" xfId="0" applyFont="1" applyFill="1" applyAlignment="1">
      <alignment wrapText="1"/>
    </xf>
    <xf numFmtId="0" fontId="4" fillId="2" borderId="0" xfId="0" applyFont="1" applyFill="1" applyAlignment="1">
      <alignment vertical="center"/>
    </xf>
    <xf numFmtId="0" fontId="4" fillId="4" borderId="0" xfId="0" applyFont="1" applyFill="1" applyAlignment="1">
      <alignment vertical="center"/>
    </xf>
    <xf numFmtId="0" fontId="4" fillId="4" borderId="16" xfId="0" applyFont="1" applyFill="1" applyBorder="1" applyAlignment="1">
      <alignment vertical="center"/>
    </xf>
    <xf numFmtId="0" fontId="4" fillId="5" borderId="16" xfId="0" applyFont="1" applyFill="1" applyBorder="1" applyAlignment="1" applyProtection="1">
      <alignment vertical="center"/>
      <protection locked="0"/>
    </xf>
    <xf numFmtId="0" fontId="1" fillId="2" borderId="0" xfId="0" applyFont="1" applyFill="1" applyAlignment="1">
      <alignment vertical="center"/>
    </xf>
    <xf numFmtId="0" fontId="4" fillId="6" borderId="16" xfId="0" applyFont="1" applyFill="1" applyBorder="1" applyAlignment="1" applyProtection="1">
      <alignment vertical="center"/>
      <protection locked="0"/>
    </xf>
    <xf numFmtId="0" fontId="4" fillId="7" borderId="0" xfId="0" applyFont="1" applyFill="1" applyAlignment="1" applyProtection="1">
      <alignment vertical="center"/>
      <protection locked="0"/>
    </xf>
    <xf numFmtId="0" fontId="5" fillId="2" borderId="0" xfId="0" applyFont="1" applyFill="1" applyAlignment="1">
      <alignment vertical="center"/>
    </xf>
    <xf numFmtId="0" fontId="5" fillId="4" borderId="0" xfId="0" applyFont="1" applyFill="1" applyAlignment="1">
      <alignment vertical="center"/>
    </xf>
    <xf numFmtId="0" fontId="4" fillId="2" borderId="1" xfId="0" applyFont="1" applyFill="1" applyBorder="1" applyAlignment="1">
      <alignment horizontal="left" vertical="center"/>
    </xf>
    <xf numFmtId="0" fontId="5" fillId="2" borderId="0" xfId="0" applyFont="1" applyFill="1" applyAlignment="1">
      <alignment vertical="center" wrapText="1"/>
    </xf>
    <xf numFmtId="0" fontId="5" fillId="2" borderId="0" xfId="0" applyFont="1" applyFill="1" applyAlignment="1">
      <alignment horizontal="center" vertical="center" wrapText="1"/>
    </xf>
    <xf numFmtId="0" fontId="5" fillId="4" borderId="0" xfId="0" applyFont="1" applyFill="1" applyAlignment="1">
      <alignment vertical="center" wrapText="1"/>
    </xf>
    <xf numFmtId="0" fontId="4" fillId="5" borderId="1" xfId="0" applyFont="1" applyFill="1" applyBorder="1" applyAlignment="1" applyProtection="1">
      <alignment vertical="center" wrapText="1"/>
      <protection locked="0"/>
    </xf>
    <xf numFmtId="0" fontId="1" fillId="2" borderId="0" xfId="0" applyFont="1" applyFill="1" applyAlignment="1">
      <alignment vertical="center" wrapText="1"/>
    </xf>
    <xf numFmtId="0" fontId="4" fillId="3" borderId="0" xfId="0" applyFont="1" applyFill="1" applyAlignment="1">
      <alignment vertical="center"/>
    </xf>
    <xf numFmtId="0" fontId="1" fillId="8" borderId="0" xfId="0" applyFont="1" applyFill="1"/>
    <xf numFmtId="0" fontId="1" fillId="9" borderId="0" xfId="0" applyFont="1" applyFill="1" applyAlignment="1">
      <alignment vertical="center" wrapText="1"/>
    </xf>
    <xf numFmtId="0" fontId="1" fillId="9" borderId="0" xfId="0" applyFont="1" applyFill="1"/>
    <xf numFmtId="14" fontId="4" fillId="5" borderId="1" xfId="0" applyNumberFormat="1" applyFont="1" applyFill="1" applyBorder="1" applyAlignment="1" applyProtection="1">
      <alignment vertical="center" wrapText="1"/>
      <protection locked="0"/>
    </xf>
    <xf numFmtId="0" fontId="4" fillId="5" borderId="16" xfId="0" applyFont="1" applyFill="1" applyBorder="1" applyAlignment="1" applyProtection="1">
      <alignment vertical="center" wrapText="1"/>
      <protection locked="0"/>
    </xf>
    <xf numFmtId="0" fontId="4" fillId="0" borderId="16" xfId="0" applyFont="1" applyBorder="1" applyAlignment="1">
      <alignment vertical="center" wrapText="1"/>
    </xf>
    <xf numFmtId="0" fontId="10" fillId="4" borderId="16" xfId="0" applyFont="1" applyFill="1" applyBorder="1" applyAlignment="1">
      <alignment wrapText="1"/>
    </xf>
    <xf numFmtId="0" fontId="11" fillId="5" borderId="16" xfId="0" applyFont="1" applyFill="1" applyBorder="1" applyAlignment="1" applyProtection="1">
      <alignment wrapText="1"/>
      <protection locked="0"/>
    </xf>
    <xf numFmtId="0" fontId="11" fillId="0" borderId="16" xfId="0" applyFont="1" applyBorder="1" applyAlignment="1">
      <alignment vertical="center" wrapText="1"/>
    </xf>
    <xf numFmtId="0" fontId="4" fillId="2" borderId="0" xfId="0" applyFont="1" applyFill="1"/>
    <xf numFmtId="0" fontId="4" fillId="5" borderId="1" xfId="0" applyFont="1" applyFill="1" applyBorder="1" applyAlignment="1" applyProtection="1">
      <alignment horizontal="center" vertical="center" wrapText="1"/>
      <protection locked="0"/>
    </xf>
    <xf numFmtId="0" fontId="6" fillId="0" borderId="13" xfId="0" applyFont="1" applyBorder="1" applyProtection="1">
      <protection locked="0"/>
    </xf>
    <xf numFmtId="0" fontId="6" fillId="0" borderId="12" xfId="0" applyFont="1" applyBorder="1" applyProtection="1">
      <protection locked="0"/>
    </xf>
    <xf numFmtId="0" fontId="8" fillId="5" borderId="1" xfId="1" applyFill="1" applyBorder="1" applyAlignment="1" applyProtection="1">
      <alignment horizontal="center" vertical="center" wrapText="1"/>
      <protection locked="0"/>
    </xf>
    <xf numFmtId="49" fontId="7" fillId="2" borderId="2" xfId="0" applyNumberFormat="1" applyFont="1" applyFill="1" applyBorder="1" applyAlignment="1">
      <alignment horizontal="left" vertical="center" wrapText="1"/>
    </xf>
    <xf numFmtId="0" fontId="6" fillId="0" borderId="15" xfId="0" applyFont="1" applyBorder="1"/>
    <xf numFmtId="0" fontId="5" fillId="2" borderId="0" xfId="0" applyFont="1" applyFill="1"/>
    <xf numFmtId="0" fontId="4" fillId="2" borderId="1" xfId="0" applyFont="1" applyFill="1" applyBorder="1" applyAlignment="1">
      <alignment vertical="center" wrapText="1"/>
    </xf>
    <xf numFmtId="0" fontId="6" fillId="0" borderId="12" xfId="0" applyFont="1" applyBorder="1"/>
    <xf numFmtId="0" fontId="4" fillId="4" borderId="16" xfId="0" applyFont="1" applyFill="1" applyBorder="1" applyAlignment="1">
      <alignment vertical="center" wrapText="1"/>
    </xf>
    <xf numFmtId="0" fontId="6" fillId="0" borderId="16" xfId="0" applyFont="1" applyBorder="1"/>
    <xf numFmtId="0" fontId="4" fillId="2" borderId="0" xfId="0" applyFont="1" applyFill="1" applyAlignment="1">
      <alignment vertical="center" wrapText="1"/>
    </xf>
    <xf numFmtId="49" fontId="7" fillId="2" borderId="2" xfId="0" applyNumberFormat="1" applyFont="1" applyFill="1" applyBorder="1" applyAlignment="1">
      <alignment horizontal="left" vertical="center"/>
    </xf>
    <xf numFmtId="0" fontId="4" fillId="5" borderId="16" xfId="0" applyFont="1" applyFill="1" applyBorder="1" applyAlignment="1" applyProtection="1">
      <alignment horizontal="center" vertical="center" wrapText="1"/>
      <protection locked="0"/>
    </xf>
    <xf numFmtId="0" fontId="6" fillId="0" borderId="16" xfId="0" applyFont="1" applyBorder="1" applyProtection="1">
      <protection locked="0"/>
    </xf>
    <xf numFmtId="0" fontId="1" fillId="3" borderId="7" xfId="0" applyFont="1" applyFill="1" applyBorder="1" applyAlignment="1" applyProtection="1">
      <alignment horizontal="center" vertical="center" wrapText="1"/>
      <protection locked="0"/>
    </xf>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3" xfId="0" applyBorder="1"/>
    <xf numFmtId="0" fontId="1" fillId="2" borderId="5" xfId="0" applyFont="1" applyFill="1" applyBorder="1" applyAlignment="1">
      <alignment horizontal="center" vertical="center" wrapText="1"/>
    </xf>
    <xf numFmtId="0" fontId="0" fillId="0" borderId="10" xfId="0" applyBorder="1"/>
    <xf numFmtId="0" fontId="0" fillId="0" borderId="9" xfId="0" applyBorder="1"/>
    <xf numFmtId="0" fontId="2" fillId="2" borderId="0" xfId="0" applyFont="1" applyFill="1" applyAlignment="1">
      <alignment horizontal="left" vertical="center" wrapText="1"/>
    </xf>
    <xf numFmtId="0" fontId="1" fillId="2" borderId="0" xfId="0" applyFont="1" applyFill="1"/>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1" xfId="0" applyBorder="1"/>
    <xf numFmtId="0" fontId="1" fillId="5" borderId="14" xfId="0" applyFont="1" applyFill="1" applyBorder="1" applyAlignment="1" applyProtection="1">
      <alignment horizontal="center" vertical="center" wrapText="1"/>
      <protection locked="0"/>
    </xf>
    <xf numFmtId="0" fontId="0" fillId="0" borderId="14" xfId="0" applyBorder="1"/>
    <xf numFmtId="0" fontId="1" fillId="3" borderId="8" xfId="0" applyFont="1" applyFill="1" applyBorder="1" applyAlignment="1" applyProtection="1">
      <alignment horizontal="center" vertical="center" wrapText="1"/>
      <protection locked="0"/>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right"/>
    </xf>
    <xf numFmtId="0" fontId="2" fillId="2" borderId="0" xfId="0" applyFont="1" applyFill="1" applyAlignment="1">
      <alignment horizontal="left"/>
    </xf>
    <xf numFmtId="0" fontId="3" fillId="2" borderId="0" xfId="0" applyFont="1" applyFill="1" applyAlignment="1">
      <alignment horizontal="left" vertical="top" wrapText="1"/>
    </xf>
    <xf numFmtId="0" fontId="1" fillId="4" borderId="1" xfId="0" applyFont="1" applyFill="1" applyBorder="1" applyAlignment="1">
      <alignment horizontal="left" vertical="center" wrapText="1"/>
    </xf>
    <xf numFmtId="0" fontId="2" fillId="2" borderId="0" xfId="0" applyFont="1" applyFill="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mi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34"/>
  <sheetViews>
    <sheetView tabSelected="1" zoomScale="83" zoomScaleNormal="83" workbookViewId="0">
      <selection activeCell="C13" sqref="C13:F13"/>
    </sheetView>
  </sheetViews>
  <sheetFormatPr defaultColWidth="10.875" defaultRowHeight="15" x14ac:dyDescent="0.25"/>
  <cols>
    <col min="1" max="1" width="9.125" style="24" customWidth="1"/>
    <col min="2" max="2" width="40.875" style="34" customWidth="1"/>
    <col min="3" max="3" width="13.875" style="24" customWidth="1"/>
    <col min="4" max="4" width="15.375" style="24" customWidth="1"/>
    <col min="5" max="5" width="20" style="24" customWidth="1"/>
    <col min="6" max="6" width="16.375" style="24" customWidth="1"/>
    <col min="7" max="7" width="22.375" style="24" customWidth="1"/>
    <col min="8" max="8" width="29.625" style="19" customWidth="1"/>
    <col min="9" max="15" width="25" style="5" customWidth="1"/>
    <col min="16" max="16" width="10.875" style="5" customWidth="1"/>
    <col min="17" max="16384" width="10.875" style="5"/>
  </cols>
  <sheetData>
    <row r="1" spans="1:8" x14ac:dyDescent="0.25">
      <c r="A1" s="20"/>
      <c r="B1" s="10"/>
      <c r="C1" s="20"/>
      <c r="D1" s="20"/>
      <c r="E1" s="20"/>
      <c r="F1" s="20"/>
      <c r="G1" s="20"/>
      <c r="H1" s="14"/>
    </row>
    <row r="2" spans="1:8" x14ac:dyDescent="0.25">
      <c r="A2" s="28" t="s">
        <v>0</v>
      </c>
      <c r="B2" s="30"/>
      <c r="C2" s="20"/>
      <c r="D2" s="20"/>
      <c r="E2" s="20"/>
      <c r="F2" s="20"/>
      <c r="G2" s="20"/>
      <c r="H2" s="14"/>
    </row>
    <row r="3" spans="1:8" x14ac:dyDescent="0.25">
      <c r="A3" s="20"/>
      <c r="B3" s="31"/>
      <c r="C3" s="20"/>
      <c r="D3" s="20"/>
      <c r="E3" s="20"/>
      <c r="F3" s="20"/>
      <c r="G3" s="20"/>
      <c r="H3" s="14"/>
    </row>
    <row r="4" spans="1:8" x14ac:dyDescent="0.25">
      <c r="A4" s="28" t="s">
        <v>1</v>
      </c>
      <c r="B4" s="30"/>
      <c r="C4" s="20"/>
      <c r="D4" s="20"/>
      <c r="E4" s="20"/>
      <c r="F4" s="20"/>
      <c r="G4" s="20"/>
      <c r="H4" s="14"/>
    </row>
    <row r="5" spans="1:8" x14ac:dyDescent="0.25">
      <c r="A5" s="27"/>
      <c r="B5" s="30"/>
      <c r="C5" s="20"/>
      <c r="D5" s="20"/>
      <c r="E5" s="20"/>
      <c r="F5" s="20"/>
      <c r="G5" s="20"/>
      <c r="H5" s="14"/>
    </row>
    <row r="6" spans="1:8" x14ac:dyDescent="0.25">
      <c r="A6" s="20" t="s">
        <v>2</v>
      </c>
      <c r="B6" s="32" t="s">
        <v>3</v>
      </c>
      <c r="C6" s="20"/>
      <c r="D6" s="20"/>
      <c r="E6" s="20"/>
      <c r="F6" s="20"/>
      <c r="G6" s="20"/>
      <c r="H6" s="14"/>
    </row>
    <row r="7" spans="1:8" x14ac:dyDescent="0.25">
      <c r="A7" s="20"/>
      <c r="B7" s="30"/>
      <c r="C7" s="20"/>
      <c r="D7" s="20"/>
      <c r="E7" s="20"/>
      <c r="F7" s="20"/>
      <c r="G7" s="20"/>
      <c r="H7" s="14"/>
    </row>
    <row r="8" spans="1:8" x14ac:dyDescent="0.25">
      <c r="A8" s="29" t="s">
        <v>4</v>
      </c>
      <c r="B8" s="39">
        <v>45547</v>
      </c>
      <c r="C8" s="20"/>
      <c r="D8" s="20"/>
      <c r="E8" s="20"/>
      <c r="F8" s="20"/>
      <c r="G8" s="20"/>
      <c r="H8" s="14"/>
    </row>
    <row r="9" spans="1:8" x14ac:dyDescent="0.25">
      <c r="A9" s="29" t="s">
        <v>5</v>
      </c>
      <c r="B9" s="33">
        <v>733554</v>
      </c>
      <c r="C9" s="20"/>
      <c r="D9" s="20"/>
      <c r="E9" s="20"/>
      <c r="F9" s="20"/>
      <c r="G9" s="20"/>
      <c r="H9" s="14"/>
    </row>
    <row r="10" spans="1:8" x14ac:dyDescent="0.25">
      <c r="A10" s="29" t="s">
        <v>6</v>
      </c>
      <c r="B10" s="33" t="s">
        <v>254</v>
      </c>
      <c r="C10" s="20"/>
      <c r="D10" s="20"/>
      <c r="E10" s="20"/>
      <c r="F10" s="20"/>
      <c r="G10" s="20"/>
      <c r="H10" s="14"/>
    </row>
    <row r="11" spans="1:8" x14ac:dyDescent="0.25">
      <c r="A11" s="20"/>
      <c r="B11" s="10"/>
      <c r="C11" s="20"/>
      <c r="D11" s="20"/>
      <c r="E11" s="20"/>
      <c r="F11" s="20"/>
      <c r="G11" s="20"/>
      <c r="H11" s="14"/>
    </row>
    <row r="12" spans="1:8" ht="15.75" x14ac:dyDescent="0.25">
      <c r="A12" s="53" t="s">
        <v>7</v>
      </c>
      <c r="B12" s="54"/>
      <c r="C12" s="46" t="s">
        <v>255</v>
      </c>
      <c r="D12" s="47"/>
      <c r="E12" s="47"/>
      <c r="F12" s="48"/>
      <c r="G12" s="20"/>
      <c r="H12" s="14"/>
    </row>
    <row r="13" spans="1:8" ht="15.95" customHeight="1" x14ac:dyDescent="0.25">
      <c r="A13" s="58" t="s">
        <v>8</v>
      </c>
      <c r="B13" s="51"/>
      <c r="C13" s="46">
        <v>125456226</v>
      </c>
      <c r="D13" s="47"/>
      <c r="E13" s="47"/>
      <c r="F13" s="48"/>
      <c r="G13" s="20"/>
      <c r="H13" s="14"/>
    </row>
    <row r="14" spans="1:8" ht="15.95" customHeight="1" x14ac:dyDescent="0.25">
      <c r="A14" s="58" t="s">
        <v>9</v>
      </c>
      <c r="B14" s="51"/>
      <c r="C14" s="46" t="s">
        <v>257</v>
      </c>
      <c r="D14" s="47"/>
      <c r="E14" s="47"/>
      <c r="F14" s="48"/>
      <c r="G14" s="20"/>
      <c r="H14" s="14"/>
    </row>
    <row r="15" spans="1:8" ht="15.95" customHeight="1" x14ac:dyDescent="0.25">
      <c r="A15" s="53" t="s">
        <v>10</v>
      </c>
      <c r="B15" s="54"/>
      <c r="C15" s="46" t="s">
        <v>256</v>
      </c>
      <c r="D15" s="47"/>
      <c r="E15" s="47"/>
      <c r="F15" s="48"/>
      <c r="G15" s="20"/>
      <c r="H15" s="14"/>
    </row>
    <row r="16" spans="1:8" ht="63" customHeight="1" x14ac:dyDescent="0.25">
      <c r="A16" s="50" t="s">
        <v>11</v>
      </c>
      <c r="B16" s="51"/>
      <c r="C16" s="46" t="s">
        <v>258</v>
      </c>
      <c r="D16" s="47"/>
      <c r="E16" s="47"/>
      <c r="F16" s="48"/>
      <c r="G16" s="20"/>
      <c r="H16" s="14"/>
    </row>
    <row r="17" spans="1:8" ht="15.95" customHeight="1" x14ac:dyDescent="0.25">
      <c r="A17" s="53" t="s">
        <v>12</v>
      </c>
      <c r="B17" s="54"/>
      <c r="C17" s="46" t="s">
        <v>251</v>
      </c>
      <c r="D17" s="47"/>
      <c r="E17" s="47"/>
      <c r="F17" s="48"/>
      <c r="G17" s="20"/>
      <c r="H17" s="14"/>
    </row>
    <row r="18" spans="1:8" ht="15.95" customHeight="1" x14ac:dyDescent="0.25">
      <c r="A18" s="53" t="s">
        <v>13</v>
      </c>
      <c r="B18" s="54"/>
      <c r="C18" s="49" t="s">
        <v>259</v>
      </c>
      <c r="D18" s="47"/>
      <c r="E18" s="47"/>
      <c r="F18" s="48"/>
      <c r="G18" s="20"/>
      <c r="H18" s="14"/>
    </row>
    <row r="19" spans="1:8" ht="48" customHeight="1" x14ac:dyDescent="0.25">
      <c r="A19" s="53" t="s">
        <v>14</v>
      </c>
      <c r="B19" s="54"/>
      <c r="C19" s="46" t="s">
        <v>260</v>
      </c>
      <c r="D19" s="47"/>
      <c r="E19" s="47"/>
      <c r="F19" s="48"/>
      <c r="G19" s="20"/>
      <c r="H19" s="14"/>
    </row>
    <row r="20" spans="1:8" ht="54.95" customHeight="1" x14ac:dyDescent="0.25">
      <c r="A20" s="53" t="s">
        <v>15</v>
      </c>
      <c r="B20" s="54"/>
      <c r="C20" s="46" t="s">
        <v>261</v>
      </c>
      <c r="D20" s="47"/>
      <c r="E20" s="47"/>
      <c r="F20" s="48"/>
      <c r="G20" s="20"/>
      <c r="H20" s="14"/>
    </row>
    <row r="21" spans="1:8" ht="94.5" customHeight="1" x14ac:dyDescent="0.25">
      <c r="A21" s="55" t="s">
        <v>16</v>
      </c>
      <c r="B21" s="56"/>
      <c r="C21" s="59"/>
      <c r="D21" s="60"/>
      <c r="E21" s="60"/>
      <c r="F21" s="60"/>
      <c r="G21" s="21" t="str">
        <f>IF((SUMPRODUCT(--(C21=""))&gt;0), "Privaloma užpildyti, kai taikomi pašalinimo pagrindai", "")</f>
        <v>Privaloma užpildyti, kai taikomi pašalinimo pagrindai</v>
      </c>
      <c r="H21" s="14"/>
    </row>
    <row r="22" spans="1:8" ht="18" customHeight="1" x14ac:dyDescent="0.25">
      <c r="A22" s="10"/>
      <c r="B22" s="10"/>
      <c r="C22" s="11"/>
      <c r="D22" s="11"/>
      <c r="E22" s="11"/>
      <c r="F22" s="11"/>
      <c r="G22" s="20"/>
      <c r="H22" s="14"/>
    </row>
    <row r="23" spans="1:8" x14ac:dyDescent="0.25">
      <c r="A23" s="52" t="s">
        <v>17</v>
      </c>
      <c r="B23" s="45"/>
      <c r="C23" s="45"/>
      <c r="D23" s="45"/>
      <c r="E23" s="45"/>
      <c r="F23" s="45"/>
      <c r="G23" s="20"/>
      <c r="H23" s="14"/>
    </row>
    <row r="24" spans="1:8" x14ac:dyDescent="0.25">
      <c r="A24" s="45" t="s">
        <v>18</v>
      </c>
      <c r="B24" s="45"/>
      <c r="C24" s="45"/>
      <c r="D24" s="45"/>
      <c r="E24" s="45"/>
      <c r="F24" s="45"/>
      <c r="G24" s="20"/>
      <c r="H24" s="14"/>
    </row>
    <row r="25" spans="1:8" x14ac:dyDescent="0.25">
      <c r="A25" s="45" t="s">
        <v>19</v>
      </c>
      <c r="B25" s="45"/>
      <c r="C25" s="45"/>
      <c r="D25" s="45"/>
      <c r="E25" s="45"/>
      <c r="F25" s="45"/>
      <c r="G25" s="20"/>
      <c r="H25" s="14"/>
    </row>
    <row r="26" spans="1:8" x14ac:dyDescent="0.25">
      <c r="A26" s="45" t="s">
        <v>20</v>
      </c>
      <c r="B26" s="45"/>
      <c r="C26" s="45"/>
      <c r="D26" s="45"/>
      <c r="E26" s="45"/>
      <c r="F26" s="45"/>
      <c r="G26" s="20"/>
      <c r="H26" s="14"/>
    </row>
    <row r="27" spans="1:8" x14ac:dyDescent="0.25">
      <c r="A27" s="45" t="s">
        <v>21</v>
      </c>
      <c r="B27" s="45"/>
      <c r="C27" s="45"/>
      <c r="D27" s="45"/>
      <c r="E27" s="45"/>
      <c r="F27" s="45"/>
      <c r="G27" s="20"/>
      <c r="H27" s="14"/>
    </row>
    <row r="28" spans="1:8" ht="32.1" customHeight="1" x14ac:dyDescent="0.25">
      <c r="A28" s="57" t="s">
        <v>22</v>
      </c>
      <c r="B28" s="45"/>
      <c r="C28" s="45"/>
      <c r="D28" s="45"/>
      <c r="E28" s="45"/>
      <c r="F28" s="45"/>
      <c r="G28" s="20"/>
      <c r="H28" s="14"/>
    </row>
    <row r="29" spans="1:8" x14ac:dyDescent="0.25">
      <c r="A29" s="45" t="s">
        <v>23</v>
      </c>
      <c r="B29" s="45"/>
      <c r="C29" s="45"/>
      <c r="D29" s="45"/>
      <c r="E29" s="45"/>
      <c r="F29" s="45"/>
      <c r="G29" s="20"/>
      <c r="H29" s="14"/>
    </row>
    <row r="30" spans="1:8" x14ac:dyDescent="0.25">
      <c r="A30" s="21" t="s">
        <v>24</v>
      </c>
      <c r="B30" s="10"/>
      <c r="C30" s="20"/>
      <c r="D30" s="26"/>
      <c r="E30" s="20"/>
      <c r="F30" s="35"/>
      <c r="G30" s="20"/>
      <c r="H30" s="14"/>
    </row>
    <row r="31" spans="1:8" x14ac:dyDescent="0.25">
      <c r="A31" s="36" t="s">
        <v>249</v>
      </c>
      <c r="B31" s="37"/>
      <c r="C31" s="38"/>
      <c r="D31" s="38"/>
      <c r="E31" s="38"/>
      <c r="F31" s="20"/>
      <c r="G31" s="20"/>
      <c r="H31" s="14"/>
    </row>
    <row r="32" spans="1:8" x14ac:dyDescent="0.25">
      <c r="A32" s="21"/>
      <c r="B32" s="10"/>
      <c r="C32" s="20"/>
      <c r="D32" s="26"/>
      <c r="E32" s="20"/>
      <c r="F32" s="20"/>
      <c r="G32" s="20"/>
      <c r="H32" s="14"/>
    </row>
    <row r="33" spans="1:8" x14ac:dyDescent="0.25">
      <c r="A33" s="28" t="s">
        <v>25</v>
      </c>
      <c r="B33" s="32" t="s">
        <v>26</v>
      </c>
      <c r="C33" s="20"/>
      <c r="D33" s="20"/>
      <c r="E33" s="20"/>
      <c r="F33" s="20"/>
      <c r="G33" s="20"/>
      <c r="H33" s="14"/>
    </row>
    <row r="34" spans="1:8" x14ac:dyDescent="0.25">
      <c r="A34" s="20"/>
      <c r="B34" s="10"/>
      <c r="C34" s="20"/>
      <c r="D34" s="20"/>
      <c r="E34" s="20"/>
      <c r="F34" s="20"/>
      <c r="G34" s="20"/>
      <c r="H34" s="14"/>
    </row>
    <row r="35" spans="1:8" ht="18" customHeight="1" x14ac:dyDescent="0.25">
      <c r="A35" s="28" t="s">
        <v>27</v>
      </c>
      <c r="B35" s="10"/>
      <c r="C35" s="20"/>
      <c r="D35" s="20"/>
      <c r="E35" s="20"/>
      <c r="F35" s="20"/>
      <c r="G35" s="20"/>
      <c r="H35" s="14"/>
    </row>
    <row r="36" spans="1:8" ht="85.5" x14ac:dyDescent="0.25">
      <c r="A36" s="16" t="s">
        <v>28</v>
      </c>
      <c r="B36" s="17" t="s">
        <v>29</v>
      </c>
      <c r="C36" s="16" t="s">
        <v>30</v>
      </c>
      <c r="D36" s="16" t="s">
        <v>31</v>
      </c>
      <c r="E36" s="16" t="s">
        <v>32</v>
      </c>
      <c r="F36" s="16" t="s">
        <v>33</v>
      </c>
      <c r="G36" s="17" t="s">
        <v>34</v>
      </c>
      <c r="H36" s="17" t="s">
        <v>35</v>
      </c>
    </row>
    <row r="37" spans="1:8" x14ac:dyDescent="0.25">
      <c r="A37" s="28" t="s">
        <v>41</v>
      </c>
      <c r="B37" s="32" t="s">
        <v>42</v>
      </c>
      <c r="C37" s="20"/>
      <c r="D37" s="20"/>
      <c r="E37" s="20"/>
      <c r="F37" s="20"/>
      <c r="G37" s="20"/>
      <c r="H37" s="14"/>
    </row>
    <row r="38" spans="1:8" x14ac:dyDescent="0.25">
      <c r="A38" s="20"/>
      <c r="B38" s="10"/>
      <c r="C38" s="20"/>
      <c r="D38" s="20"/>
      <c r="E38" s="20"/>
      <c r="F38" s="20"/>
      <c r="G38" s="20"/>
      <c r="H38" s="14"/>
    </row>
    <row r="39" spans="1:8" x14ac:dyDescent="0.25">
      <c r="A39" s="28" t="s">
        <v>27</v>
      </c>
      <c r="B39" s="10"/>
      <c r="C39" s="20"/>
      <c r="D39" s="20"/>
      <c r="E39" s="20"/>
      <c r="F39" s="20"/>
      <c r="G39" s="20"/>
      <c r="H39" s="14"/>
    </row>
    <row r="40" spans="1:8" ht="86.25" x14ac:dyDescent="0.25">
      <c r="A40" s="16" t="s">
        <v>28</v>
      </c>
      <c r="B40" s="17" t="s">
        <v>29</v>
      </c>
      <c r="C40" s="16" t="s">
        <v>30</v>
      </c>
      <c r="D40" s="16" t="s">
        <v>31</v>
      </c>
      <c r="E40" s="16" t="s">
        <v>32</v>
      </c>
      <c r="F40" s="16" t="s">
        <v>33</v>
      </c>
      <c r="G40" s="16" t="s">
        <v>34</v>
      </c>
      <c r="H40" s="13" t="s">
        <v>35</v>
      </c>
    </row>
    <row r="41" spans="1:8" x14ac:dyDescent="0.25">
      <c r="A41" s="16" t="s">
        <v>43</v>
      </c>
      <c r="B41" s="17" t="s">
        <v>44</v>
      </c>
      <c r="C41" s="22"/>
      <c r="D41" s="22"/>
      <c r="E41" s="22"/>
      <c r="F41" s="22"/>
      <c r="G41" s="22"/>
      <c r="H41" s="12"/>
    </row>
    <row r="42" spans="1:8" x14ac:dyDescent="0.25">
      <c r="A42" s="22" t="s">
        <v>45</v>
      </c>
      <c r="B42" s="15" t="s">
        <v>44</v>
      </c>
      <c r="C42" s="22">
        <v>80</v>
      </c>
      <c r="D42" s="22" t="s">
        <v>36</v>
      </c>
      <c r="E42" s="25">
        <v>13.6</v>
      </c>
      <c r="F42" s="22">
        <f>IF(ISBLANK(E42),"", PRODUCT(C42,E42))</f>
        <v>1088</v>
      </c>
      <c r="G42" s="23" t="s">
        <v>265</v>
      </c>
      <c r="H42" s="12"/>
    </row>
    <row r="43" spans="1:8" ht="45" x14ac:dyDescent="0.25">
      <c r="A43" s="22" t="s">
        <v>46</v>
      </c>
      <c r="B43" s="15" t="s">
        <v>47</v>
      </c>
      <c r="C43" s="22"/>
      <c r="D43" s="22"/>
      <c r="E43" s="22"/>
      <c r="F43" s="22"/>
      <c r="G43" s="22"/>
      <c r="H43" s="43" t="s">
        <v>271</v>
      </c>
    </row>
    <row r="44" spans="1:8" ht="45" x14ac:dyDescent="0.25">
      <c r="A44" s="22" t="s">
        <v>48</v>
      </c>
      <c r="B44" s="15" t="s">
        <v>49</v>
      </c>
      <c r="C44" s="22"/>
      <c r="D44" s="22"/>
      <c r="E44" s="22"/>
      <c r="F44" s="22"/>
      <c r="G44" s="22"/>
      <c r="H44" s="43" t="s">
        <v>272</v>
      </c>
    </row>
    <row r="45" spans="1:8" x14ac:dyDescent="0.25">
      <c r="A45" s="20"/>
      <c r="B45" s="10"/>
      <c r="C45" s="20"/>
      <c r="D45" s="20"/>
      <c r="E45" s="16" t="s">
        <v>37</v>
      </c>
      <c r="F45" s="16">
        <f>IF((COUNT(C42:C44)&lt;&gt;COUNT(F42:F44)),"", ROUND(SUM(F42:F44),2))</f>
        <v>1088</v>
      </c>
      <c r="G45" s="21" t="str">
        <f>IF((COUNT(C42:C44)&lt;&gt;COUNT(F42:F44)),"Neužpildytos visų objektų kainos", "")</f>
        <v/>
      </c>
      <c r="H45" s="14"/>
    </row>
    <row r="46" spans="1:8" x14ac:dyDescent="0.25">
      <c r="A46" s="20"/>
      <c r="B46" s="10"/>
      <c r="C46" s="16" t="s">
        <v>38</v>
      </c>
      <c r="D46" s="23">
        <v>5</v>
      </c>
      <c r="E46" s="16" t="s">
        <v>39</v>
      </c>
      <c r="F46" s="16">
        <f>IF(OR(F45="",D46=""),"", ROUND(PRODUCT(D46,F45)/100,2))</f>
        <v>54.4</v>
      </c>
      <c r="G46" s="21" t="str">
        <f>IF(D46="", "Nurodykite taikomą PVM dydį", "")</f>
        <v/>
      </c>
      <c r="H46" s="14"/>
    </row>
    <row r="47" spans="1:8" x14ac:dyDescent="0.25">
      <c r="A47" s="20"/>
      <c r="B47" s="10"/>
      <c r="C47" s="20"/>
      <c r="D47" s="20"/>
      <c r="E47" s="16" t="s">
        <v>40</v>
      </c>
      <c r="F47" s="16">
        <f>IF(ISBLANK(F46), "", ROUND(SUM(F45:F46),2))</f>
        <v>1142.4000000000001</v>
      </c>
      <c r="G47" s="20"/>
      <c r="H47" s="14"/>
    </row>
    <row r="48" spans="1:8" x14ac:dyDescent="0.25">
      <c r="A48" s="20"/>
      <c r="B48" s="10"/>
      <c r="C48" s="20"/>
      <c r="D48" s="20"/>
      <c r="E48" s="20"/>
      <c r="F48" s="20"/>
      <c r="G48" s="20"/>
      <c r="H48" s="14"/>
    </row>
    <row r="49" spans="1:8" ht="28.5" x14ac:dyDescent="0.25">
      <c r="A49" s="28" t="s">
        <v>50</v>
      </c>
      <c r="B49" s="32" t="s">
        <v>51</v>
      </c>
      <c r="C49" s="20"/>
      <c r="D49" s="20"/>
      <c r="E49" s="20"/>
      <c r="F49" s="20"/>
      <c r="G49" s="20"/>
      <c r="H49" s="14"/>
    </row>
    <row r="50" spans="1:8" x14ac:dyDescent="0.25">
      <c r="A50" s="20"/>
      <c r="B50" s="10"/>
      <c r="C50" s="20"/>
      <c r="D50" s="20"/>
      <c r="E50" s="20"/>
      <c r="F50" s="20"/>
      <c r="G50" s="20"/>
      <c r="H50" s="14"/>
    </row>
    <row r="51" spans="1:8" x14ac:dyDescent="0.25">
      <c r="A51" s="28" t="s">
        <v>27</v>
      </c>
      <c r="B51" s="10"/>
      <c r="C51" s="20"/>
      <c r="D51" s="20"/>
      <c r="E51" s="20"/>
      <c r="F51" s="20"/>
      <c r="G51" s="20"/>
      <c r="H51" s="14"/>
    </row>
    <row r="52" spans="1:8" ht="86.25" x14ac:dyDescent="0.25">
      <c r="A52" s="16" t="s">
        <v>28</v>
      </c>
      <c r="B52" s="17" t="s">
        <v>29</v>
      </c>
      <c r="C52" s="16" t="s">
        <v>30</v>
      </c>
      <c r="D52" s="16" t="s">
        <v>31</v>
      </c>
      <c r="E52" s="16" t="s">
        <v>32</v>
      </c>
      <c r="F52" s="16" t="s">
        <v>33</v>
      </c>
      <c r="G52" s="16" t="s">
        <v>34</v>
      </c>
      <c r="H52" s="13" t="s">
        <v>35</v>
      </c>
    </row>
    <row r="53" spans="1:8" x14ac:dyDescent="0.25">
      <c r="A53" s="16" t="s">
        <v>52</v>
      </c>
      <c r="B53" s="17" t="s">
        <v>53</v>
      </c>
      <c r="C53" s="22"/>
      <c r="D53" s="22"/>
      <c r="E53" s="22"/>
      <c r="F53" s="22"/>
      <c r="G53" s="22"/>
      <c r="H53" s="12"/>
    </row>
    <row r="54" spans="1:8" x14ac:dyDescent="0.25">
      <c r="A54" s="22" t="s">
        <v>54</v>
      </c>
      <c r="B54" s="15" t="s">
        <v>53</v>
      </c>
      <c r="C54" s="22">
        <v>400</v>
      </c>
      <c r="D54" s="22" t="s">
        <v>36</v>
      </c>
      <c r="E54" s="25">
        <v>3.38</v>
      </c>
      <c r="F54" s="22">
        <f>IF(ISBLANK(E54),"", PRODUCT(C54,E54))</f>
        <v>1352</v>
      </c>
      <c r="G54" s="23" t="s">
        <v>267</v>
      </c>
      <c r="H54" s="12"/>
    </row>
    <row r="55" spans="1:8" ht="75" x14ac:dyDescent="0.25">
      <c r="A55" s="22" t="s">
        <v>55</v>
      </c>
      <c r="B55" s="15" t="s">
        <v>56</v>
      </c>
      <c r="C55" s="22"/>
      <c r="D55" s="22"/>
      <c r="E55" s="22"/>
      <c r="F55" s="22"/>
      <c r="G55" s="22"/>
      <c r="H55" s="43" t="s">
        <v>273</v>
      </c>
    </row>
    <row r="56" spans="1:8" ht="60" x14ac:dyDescent="0.25">
      <c r="A56" s="22" t="s">
        <v>57</v>
      </c>
      <c r="B56" s="15" t="s">
        <v>58</v>
      </c>
      <c r="C56" s="22"/>
      <c r="D56" s="22"/>
      <c r="E56" s="22"/>
      <c r="F56" s="22"/>
      <c r="G56" s="22"/>
      <c r="H56" s="43" t="s">
        <v>276</v>
      </c>
    </row>
    <row r="57" spans="1:8" x14ac:dyDescent="0.25">
      <c r="A57" s="20"/>
      <c r="B57" s="10"/>
      <c r="C57" s="20"/>
      <c r="D57" s="20"/>
      <c r="E57" s="16" t="s">
        <v>37</v>
      </c>
      <c r="F57" s="16">
        <f>IF((COUNT(C54:C56)&lt;&gt;COUNT(F54:F56)),"", ROUND(SUM(F54:F56),2))</f>
        <v>1352</v>
      </c>
      <c r="G57" s="21" t="str">
        <f>IF((COUNT(C54:C56)&lt;&gt;COUNT(F54:F56)),"Neužpildytos visų objektų kainos", "")</f>
        <v/>
      </c>
      <c r="H57" s="14"/>
    </row>
    <row r="58" spans="1:8" x14ac:dyDescent="0.25">
      <c r="A58" s="20"/>
      <c r="B58" s="10"/>
      <c r="C58" s="16" t="s">
        <v>38</v>
      </c>
      <c r="D58" s="23">
        <v>5</v>
      </c>
      <c r="E58" s="16" t="s">
        <v>39</v>
      </c>
      <c r="F58" s="16">
        <f>IF(OR(F57="",D58=""),"", ROUND(PRODUCT(D58,F57)/100,2))</f>
        <v>67.599999999999994</v>
      </c>
      <c r="G58" s="21" t="str">
        <f>IF(D58="", "Nurodykite taikomą PVM dydį", "")</f>
        <v/>
      </c>
      <c r="H58" s="14"/>
    </row>
    <row r="59" spans="1:8" x14ac:dyDescent="0.25">
      <c r="A59" s="20"/>
      <c r="B59" s="10"/>
      <c r="C59" s="20"/>
      <c r="D59" s="20"/>
      <c r="E59" s="16" t="s">
        <v>40</v>
      </c>
      <c r="F59" s="16">
        <f>IF(ISBLANK(F58), "", ROUND(SUM(F57:F58),2))</f>
        <v>1419.6</v>
      </c>
      <c r="G59" s="20"/>
      <c r="H59" s="14"/>
    </row>
    <row r="60" spans="1:8" x14ac:dyDescent="0.25">
      <c r="A60" s="20"/>
      <c r="B60" s="10"/>
      <c r="C60" s="20"/>
      <c r="D60" s="20"/>
      <c r="E60" s="20"/>
      <c r="F60" s="20"/>
      <c r="G60" s="20"/>
      <c r="H60" s="14"/>
    </row>
    <row r="61" spans="1:8" x14ac:dyDescent="0.25">
      <c r="A61" s="20"/>
      <c r="B61" s="10"/>
      <c r="C61" s="20"/>
      <c r="D61" s="20"/>
      <c r="E61" s="20"/>
      <c r="F61" s="20"/>
      <c r="G61" s="20"/>
      <c r="H61" s="14"/>
    </row>
    <row r="62" spans="1:8" x14ac:dyDescent="0.25">
      <c r="A62" s="20"/>
      <c r="B62" s="10"/>
      <c r="C62" s="20"/>
      <c r="D62" s="20"/>
      <c r="E62" s="20"/>
      <c r="F62" s="20"/>
      <c r="G62" s="20"/>
      <c r="H62" s="14"/>
    </row>
    <row r="63" spans="1:8" ht="28.5" x14ac:dyDescent="0.25">
      <c r="A63" s="28" t="s">
        <v>59</v>
      </c>
      <c r="B63" s="32" t="s">
        <v>60</v>
      </c>
      <c r="C63" s="20"/>
      <c r="D63" s="20"/>
      <c r="E63" s="20"/>
      <c r="F63" s="20"/>
      <c r="G63" s="20"/>
      <c r="H63" s="14"/>
    </row>
    <row r="64" spans="1:8" x14ac:dyDescent="0.25">
      <c r="A64" s="20"/>
      <c r="B64" s="10"/>
      <c r="C64" s="20"/>
      <c r="D64" s="20"/>
      <c r="E64" s="20"/>
      <c r="F64" s="20"/>
      <c r="G64" s="20"/>
      <c r="H64" s="14"/>
    </row>
    <row r="65" spans="1:8" x14ac:dyDescent="0.25">
      <c r="A65" s="28" t="s">
        <v>27</v>
      </c>
      <c r="B65" s="10"/>
      <c r="C65" s="20"/>
      <c r="D65" s="20"/>
      <c r="E65" s="20"/>
      <c r="F65" s="20"/>
      <c r="G65" s="20"/>
      <c r="H65" s="14"/>
    </row>
    <row r="66" spans="1:8" ht="86.25" x14ac:dyDescent="0.25">
      <c r="A66" s="16" t="s">
        <v>28</v>
      </c>
      <c r="B66" s="17" t="s">
        <v>29</v>
      </c>
      <c r="C66" s="16" t="s">
        <v>30</v>
      </c>
      <c r="D66" s="16" t="s">
        <v>31</v>
      </c>
      <c r="E66" s="16" t="s">
        <v>32</v>
      </c>
      <c r="F66" s="16" t="s">
        <v>33</v>
      </c>
      <c r="G66" s="16" t="s">
        <v>34</v>
      </c>
      <c r="H66" s="13" t="s">
        <v>35</v>
      </c>
    </row>
    <row r="67" spans="1:8" x14ac:dyDescent="0.25">
      <c r="A67" s="16" t="s">
        <v>61</v>
      </c>
      <c r="B67" s="17" t="s">
        <v>62</v>
      </c>
      <c r="C67" s="22"/>
      <c r="D67" s="22"/>
      <c r="E67" s="22"/>
      <c r="F67" s="22"/>
      <c r="G67" s="22"/>
      <c r="H67" s="12"/>
    </row>
    <row r="68" spans="1:8" x14ac:dyDescent="0.25">
      <c r="A68" s="22" t="s">
        <v>63</v>
      </c>
      <c r="B68" s="15" t="s">
        <v>62</v>
      </c>
      <c r="C68" s="22">
        <v>50</v>
      </c>
      <c r="D68" s="22" t="s">
        <v>36</v>
      </c>
      <c r="E68" s="25">
        <v>5</v>
      </c>
      <c r="F68" s="22">
        <f>IF(ISBLANK(E68),"", PRODUCT(C68,E68))</f>
        <v>250</v>
      </c>
      <c r="G68" s="23" t="s">
        <v>268</v>
      </c>
      <c r="H68" s="12"/>
    </row>
    <row r="69" spans="1:8" ht="75" x14ac:dyDescent="0.25">
      <c r="A69" s="22" t="s">
        <v>64</v>
      </c>
      <c r="B69" s="15" t="s">
        <v>65</v>
      </c>
      <c r="C69" s="22"/>
      <c r="D69" s="22"/>
      <c r="E69" s="22"/>
      <c r="F69" s="22"/>
      <c r="G69" s="22"/>
      <c r="H69" s="43" t="s">
        <v>274</v>
      </c>
    </row>
    <row r="70" spans="1:8" ht="60" x14ac:dyDescent="0.25">
      <c r="A70" s="22" t="s">
        <v>66</v>
      </c>
      <c r="B70" s="15" t="s">
        <v>67</v>
      </c>
      <c r="C70" s="22"/>
      <c r="D70" s="22"/>
      <c r="E70" s="22"/>
      <c r="F70" s="22"/>
      <c r="G70" s="22"/>
      <c r="H70" s="43" t="s">
        <v>275</v>
      </c>
    </row>
    <row r="71" spans="1:8" ht="60" x14ac:dyDescent="0.25">
      <c r="A71" s="22" t="s">
        <v>68</v>
      </c>
      <c r="B71" s="15" t="s">
        <v>69</v>
      </c>
      <c r="C71" s="22"/>
      <c r="D71" s="22"/>
      <c r="E71" s="22"/>
      <c r="F71" s="22"/>
      <c r="G71" s="22"/>
      <c r="H71" s="43" t="s">
        <v>277</v>
      </c>
    </row>
    <row r="72" spans="1:8" x14ac:dyDescent="0.25">
      <c r="A72" s="20"/>
      <c r="B72" s="10"/>
      <c r="C72" s="20"/>
      <c r="D72" s="20"/>
      <c r="E72" s="16" t="s">
        <v>37</v>
      </c>
      <c r="F72" s="16">
        <f>IF((COUNT(C68:C71)&lt;&gt;COUNT(F68:F71)),"", ROUND(SUM(F68:F71),2))</f>
        <v>250</v>
      </c>
      <c r="G72" s="21" t="str">
        <f>IF((COUNT(C68:C71)&lt;&gt;COUNT(F68:F71)),"Neužpildytos visų objektų kainos", "")</f>
        <v/>
      </c>
      <c r="H72" s="14"/>
    </row>
    <row r="73" spans="1:8" x14ac:dyDescent="0.25">
      <c r="A73" s="20"/>
      <c r="B73" s="10"/>
      <c r="C73" s="16" t="s">
        <v>38</v>
      </c>
      <c r="D73" s="23">
        <v>5</v>
      </c>
      <c r="E73" s="16" t="s">
        <v>39</v>
      </c>
      <c r="F73" s="16">
        <f>IF(OR(F72="",D73=""),"", ROUND(PRODUCT(D73,F72)/100,2))</f>
        <v>12.5</v>
      </c>
      <c r="G73" s="21" t="str">
        <f>IF(D73="", "Nurodykite taikomą PVM dydį", "")</f>
        <v/>
      </c>
      <c r="H73" s="14"/>
    </row>
    <row r="74" spans="1:8" x14ac:dyDescent="0.25">
      <c r="A74" s="20"/>
      <c r="B74" s="10"/>
      <c r="C74" s="20"/>
      <c r="D74" s="20"/>
      <c r="E74" s="16" t="s">
        <v>40</v>
      </c>
      <c r="F74" s="16">
        <f>IF(ISBLANK(F73), "", ROUND(SUM(F72:F73),2))</f>
        <v>262.5</v>
      </c>
      <c r="G74" s="20"/>
      <c r="H74" s="14"/>
    </row>
    <row r="75" spans="1:8" x14ac:dyDescent="0.25">
      <c r="A75" s="20"/>
      <c r="B75" s="10"/>
      <c r="C75" s="20"/>
      <c r="D75" s="20"/>
      <c r="E75" s="20"/>
      <c r="F75" s="20"/>
      <c r="G75" s="20"/>
      <c r="H75" s="14"/>
    </row>
    <row r="76" spans="1:8" x14ac:dyDescent="0.25">
      <c r="A76" s="20"/>
      <c r="B76" s="10"/>
      <c r="C76" s="20"/>
      <c r="D76" s="20"/>
      <c r="E76" s="20"/>
      <c r="F76" s="20"/>
      <c r="G76" s="20"/>
      <c r="H76" s="14"/>
    </row>
    <row r="77" spans="1:8" x14ac:dyDescent="0.25">
      <c r="A77" s="28" t="s">
        <v>70</v>
      </c>
      <c r="B77" s="32" t="s">
        <v>71</v>
      </c>
      <c r="C77" s="20"/>
      <c r="D77" s="20"/>
      <c r="E77" s="20"/>
      <c r="F77" s="20"/>
      <c r="G77" s="20"/>
      <c r="H77" s="14"/>
    </row>
    <row r="78" spans="1:8" x14ac:dyDescent="0.25">
      <c r="A78" s="20"/>
      <c r="B78" s="10"/>
      <c r="C78" s="20"/>
      <c r="D78" s="20"/>
      <c r="E78" s="20"/>
      <c r="F78" s="20"/>
      <c r="G78" s="20"/>
      <c r="H78" s="14"/>
    </row>
    <row r="79" spans="1:8" x14ac:dyDescent="0.25">
      <c r="A79" s="28" t="s">
        <v>27</v>
      </c>
      <c r="B79" s="10"/>
      <c r="C79" s="20"/>
      <c r="D79" s="20"/>
      <c r="E79" s="20"/>
      <c r="F79" s="20"/>
      <c r="G79" s="20"/>
      <c r="H79" s="14"/>
    </row>
    <row r="80" spans="1:8" ht="86.25" x14ac:dyDescent="0.25">
      <c r="A80" s="16" t="s">
        <v>28</v>
      </c>
      <c r="B80" s="17" t="s">
        <v>29</v>
      </c>
      <c r="C80" s="16" t="s">
        <v>30</v>
      </c>
      <c r="D80" s="16" t="s">
        <v>31</v>
      </c>
      <c r="E80" s="16" t="s">
        <v>32</v>
      </c>
      <c r="F80" s="16" t="s">
        <v>33</v>
      </c>
      <c r="G80" s="16" t="s">
        <v>34</v>
      </c>
      <c r="H80" s="13" t="s">
        <v>35</v>
      </c>
    </row>
    <row r="81" spans="1:8" x14ac:dyDescent="0.25">
      <c r="A81" s="16" t="s">
        <v>72</v>
      </c>
      <c r="B81" s="17" t="s">
        <v>73</v>
      </c>
      <c r="C81" s="22"/>
      <c r="D81" s="22"/>
      <c r="E81" s="22"/>
      <c r="F81" s="22"/>
      <c r="G81" s="22"/>
      <c r="H81" s="42" t="s">
        <v>340</v>
      </c>
    </row>
    <row r="82" spans="1:8" x14ac:dyDescent="0.25">
      <c r="A82" s="22" t="s">
        <v>74</v>
      </c>
      <c r="B82" s="15" t="s">
        <v>73</v>
      </c>
      <c r="C82" s="22">
        <v>10000</v>
      </c>
      <c r="D82" s="22" t="s">
        <v>36</v>
      </c>
      <c r="E82" s="25">
        <v>1.28</v>
      </c>
      <c r="F82" s="22">
        <f>IF(ISBLANK(E82),"", PRODUCT(C82,E82))</f>
        <v>12800</v>
      </c>
      <c r="G82" s="23" t="s">
        <v>269</v>
      </c>
      <c r="H82" s="12"/>
    </row>
    <row r="83" spans="1:8" ht="75" x14ac:dyDescent="0.25">
      <c r="A83" s="22" t="s">
        <v>75</v>
      </c>
      <c r="B83" s="15" t="s">
        <v>76</v>
      </c>
      <c r="C83" s="22"/>
      <c r="D83" s="22"/>
      <c r="E83" s="22"/>
      <c r="F83" s="22"/>
      <c r="G83" s="22"/>
      <c r="H83" s="18" t="s">
        <v>278</v>
      </c>
    </row>
    <row r="84" spans="1:8" ht="60" x14ac:dyDescent="0.25">
      <c r="A84" s="22" t="s">
        <v>77</v>
      </c>
      <c r="B84" s="15" t="s">
        <v>78</v>
      </c>
      <c r="C84" s="22"/>
      <c r="D84" s="22"/>
      <c r="E84" s="22"/>
      <c r="F84" s="22"/>
      <c r="G84" s="22"/>
      <c r="H84" s="18" t="s">
        <v>279</v>
      </c>
    </row>
    <row r="85" spans="1:8" x14ac:dyDescent="0.25">
      <c r="A85" s="20"/>
      <c r="B85" s="10"/>
      <c r="C85" s="20"/>
      <c r="D85" s="20"/>
      <c r="E85" s="16" t="s">
        <v>37</v>
      </c>
      <c r="F85" s="16">
        <f>IF((COUNT(C82:C84)&lt;&gt;COUNT(F82:F84)),"", ROUND(SUM(F82:F84),2))</f>
        <v>12800</v>
      </c>
      <c r="G85" s="21" t="str">
        <f>IF((COUNT(C82:C84)&lt;&gt;COUNT(F82:F84)),"Neužpildytos visų objektų kainos", "")</f>
        <v/>
      </c>
      <c r="H85" s="14"/>
    </row>
    <row r="86" spans="1:8" x14ac:dyDescent="0.25">
      <c r="A86" s="20"/>
      <c r="B86" s="10"/>
      <c r="C86" s="16" t="s">
        <v>38</v>
      </c>
      <c r="D86" s="23">
        <v>5</v>
      </c>
      <c r="E86" s="16" t="s">
        <v>39</v>
      </c>
      <c r="F86" s="16">
        <f>IF(OR(F85="",D86=""),"", ROUND(PRODUCT(D86,F85)/100,2))</f>
        <v>640</v>
      </c>
      <c r="G86" s="21" t="str">
        <f>IF(D86="", "Nurodykite taikomą PVM dydį", "")</f>
        <v/>
      </c>
      <c r="H86" s="14"/>
    </row>
    <row r="87" spans="1:8" x14ac:dyDescent="0.25">
      <c r="A87" s="20"/>
      <c r="B87" s="10"/>
      <c r="C87" s="20"/>
      <c r="D87" s="20"/>
      <c r="E87" s="16" t="s">
        <v>40</v>
      </c>
      <c r="F87" s="16">
        <f>IF(ISBLANK(F86), "", ROUND(SUM(F85:F86),2))</f>
        <v>13440</v>
      </c>
      <c r="G87" s="20"/>
      <c r="H87" s="14"/>
    </row>
    <row r="88" spans="1:8" x14ac:dyDescent="0.25">
      <c r="A88" s="20"/>
      <c r="B88" s="10"/>
      <c r="C88" s="20"/>
      <c r="D88" s="20"/>
      <c r="E88" s="20"/>
      <c r="F88" s="20"/>
      <c r="G88" s="20"/>
      <c r="H88" s="14"/>
    </row>
    <row r="89" spans="1:8" x14ac:dyDescent="0.25">
      <c r="A89" s="20"/>
      <c r="B89" s="10"/>
      <c r="C89" s="20"/>
      <c r="D89" s="20"/>
      <c r="E89" s="20"/>
      <c r="F89" s="20"/>
      <c r="G89" s="20"/>
      <c r="H89" s="14"/>
    </row>
    <row r="90" spans="1:8" x14ac:dyDescent="0.25">
      <c r="A90" s="28" t="s">
        <v>79</v>
      </c>
      <c r="B90" s="32" t="s">
        <v>80</v>
      </c>
      <c r="C90" s="20"/>
      <c r="D90" s="20"/>
      <c r="E90" s="20"/>
      <c r="F90" s="20"/>
      <c r="G90" s="20"/>
      <c r="H90" s="14"/>
    </row>
    <row r="91" spans="1:8" x14ac:dyDescent="0.25">
      <c r="A91" s="20"/>
      <c r="B91" s="10"/>
      <c r="C91" s="20"/>
      <c r="D91" s="20"/>
      <c r="E91" s="20"/>
      <c r="F91" s="20"/>
      <c r="G91" s="20"/>
      <c r="H91" s="14"/>
    </row>
    <row r="92" spans="1:8" x14ac:dyDescent="0.25">
      <c r="A92" s="28" t="s">
        <v>27</v>
      </c>
      <c r="B92" s="10"/>
      <c r="C92" s="20"/>
      <c r="D92" s="20"/>
      <c r="E92" s="20"/>
      <c r="F92" s="20"/>
      <c r="G92" s="20"/>
      <c r="H92" s="14"/>
    </row>
    <row r="93" spans="1:8" ht="86.25" x14ac:dyDescent="0.25">
      <c r="A93" s="16" t="s">
        <v>28</v>
      </c>
      <c r="B93" s="17" t="s">
        <v>29</v>
      </c>
      <c r="C93" s="16" t="s">
        <v>30</v>
      </c>
      <c r="D93" s="16" t="s">
        <v>31</v>
      </c>
      <c r="E93" s="16" t="s">
        <v>32</v>
      </c>
      <c r="F93" s="16" t="s">
        <v>33</v>
      </c>
      <c r="G93" s="16" t="s">
        <v>34</v>
      </c>
      <c r="H93" s="13" t="s">
        <v>35</v>
      </c>
    </row>
    <row r="94" spans="1:8" x14ac:dyDescent="0.25">
      <c r="A94" s="16" t="s">
        <v>81</v>
      </c>
      <c r="B94" s="17" t="s">
        <v>82</v>
      </c>
      <c r="C94" s="22"/>
      <c r="D94" s="22"/>
      <c r="E94" s="22"/>
      <c r="F94" s="22"/>
      <c r="G94" s="22"/>
      <c r="H94" s="12"/>
    </row>
    <row r="95" spans="1:8" x14ac:dyDescent="0.25">
      <c r="A95" s="22" t="s">
        <v>83</v>
      </c>
      <c r="B95" s="15" t="s">
        <v>82</v>
      </c>
      <c r="C95" s="22">
        <v>10</v>
      </c>
      <c r="D95" s="22" t="s">
        <v>36</v>
      </c>
      <c r="E95" s="25">
        <v>9</v>
      </c>
      <c r="F95" s="22">
        <f>IF(ISBLANK(E95),"", PRODUCT(C95,E95))</f>
        <v>90</v>
      </c>
      <c r="G95" s="23" t="s">
        <v>270</v>
      </c>
      <c r="H95" s="12"/>
    </row>
    <row r="96" spans="1:8" ht="135" x14ac:dyDescent="0.25">
      <c r="A96" s="22" t="s">
        <v>84</v>
      </c>
      <c r="B96" s="15" t="s">
        <v>85</v>
      </c>
      <c r="C96" s="22"/>
      <c r="D96" s="22"/>
      <c r="E96" s="22"/>
      <c r="F96" s="22"/>
      <c r="G96" s="22"/>
      <c r="H96" s="18" t="s">
        <v>342</v>
      </c>
    </row>
    <row r="97" spans="1:8" x14ac:dyDescent="0.25">
      <c r="A97" s="20"/>
      <c r="B97" s="10"/>
      <c r="C97" s="20"/>
      <c r="D97" s="20"/>
      <c r="E97" s="16" t="s">
        <v>37</v>
      </c>
      <c r="F97" s="16">
        <f>IF((COUNT(C95:C96)&lt;&gt;COUNT(F95:F96)),"", ROUND(SUM(F95:F96),2))</f>
        <v>90</v>
      </c>
      <c r="G97" s="21" t="str">
        <f>IF((COUNT(C95:C96)&lt;&gt;COUNT(F95:F96)),"Neužpildytos visų objektų kainos", "")</f>
        <v/>
      </c>
      <c r="H97" s="14"/>
    </row>
    <row r="98" spans="1:8" x14ac:dyDescent="0.25">
      <c r="A98" s="20"/>
      <c r="B98" s="10"/>
      <c r="C98" s="16" t="s">
        <v>38</v>
      </c>
      <c r="D98" s="23">
        <v>5</v>
      </c>
      <c r="E98" s="16" t="s">
        <v>39</v>
      </c>
      <c r="F98" s="16">
        <f>IF(OR(F97="",D98=""),"", ROUND(PRODUCT(D98,F97)/100,2))</f>
        <v>4.5</v>
      </c>
      <c r="G98" s="21" t="str">
        <f>IF(D98="", "Nurodykite taikomą PVM dydį", "")</f>
        <v/>
      </c>
      <c r="H98" s="14"/>
    </row>
    <row r="99" spans="1:8" x14ac:dyDescent="0.25">
      <c r="A99" s="20"/>
      <c r="B99" s="10"/>
      <c r="C99" s="20"/>
      <c r="D99" s="20"/>
      <c r="E99" s="16" t="s">
        <v>40</v>
      </c>
      <c r="F99" s="16">
        <f>IF(ISBLANK(F98), "", ROUND(SUM(F97:F98),2))</f>
        <v>94.5</v>
      </c>
      <c r="G99" s="20"/>
      <c r="H99" s="14"/>
    </row>
    <row r="100" spans="1:8" x14ac:dyDescent="0.25">
      <c r="A100" s="20"/>
      <c r="B100" s="10"/>
      <c r="C100" s="20"/>
      <c r="D100" s="20"/>
      <c r="E100" s="20"/>
      <c r="F100" s="20"/>
      <c r="G100" s="20"/>
      <c r="H100" s="14"/>
    </row>
    <row r="101" spans="1:8" x14ac:dyDescent="0.25">
      <c r="A101" s="20"/>
      <c r="B101" s="10"/>
      <c r="C101" s="20"/>
      <c r="D101" s="20"/>
      <c r="E101" s="20"/>
      <c r="F101" s="20"/>
      <c r="G101" s="20"/>
      <c r="H101" s="14"/>
    </row>
    <row r="102" spans="1:8" ht="28.5" x14ac:dyDescent="0.25">
      <c r="A102" s="28" t="s">
        <v>86</v>
      </c>
      <c r="B102" s="32" t="s">
        <v>87</v>
      </c>
      <c r="C102" s="20"/>
      <c r="D102" s="20"/>
      <c r="E102" s="20"/>
      <c r="F102" s="20"/>
      <c r="G102" s="20"/>
      <c r="H102" s="14"/>
    </row>
    <row r="103" spans="1:8" x14ac:dyDescent="0.25">
      <c r="A103" s="20"/>
      <c r="B103" s="10"/>
      <c r="C103" s="20"/>
      <c r="D103" s="20"/>
      <c r="E103" s="20"/>
      <c r="F103" s="20"/>
      <c r="G103" s="20"/>
      <c r="H103" s="14"/>
    </row>
    <row r="104" spans="1:8" x14ac:dyDescent="0.25">
      <c r="A104" s="28" t="s">
        <v>27</v>
      </c>
      <c r="B104" s="10"/>
      <c r="C104" s="20"/>
      <c r="D104" s="20"/>
      <c r="E104" s="20"/>
      <c r="F104" s="20"/>
      <c r="G104" s="20"/>
      <c r="H104" s="14"/>
    </row>
    <row r="105" spans="1:8" ht="86.25" x14ac:dyDescent="0.25">
      <c r="A105" s="16" t="s">
        <v>28</v>
      </c>
      <c r="B105" s="17" t="s">
        <v>29</v>
      </c>
      <c r="C105" s="16" t="s">
        <v>30</v>
      </c>
      <c r="D105" s="16" t="s">
        <v>31</v>
      </c>
      <c r="E105" s="16" t="s">
        <v>32</v>
      </c>
      <c r="F105" s="16" t="s">
        <v>33</v>
      </c>
      <c r="G105" s="16" t="s">
        <v>34</v>
      </c>
      <c r="H105" s="13" t="s">
        <v>35</v>
      </c>
    </row>
    <row r="106" spans="1:8" x14ac:dyDescent="0.25">
      <c r="A106" s="16" t="s">
        <v>88</v>
      </c>
      <c r="B106" s="17" t="s">
        <v>89</v>
      </c>
      <c r="C106" s="22"/>
      <c r="D106" s="22"/>
      <c r="E106" s="22"/>
      <c r="F106" s="22"/>
      <c r="G106" s="22"/>
      <c r="H106" s="42" t="s">
        <v>340</v>
      </c>
    </row>
    <row r="107" spans="1:8" x14ac:dyDescent="0.25">
      <c r="A107" s="22" t="s">
        <v>90</v>
      </c>
      <c r="B107" s="15" t="s">
        <v>89</v>
      </c>
      <c r="C107" s="22">
        <v>180</v>
      </c>
      <c r="D107" s="22" t="s">
        <v>36</v>
      </c>
      <c r="E107" s="25">
        <v>54.9</v>
      </c>
      <c r="F107" s="22">
        <f>IF(ISBLANK(E107),"", PRODUCT(C107,E107))</f>
        <v>9882</v>
      </c>
      <c r="G107" s="23" t="s">
        <v>280</v>
      </c>
      <c r="H107" s="12"/>
    </row>
    <row r="108" spans="1:8" ht="60" x14ac:dyDescent="0.25">
      <c r="A108" s="22" t="s">
        <v>91</v>
      </c>
      <c r="B108" s="15" t="s">
        <v>92</v>
      </c>
      <c r="C108" s="22"/>
      <c r="D108" s="22"/>
      <c r="E108" s="22"/>
      <c r="F108" s="22"/>
      <c r="G108" s="22"/>
      <c r="H108" s="18" t="s">
        <v>282</v>
      </c>
    </row>
    <row r="109" spans="1:8" ht="75" x14ac:dyDescent="0.25">
      <c r="A109" s="22" t="s">
        <v>93</v>
      </c>
      <c r="B109" s="15" t="s">
        <v>94</v>
      </c>
      <c r="C109" s="22"/>
      <c r="D109" s="22"/>
      <c r="E109" s="22"/>
      <c r="F109" s="22"/>
      <c r="G109" s="22"/>
      <c r="H109" s="18" t="s">
        <v>284</v>
      </c>
    </row>
    <row r="110" spans="1:8" ht="75" x14ac:dyDescent="0.25">
      <c r="A110" s="22" t="s">
        <v>95</v>
      </c>
      <c r="B110" s="15" t="s">
        <v>96</v>
      </c>
      <c r="C110" s="22"/>
      <c r="D110" s="22"/>
      <c r="E110" s="22"/>
      <c r="F110" s="22"/>
      <c r="G110" s="22"/>
      <c r="H110" s="18" t="s">
        <v>283</v>
      </c>
    </row>
    <row r="111" spans="1:8" ht="60" x14ac:dyDescent="0.25">
      <c r="A111" s="22" t="s">
        <v>97</v>
      </c>
      <c r="B111" s="15" t="s">
        <v>98</v>
      </c>
      <c r="C111" s="22"/>
      <c r="D111" s="22"/>
      <c r="E111" s="22"/>
      <c r="F111" s="22"/>
      <c r="G111" s="22"/>
      <c r="H111" s="18" t="s">
        <v>285</v>
      </c>
    </row>
    <row r="112" spans="1:8" ht="60" x14ac:dyDescent="0.25">
      <c r="A112" s="22" t="s">
        <v>99</v>
      </c>
      <c r="B112" s="15" t="s">
        <v>100</v>
      </c>
      <c r="C112" s="22"/>
      <c r="D112" s="22"/>
      <c r="E112" s="22"/>
      <c r="F112" s="22"/>
      <c r="G112" s="22"/>
      <c r="H112" s="18" t="s">
        <v>286</v>
      </c>
    </row>
    <row r="113" spans="1:8" ht="60" x14ac:dyDescent="0.25">
      <c r="A113" s="22" t="s">
        <v>101</v>
      </c>
      <c r="B113" s="15" t="s">
        <v>102</v>
      </c>
      <c r="C113" s="22"/>
      <c r="D113" s="22"/>
      <c r="E113" s="22"/>
      <c r="F113" s="22"/>
      <c r="G113" s="22"/>
      <c r="H113" s="18" t="s">
        <v>287</v>
      </c>
    </row>
    <row r="114" spans="1:8" x14ac:dyDescent="0.25">
      <c r="A114" s="20"/>
      <c r="B114" s="10"/>
      <c r="C114" s="20"/>
      <c r="D114" s="20"/>
      <c r="E114" s="16" t="s">
        <v>37</v>
      </c>
      <c r="F114" s="16">
        <f>IF((COUNT(C107:C113)&lt;&gt;COUNT(F107:F113)),"", ROUND(SUM(F107:F113),2))</f>
        <v>9882</v>
      </c>
      <c r="G114" s="21" t="str">
        <f>IF((COUNT(C107:C113)&lt;&gt;COUNT(F107:F113)),"Neužpildytos visų objektų kainos", "")</f>
        <v/>
      </c>
      <c r="H114" s="14"/>
    </row>
    <row r="115" spans="1:8" x14ac:dyDescent="0.25">
      <c r="A115" s="20"/>
      <c r="B115" s="10"/>
      <c r="C115" s="16" t="s">
        <v>38</v>
      </c>
      <c r="D115" s="23">
        <v>5</v>
      </c>
      <c r="E115" s="16" t="s">
        <v>39</v>
      </c>
      <c r="F115" s="16">
        <f>IF(OR(F114="",D115=""),"", ROUND(PRODUCT(D115,F114)/100,2))</f>
        <v>494.1</v>
      </c>
      <c r="G115" s="21" t="str">
        <f>IF(D115="", "Nurodykite taikomą PVM dydį", "")</f>
        <v/>
      </c>
      <c r="H115" s="14"/>
    </row>
    <row r="116" spans="1:8" x14ac:dyDescent="0.25">
      <c r="A116" s="20"/>
      <c r="B116" s="10"/>
      <c r="C116" s="20"/>
      <c r="D116" s="20"/>
      <c r="E116" s="16" t="s">
        <v>40</v>
      </c>
      <c r="F116" s="16">
        <f>IF(ISBLANK(F115), "", ROUND(SUM(F114:F115),2))</f>
        <v>10376.1</v>
      </c>
      <c r="G116" s="20"/>
      <c r="H116" s="14"/>
    </row>
    <row r="117" spans="1:8" x14ac:dyDescent="0.25">
      <c r="A117" s="20"/>
      <c r="B117" s="10"/>
      <c r="C117" s="20"/>
      <c r="D117" s="20"/>
      <c r="E117" s="20"/>
      <c r="F117" s="20"/>
      <c r="G117" s="20"/>
      <c r="H117" s="14"/>
    </row>
    <row r="118" spans="1:8" x14ac:dyDescent="0.25">
      <c r="A118" s="28" t="s">
        <v>103</v>
      </c>
      <c r="B118" s="32" t="s">
        <v>104</v>
      </c>
      <c r="C118" s="20"/>
      <c r="D118" s="20"/>
      <c r="E118" s="20"/>
      <c r="F118" s="20"/>
      <c r="G118" s="20"/>
      <c r="H118" s="14"/>
    </row>
    <row r="119" spans="1:8" x14ac:dyDescent="0.25">
      <c r="A119" s="20"/>
      <c r="B119" s="10"/>
      <c r="C119" s="20"/>
      <c r="D119" s="20"/>
      <c r="E119" s="20"/>
      <c r="F119" s="20"/>
      <c r="G119" s="20"/>
      <c r="H119" s="14"/>
    </row>
    <row r="120" spans="1:8" x14ac:dyDescent="0.25">
      <c r="A120" s="28" t="s">
        <v>27</v>
      </c>
      <c r="B120" s="10"/>
      <c r="C120" s="20"/>
      <c r="D120" s="20"/>
      <c r="E120" s="20"/>
      <c r="F120" s="20"/>
      <c r="G120" s="20"/>
      <c r="H120" s="14"/>
    </row>
    <row r="121" spans="1:8" ht="86.25" x14ac:dyDescent="0.25">
      <c r="A121" s="16" t="s">
        <v>28</v>
      </c>
      <c r="B121" s="17" t="s">
        <v>29</v>
      </c>
      <c r="C121" s="16" t="s">
        <v>30</v>
      </c>
      <c r="D121" s="16" t="s">
        <v>31</v>
      </c>
      <c r="E121" s="16" t="s">
        <v>32</v>
      </c>
      <c r="F121" s="16" t="s">
        <v>33</v>
      </c>
      <c r="G121" s="16" t="s">
        <v>34</v>
      </c>
      <c r="H121" s="13" t="s">
        <v>35</v>
      </c>
    </row>
    <row r="122" spans="1:8" x14ac:dyDescent="0.25">
      <c r="A122" s="16" t="s">
        <v>105</v>
      </c>
      <c r="B122" s="17" t="s">
        <v>106</v>
      </c>
      <c r="C122" s="22"/>
      <c r="D122" s="22"/>
      <c r="E122" s="22"/>
      <c r="F122" s="22"/>
      <c r="G122" s="22"/>
      <c r="H122" s="12"/>
    </row>
    <row r="123" spans="1:8" ht="45" x14ac:dyDescent="0.25">
      <c r="A123" s="22" t="s">
        <v>107</v>
      </c>
      <c r="B123" s="15" t="s">
        <v>106</v>
      </c>
      <c r="C123" s="22">
        <v>1</v>
      </c>
      <c r="D123" s="22" t="s">
        <v>36</v>
      </c>
      <c r="E123" s="25">
        <v>110</v>
      </c>
      <c r="F123" s="22">
        <f>IF(ISBLANK(E123),"", PRODUCT(C123,E123))</f>
        <v>110</v>
      </c>
      <c r="G123" s="40" t="s">
        <v>281</v>
      </c>
      <c r="H123" s="12"/>
    </row>
    <row r="124" spans="1:8" ht="195" x14ac:dyDescent="0.25">
      <c r="A124" s="22" t="s">
        <v>108</v>
      </c>
      <c r="B124" s="15" t="s">
        <v>109</v>
      </c>
      <c r="C124" s="22"/>
      <c r="D124" s="22"/>
      <c r="E124" s="22"/>
      <c r="F124" s="22"/>
      <c r="G124" s="22"/>
      <c r="H124" s="41" t="s">
        <v>341</v>
      </c>
    </row>
    <row r="125" spans="1:8" ht="105" x14ac:dyDescent="0.25">
      <c r="A125" s="22" t="s">
        <v>110</v>
      </c>
      <c r="B125" s="15" t="s">
        <v>111</v>
      </c>
      <c r="C125" s="22"/>
      <c r="D125" s="22"/>
      <c r="E125" s="22"/>
      <c r="F125" s="22"/>
      <c r="G125" s="22"/>
      <c r="H125" s="43" t="s">
        <v>288</v>
      </c>
    </row>
    <row r="126" spans="1:8" ht="75" x14ac:dyDescent="0.25">
      <c r="A126" s="22" t="s">
        <v>112</v>
      </c>
      <c r="B126" s="15" t="s">
        <v>113</v>
      </c>
      <c r="C126" s="22"/>
      <c r="D126" s="22"/>
      <c r="E126" s="22"/>
      <c r="F126" s="22"/>
      <c r="G126" s="22"/>
      <c r="H126" s="43" t="s">
        <v>289</v>
      </c>
    </row>
    <row r="127" spans="1:8" x14ac:dyDescent="0.25">
      <c r="A127" s="20"/>
      <c r="B127" s="10"/>
      <c r="C127" s="20"/>
      <c r="D127" s="20"/>
      <c r="E127" s="16" t="s">
        <v>37</v>
      </c>
      <c r="F127" s="16">
        <f>IF((COUNT(C123:C126)&lt;&gt;COUNT(F123:F126)),"", ROUND(SUM(F123:F126),2))</f>
        <v>110</v>
      </c>
      <c r="G127" s="21" t="str">
        <f>IF((COUNT(C123:C126)&lt;&gt;COUNT(F123:F126)),"Neužpildytos visų objektų kainos", "")</f>
        <v/>
      </c>
      <c r="H127" s="14"/>
    </row>
    <row r="128" spans="1:8" x14ac:dyDescent="0.25">
      <c r="A128" s="20"/>
      <c r="B128" s="10"/>
      <c r="C128" s="16" t="s">
        <v>38</v>
      </c>
      <c r="D128" s="23">
        <v>5</v>
      </c>
      <c r="E128" s="16" t="s">
        <v>39</v>
      </c>
      <c r="F128" s="16">
        <f>IF(OR(F127="",D128=""),"", ROUND(PRODUCT(D128,F127)/100,2))</f>
        <v>5.5</v>
      </c>
      <c r="G128" s="21" t="str">
        <f>IF(D128="", "Nurodykite taikomą PVM dydį", "")</f>
        <v/>
      </c>
      <c r="H128" s="14"/>
    </row>
    <row r="129" spans="1:8" x14ac:dyDescent="0.25">
      <c r="A129" s="20"/>
      <c r="B129" s="10"/>
      <c r="C129" s="20"/>
      <c r="D129" s="20"/>
      <c r="E129" s="16" t="s">
        <v>40</v>
      </c>
      <c r="F129" s="16">
        <f>IF(ISBLANK(F128), "", ROUND(SUM(F127:F128),2))</f>
        <v>115.5</v>
      </c>
      <c r="G129" s="20"/>
      <c r="H129" s="14"/>
    </row>
    <row r="130" spans="1:8" x14ac:dyDescent="0.25">
      <c r="A130" s="20"/>
      <c r="B130" s="10"/>
      <c r="C130" s="20"/>
      <c r="D130" s="20"/>
      <c r="E130" s="20"/>
      <c r="F130" s="20"/>
      <c r="G130" s="20"/>
      <c r="H130" s="14"/>
    </row>
    <row r="131" spans="1:8" x14ac:dyDescent="0.25">
      <c r="A131" s="20"/>
      <c r="B131" s="10"/>
      <c r="C131" s="20"/>
      <c r="D131" s="20"/>
      <c r="E131" s="20"/>
      <c r="F131" s="20"/>
      <c r="G131" s="20"/>
      <c r="H131" s="14"/>
    </row>
    <row r="132" spans="1:8" x14ac:dyDescent="0.25">
      <c r="A132" s="20"/>
      <c r="B132" s="10"/>
      <c r="C132" s="20"/>
      <c r="D132" s="20"/>
      <c r="E132" s="20"/>
      <c r="F132" s="20"/>
      <c r="G132" s="20"/>
      <c r="H132" s="14"/>
    </row>
    <row r="133" spans="1:8" x14ac:dyDescent="0.25">
      <c r="A133" s="28" t="s">
        <v>114</v>
      </c>
      <c r="B133" s="32" t="s">
        <v>115</v>
      </c>
      <c r="C133" s="20"/>
      <c r="D133" s="20"/>
      <c r="E133" s="20"/>
      <c r="F133" s="20"/>
      <c r="G133" s="20"/>
      <c r="H133" s="14"/>
    </row>
    <row r="134" spans="1:8" x14ac:dyDescent="0.25">
      <c r="A134" s="20"/>
      <c r="B134" s="10"/>
      <c r="C134" s="20"/>
      <c r="D134" s="20"/>
      <c r="E134" s="20"/>
      <c r="F134" s="20"/>
      <c r="G134" s="20"/>
      <c r="H134" s="14"/>
    </row>
    <row r="135" spans="1:8" x14ac:dyDescent="0.25">
      <c r="A135" s="28" t="s">
        <v>27</v>
      </c>
      <c r="B135" s="10"/>
      <c r="C135" s="20"/>
      <c r="D135" s="20"/>
      <c r="E135" s="20"/>
      <c r="F135" s="20"/>
      <c r="G135" s="20"/>
      <c r="H135" s="14"/>
    </row>
    <row r="136" spans="1:8" ht="86.25" x14ac:dyDescent="0.25">
      <c r="A136" s="16" t="s">
        <v>28</v>
      </c>
      <c r="B136" s="17" t="s">
        <v>29</v>
      </c>
      <c r="C136" s="16" t="s">
        <v>30</v>
      </c>
      <c r="D136" s="16" t="s">
        <v>31</v>
      </c>
      <c r="E136" s="16" t="s">
        <v>32</v>
      </c>
      <c r="F136" s="16" t="s">
        <v>33</v>
      </c>
      <c r="G136" s="16" t="s">
        <v>34</v>
      </c>
      <c r="H136" s="13" t="s">
        <v>35</v>
      </c>
    </row>
    <row r="137" spans="1:8" x14ac:dyDescent="0.25">
      <c r="A137" s="16" t="s">
        <v>116</v>
      </c>
      <c r="B137" s="17" t="s">
        <v>117</v>
      </c>
      <c r="C137" s="22"/>
      <c r="D137" s="22"/>
      <c r="E137" s="22"/>
      <c r="F137" s="22"/>
      <c r="G137" s="22"/>
      <c r="H137" s="12"/>
    </row>
    <row r="138" spans="1:8" x14ac:dyDescent="0.25">
      <c r="A138" s="22" t="s">
        <v>118</v>
      </c>
      <c r="B138" s="15" t="s">
        <v>119</v>
      </c>
      <c r="C138" s="22">
        <v>15</v>
      </c>
      <c r="D138" s="22" t="s">
        <v>36</v>
      </c>
      <c r="E138" s="25">
        <v>2.8</v>
      </c>
      <c r="F138" s="22">
        <f>IF(ISBLANK(E138),"", PRODUCT(C138,E138))</f>
        <v>42</v>
      </c>
      <c r="G138" s="23" t="s">
        <v>290</v>
      </c>
      <c r="H138" s="12"/>
    </row>
    <row r="139" spans="1:8" ht="45" x14ac:dyDescent="0.25">
      <c r="A139" s="22" t="s">
        <v>120</v>
      </c>
      <c r="B139" s="15" t="s">
        <v>121</v>
      </c>
      <c r="C139" s="22"/>
      <c r="D139" s="22"/>
      <c r="E139" s="22"/>
      <c r="F139" s="22"/>
      <c r="G139" s="22"/>
      <c r="H139" s="43" t="s">
        <v>295</v>
      </c>
    </row>
    <row r="140" spans="1:8" ht="60" x14ac:dyDescent="0.25">
      <c r="A140" s="22" t="s">
        <v>122</v>
      </c>
      <c r="B140" s="15" t="s">
        <v>123</v>
      </c>
      <c r="C140" s="22"/>
      <c r="D140" s="22"/>
      <c r="E140" s="22"/>
      <c r="F140" s="22"/>
      <c r="G140" s="22"/>
      <c r="H140" s="43" t="s">
        <v>296</v>
      </c>
    </row>
    <row r="141" spans="1:8" x14ac:dyDescent="0.25">
      <c r="A141" s="22" t="s">
        <v>124</v>
      </c>
      <c r="B141" s="15" t="s">
        <v>119</v>
      </c>
      <c r="C141" s="22">
        <v>20</v>
      </c>
      <c r="D141" s="22" t="s">
        <v>36</v>
      </c>
      <c r="E141" s="25">
        <v>2.4</v>
      </c>
      <c r="F141" s="22">
        <f>IF(ISBLANK(E141),"", PRODUCT(C141,E141))</f>
        <v>48</v>
      </c>
      <c r="G141" s="23" t="s">
        <v>291</v>
      </c>
      <c r="H141" s="12"/>
    </row>
    <row r="142" spans="1:8" ht="45" x14ac:dyDescent="0.25">
      <c r="A142" s="22" t="s">
        <v>125</v>
      </c>
      <c r="B142" s="15" t="s">
        <v>126</v>
      </c>
      <c r="C142" s="22"/>
      <c r="D142" s="22"/>
      <c r="E142" s="22"/>
      <c r="F142" s="22"/>
      <c r="G142" s="22"/>
      <c r="H142" s="43" t="s">
        <v>294</v>
      </c>
    </row>
    <row r="143" spans="1:8" ht="60" x14ac:dyDescent="0.25">
      <c r="A143" s="22" t="s">
        <v>127</v>
      </c>
      <c r="B143" s="15" t="s">
        <v>123</v>
      </c>
      <c r="C143" s="22"/>
      <c r="D143" s="22"/>
      <c r="E143" s="22"/>
      <c r="F143" s="22"/>
      <c r="G143" s="22"/>
      <c r="H143" s="43" t="s">
        <v>297</v>
      </c>
    </row>
    <row r="144" spans="1:8" x14ac:dyDescent="0.25">
      <c r="A144" s="22" t="s">
        <v>128</v>
      </c>
      <c r="B144" s="15" t="s">
        <v>117</v>
      </c>
      <c r="C144" s="22">
        <v>20</v>
      </c>
      <c r="D144" s="22" t="s">
        <v>36</v>
      </c>
      <c r="E144" s="25">
        <v>2.4</v>
      </c>
      <c r="F144" s="22">
        <f>IF(ISBLANK(E144),"", PRODUCT(C144,E144))</f>
        <v>48</v>
      </c>
      <c r="G144" s="23" t="s">
        <v>292</v>
      </c>
      <c r="H144" s="12"/>
    </row>
    <row r="145" spans="1:8" ht="45" x14ac:dyDescent="0.25">
      <c r="A145" s="22" t="s">
        <v>129</v>
      </c>
      <c r="B145" s="15" t="s">
        <v>130</v>
      </c>
      <c r="C145" s="22"/>
      <c r="D145" s="22"/>
      <c r="E145" s="22"/>
      <c r="F145" s="22"/>
      <c r="G145" s="22"/>
      <c r="H145" s="43" t="s">
        <v>293</v>
      </c>
    </row>
    <row r="146" spans="1:8" ht="60" x14ac:dyDescent="0.25">
      <c r="A146" s="22" t="s">
        <v>131</v>
      </c>
      <c r="B146" s="15" t="s">
        <v>123</v>
      </c>
      <c r="C146" s="22"/>
      <c r="D146" s="22"/>
      <c r="E146" s="22"/>
      <c r="F146" s="22"/>
      <c r="G146" s="22"/>
      <c r="H146" s="43" t="s">
        <v>298</v>
      </c>
    </row>
    <row r="147" spans="1:8" x14ac:dyDescent="0.25">
      <c r="A147" s="20"/>
      <c r="B147" s="10"/>
      <c r="C147" s="20"/>
      <c r="D147" s="20"/>
      <c r="E147" s="16" t="s">
        <v>37</v>
      </c>
      <c r="F147" s="16">
        <f>IF((COUNT(C138:C146)&lt;&gt;COUNT(F138:F146)),"", ROUND(SUM(F138:F146),2))</f>
        <v>138</v>
      </c>
      <c r="G147" s="21" t="str">
        <f>IF((COUNT(C138:C146)&lt;&gt;COUNT(F138:F146)),"Neužpildytos visų objektų kainos", "")</f>
        <v/>
      </c>
      <c r="H147" s="14"/>
    </row>
    <row r="148" spans="1:8" x14ac:dyDescent="0.25">
      <c r="A148" s="20"/>
      <c r="B148" s="10"/>
      <c r="C148" s="16" t="s">
        <v>38</v>
      </c>
      <c r="D148" s="23">
        <v>5</v>
      </c>
      <c r="E148" s="16" t="s">
        <v>39</v>
      </c>
      <c r="F148" s="16">
        <f>IF(OR(F147="",D148=""),"", ROUND(PRODUCT(D148,F147)/100,2))</f>
        <v>6.9</v>
      </c>
      <c r="G148" s="21" t="str">
        <f>IF(D148="", "Nurodykite taikomą PVM dydį", "")</f>
        <v/>
      </c>
      <c r="H148" s="14"/>
    </row>
    <row r="149" spans="1:8" x14ac:dyDescent="0.25">
      <c r="A149" s="20"/>
      <c r="B149" s="10"/>
      <c r="C149" s="20"/>
      <c r="D149" s="20"/>
      <c r="E149" s="16" t="s">
        <v>40</v>
      </c>
      <c r="F149" s="16">
        <f>IF(ISBLANK(F148), "", ROUND(SUM(F147:F148),2))</f>
        <v>144.9</v>
      </c>
      <c r="G149" s="20"/>
      <c r="H149" s="14"/>
    </row>
    <row r="150" spans="1:8" x14ac:dyDescent="0.25">
      <c r="A150" s="20"/>
      <c r="B150" s="10"/>
      <c r="C150" s="20"/>
      <c r="D150" s="20"/>
      <c r="E150" s="20"/>
      <c r="F150" s="20"/>
      <c r="G150" s="20"/>
      <c r="H150" s="14"/>
    </row>
    <row r="151" spans="1:8" x14ac:dyDescent="0.25">
      <c r="A151" s="28" t="s">
        <v>133</v>
      </c>
      <c r="B151" s="32" t="s">
        <v>134</v>
      </c>
      <c r="C151" s="20"/>
      <c r="D151" s="20"/>
      <c r="E151" s="20"/>
      <c r="F151" s="20"/>
      <c r="G151" s="20"/>
      <c r="H151" s="14"/>
    </row>
    <row r="152" spans="1:8" x14ac:dyDescent="0.25">
      <c r="A152" s="20"/>
      <c r="B152" s="10"/>
      <c r="C152" s="20"/>
      <c r="D152" s="20"/>
      <c r="E152" s="20"/>
      <c r="F152" s="20"/>
      <c r="G152" s="20"/>
      <c r="H152" s="14"/>
    </row>
    <row r="153" spans="1:8" x14ac:dyDescent="0.25">
      <c r="A153" s="28" t="s">
        <v>27</v>
      </c>
      <c r="B153" s="10"/>
      <c r="C153" s="20"/>
      <c r="D153" s="20"/>
      <c r="E153" s="20"/>
      <c r="F153" s="20"/>
      <c r="G153" s="20"/>
      <c r="H153" s="14"/>
    </row>
    <row r="154" spans="1:8" ht="86.25" x14ac:dyDescent="0.25">
      <c r="A154" s="16" t="s">
        <v>28</v>
      </c>
      <c r="B154" s="17" t="s">
        <v>29</v>
      </c>
      <c r="C154" s="16" t="s">
        <v>30</v>
      </c>
      <c r="D154" s="16" t="s">
        <v>31</v>
      </c>
      <c r="E154" s="16" t="s">
        <v>32</v>
      </c>
      <c r="F154" s="16" t="s">
        <v>33</v>
      </c>
      <c r="G154" s="16" t="s">
        <v>34</v>
      </c>
      <c r="H154" s="13" t="s">
        <v>35</v>
      </c>
    </row>
    <row r="155" spans="1:8" x14ac:dyDescent="0.25">
      <c r="A155" s="16" t="s">
        <v>135</v>
      </c>
      <c r="B155" s="17" t="s">
        <v>136</v>
      </c>
      <c r="C155" s="22"/>
      <c r="D155" s="22"/>
      <c r="E155" s="22"/>
      <c r="F155" s="22"/>
      <c r="G155" s="22"/>
      <c r="H155" s="12"/>
    </row>
    <row r="156" spans="1:8" x14ac:dyDescent="0.25">
      <c r="A156" s="22" t="s">
        <v>137</v>
      </c>
      <c r="B156" s="15" t="s">
        <v>136</v>
      </c>
      <c r="C156" s="22">
        <v>400</v>
      </c>
      <c r="D156" s="22" t="s">
        <v>36</v>
      </c>
      <c r="E156" s="25">
        <v>2.6</v>
      </c>
      <c r="F156" s="22">
        <f>IF(ISBLANK(E156),"", PRODUCT(C156,E156))</f>
        <v>1040</v>
      </c>
      <c r="G156" s="23" t="s">
        <v>305</v>
      </c>
      <c r="H156" s="12"/>
    </row>
    <row r="157" spans="1:8" ht="60" x14ac:dyDescent="0.25">
      <c r="A157" s="22" t="s">
        <v>138</v>
      </c>
      <c r="B157" s="15" t="s">
        <v>139</v>
      </c>
      <c r="C157" s="22"/>
      <c r="D157" s="22"/>
      <c r="E157" s="22"/>
      <c r="F157" s="22"/>
      <c r="G157" s="22"/>
      <c r="H157" s="44" t="s">
        <v>299</v>
      </c>
    </row>
    <row r="158" spans="1:8" ht="90" x14ac:dyDescent="0.25">
      <c r="A158" s="22" t="s">
        <v>140</v>
      </c>
      <c r="B158" s="15" t="s">
        <v>141</v>
      </c>
      <c r="C158" s="22"/>
      <c r="D158" s="22"/>
      <c r="E158" s="22"/>
      <c r="F158" s="22"/>
      <c r="G158" s="22"/>
      <c r="H158" s="44" t="s">
        <v>300</v>
      </c>
    </row>
    <row r="159" spans="1:8" ht="47.1" customHeight="1" x14ac:dyDescent="0.25">
      <c r="A159" s="22" t="s">
        <v>142</v>
      </c>
      <c r="B159" s="15" t="s">
        <v>143</v>
      </c>
      <c r="C159" s="22"/>
      <c r="D159" s="22"/>
      <c r="E159" s="22"/>
      <c r="F159" s="22"/>
      <c r="G159" s="22"/>
      <c r="H159" s="43" t="s">
        <v>301</v>
      </c>
    </row>
    <row r="160" spans="1:8" ht="60" x14ac:dyDescent="0.25">
      <c r="A160" s="22" t="s">
        <v>144</v>
      </c>
      <c r="B160" s="15" t="s">
        <v>145</v>
      </c>
      <c r="C160" s="22"/>
      <c r="D160" s="22"/>
      <c r="E160" s="22"/>
      <c r="F160" s="22"/>
      <c r="G160" s="22"/>
      <c r="H160" s="43" t="s">
        <v>302</v>
      </c>
    </row>
    <row r="161" spans="1:8" ht="60" x14ac:dyDescent="0.25">
      <c r="A161" s="22" t="s">
        <v>146</v>
      </c>
      <c r="B161" s="15" t="s">
        <v>147</v>
      </c>
      <c r="C161" s="22"/>
      <c r="D161" s="22"/>
      <c r="E161" s="22"/>
      <c r="F161" s="22"/>
      <c r="G161" s="22"/>
      <c r="H161" s="44" t="s">
        <v>303</v>
      </c>
    </row>
    <row r="162" spans="1:8" ht="60" x14ac:dyDescent="0.25">
      <c r="A162" s="22" t="s">
        <v>148</v>
      </c>
      <c r="B162" s="15" t="s">
        <v>132</v>
      </c>
      <c r="C162" s="22"/>
      <c r="D162" s="22"/>
      <c r="E162" s="22"/>
      <c r="F162" s="22"/>
      <c r="G162" s="22"/>
      <c r="H162" s="44" t="s">
        <v>304</v>
      </c>
    </row>
    <row r="163" spans="1:8" x14ac:dyDescent="0.25">
      <c r="A163" s="20"/>
      <c r="B163" s="10"/>
      <c r="C163" s="20"/>
      <c r="D163" s="20"/>
      <c r="E163" s="16" t="s">
        <v>37</v>
      </c>
      <c r="F163" s="16">
        <f>IF((COUNT(C156:C162)&lt;&gt;COUNT(F156:F162)),"", ROUND(SUM(F156:F162),2))</f>
        <v>1040</v>
      </c>
      <c r="G163" s="21" t="str">
        <f>IF((COUNT(C156:C162)&lt;&gt;COUNT(F156:F162)),"Neužpildytos visų objektų kainos", "")</f>
        <v/>
      </c>
      <c r="H163" s="14"/>
    </row>
    <row r="164" spans="1:8" x14ac:dyDescent="0.25">
      <c r="A164" s="20"/>
      <c r="B164" s="10"/>
      <c r="C164" s="16" t="s">
        <v>38</v>
      </c>
      <c r="D164" s="23">
        <v>5</v>
      </c>
      <c r="E164" s="16" t="s">
        <v>39</v>
      </c>
      <c r="F164" s="16">
        <f>IF(OR(F163="",D164=""),"", ROUND(PRODUCT(D164,F163)/100,2))</f>
        <v>52</v>
      </c>
      <c r="G164" s="21" t="str">
        <f>IF(D164="", "Nurodykite taikomą PVM dydį", "")</f>
        <v/>
      </c>
      <c r="H164" s="14"/>
    </row>
    <row r="165" spans="1:8" x14ac:dyDescent="0.25">
      <c r="A165" s="20"/>
      <c r="B165" s="10"/>
      <c r="C165" s="20"/>
      <c r="D165" s="20"/>
      <c r="E165" s="16" t="s">
        <v>40</v>
      </c>
      <c r="F165" s="16">
        <f>IF(ISBLANK(F164), "", ROUND(SUM(F163:F164),2))</f>
        <v>1092</v>
      </c>
      <c r="G165" s="20"/>
      <c r="H165" s="14"/>
    </row>
    <row r="166" spans="1:8" x14ac:dyDescent="0.25">
      <c r="A166" s="20"/>
      <c r="B166" s="10"/>
      <c r="C166" s="20"/>
      <c r="D166" s="20"/>
      <c r="E166" s="20"/>
      <c r="F166" s="20"/>
      <c r="G166" s="20"/>
      <c r="H166" s="14"/>
    </row>
    <row r="167" spans="1:8" x14ac:dyDescent="0.25">
      <c r="A167" s="20"/>
      <c r="B167" s="10"/>
      <c r="C167" s="20"/>
      <c r="D167" s="20"/>
      <c r="E167" s="20"/>
      <c r="F167" s="20"/>
      <c r="G167" s="20"/>
      <c r="H167" s="14"/>
    </row>
    <row r="168" spans="1:8" x14ac:dyDescent="0.25">
      <c r="A168" s="20"/>
      <c r="B168" s="10"/>
      <c r="C168" s="20"/>
      <c r="D168" s="20"/>
      <c r="E168" s="20"/>
      <c r="F168" s="20"/>
      <c r="G168" s="20"/>
      <c r="H168" s="14"/>
    </row>
    <row r="169" spans="1:8" ht="28.5" x14ac:dyDescent="0.25">
      <c r="A169" s="28" t="s">
        <v>149</v>
      </c>
      <c r="B169" s="32" t="s">
        <v>150</v>
      </c>
      <c r="C169" s="20"/>
      <c r="D169" s="20"/>
      <c r="E169" s="20"/>
      <c r="F169" s="20"/>
      <c r="G169" s="20"/>
      <c r="H169" s="14"/>
    </row>
    <row r="170" spans="1:8" x14ac:dyDescent="0.25">
      <c r="A170" s="20"/>
      <c r="B170" s="10"/>
      <c r="C170" s="20"/>
      <c r="D170" s="20"/>
      <c r="E170" s="20"/>
      <c r="F170" s="20"/>
      <c r="G170" s="20"/>
      <c r="H170" s="14"/>
    </row>
    <row r="171" spans="1:8" x14ac:dyDescent="0.25">
      <c r="A171" s="28" t="s">
        <v>27</v>
      </c>
      <c r="B171" s="10"/>
      <c r="C171" s="20"/>
      <c r="D171" s="20"/>
      <c r="E171" s="20"/>
      <c r="F171" s="20"/>
      <c r="G171" s="20"/>
      <c r="H171" s="14"/>
    </row>
    <row r="172" spans="1:8" ht="86.25" x14ac:dyDescent="0.25">
      <c r="A172" s="16" t="s">
        <v>28</v>
      </c>
      <c r="B172" s="17" t="s">
        <v>29</v>
      </c>
      <c r="C172" s="16" t="s">
        <v>30</v>
      </c>
      <c r="D172" s="16" t="s">
        <v>31</v>
      </c>
      <c r="E172" s="16" t="s">
        <v>32</v>
      </c>
      <c r="F172" s="16" t="s">
        <v>33</v>
      </c>
      <c r="G172" s="16" t="s">
        <v>34</v>
      </c>
      <c r="H172" s="13" t="s">
        <v>35</v>
      </c>
    </row>
    <row r="173" spans="1:8" ht="28.5" x14ac:dyDescent="0.25">
      <c r="A173" s="16" t="s">
        <v>151</v>
      </c>
      <c r="B173" s="17" t="s">
        <v>152</v>
      </c>
      <c r="C173" s="22"/>
      <c r="D173" s="22"/>
      <c r="E173" s="22"/>
      <c r="F173" s="22"/>
      <c r="G173" s="22"/>
      <c r="H173" s="42" t="s">
        <v>340</v>
      </c>
    </row>
    <row r="174" spans="1:8" ht="30" x14ac:dyDescent="0.25">
      <c r="A174" s="22" t="s">
        <v>153</v>
      </c>
      <c r="B174" s="15" t="s">
        <v>152</v>
      </c>
      <c r="C174" s="22">
        <v>50</v>
      </c>
      <c r="D174" s="22" t="s">
        <v>36</v>
      </c>
      <c r="E174" s="25">
        <v>4.2</v>
      </c>
      <c r="F174" s="22">
        <f>IF(ISBLANK(E174),"", PRODUCT(C174,E174))</f>
        <v>210</v>
      </c>
      <c r="G174" s="23" t="s">
        <v>306</v>
      </c>
      <c r="H174" s="12"/>
    </row>
    <row r="175" spans="1:8" ht="60" x14ac:dyDescent="0.25">
      <c r="A175" s="22" t="s">
        <v>154</v>
      </c>
      <c r="B175" s="15" t="s">
        <v>155</v>
      </c>
      <c r="C175" s="22"/>
      <c r="D175" s="22"/>
      <c r="E175" s="22"/>
      <c r="F175" s="22"/>
      <c r="G175" s="22"/>
      <c r="H175" s="18" t="s">
        <v>308</v>
      </c>
    </row>
    <row r="176" spans="1:8" ht="44.45" customHeight="1" x14ac:dyDescent="0.25">
      <c r="A176" s="22" t="s">
        <v>156</v>
      </c>
      <c r="B176" s="15" t="s">
        <v>157</v>
      </c>
      <c r="C176" s="22"/>
      <c r="D176" s="22"/>
      <c r="E176" s="22"/>
      <c r="F176" s="22"/>
      <c r="G176" s="22"/>
      <c r="H176" s="18" t="s">
        <v>309</v>
      </c>
    </row>
    <row r="177" spans="1:8" ht="45" x14ac:dyDescent="0.25">
      <c r="A177" s="22" t="s">
        <v>158</v>
      </c>
      <c r="B177" s="15" t="s">
        <v>159</v>
      </c>
      <c r="C177" s="22"/>
      <c r="D177" s="22"/>
      <c r="E177" s="22"/>
      <c r="F177" s="22"/>
      <c r="G177" s="22"/>
      <c r="H177" s="18" t="s">
        <v>310</v>
      </c>
    </row>
    <row r="178" spans="1:8" ht="45" x14ac:dyDescent="0.25">
      <c r="A178" s="22" t="s">
        <v>160</v>
      </c>
      <c r="B178" s="15" t="s">
        <v>161</v>
      </c>
      <c r="C178" s="22"/>
      <c r="D178" s="22"/>
      <c r="E178" s="22"/>
      <c r="F178" s="22"/>
      <c r="G178" s="22"/>
      <c r="H178" s="18" t="s">
        <v>311</v>
      </c>
    </row>
    <row r="179" spans="1:8" ht="45" x14ac:dyDescent="0.25">
      <c r="A179" s="22" t="s">
        <v>162</v>
      </c>
      <c r="B179" s="15" t="s">
        <v>163</v>
      </c>
      <c r="C179" s="22"/>
      <c r="D179" s="22"/>
      <c r="E179" s="22"/>
      <c r="F179" s="22"/>
      <c r="G179" s="22"/>
      <c r="H179" s="18" t="s">
        <v>312</v>
      </c>
    </row>
    <row r="180" spans="1:8" ht="45" x14ac:dyDescent="0.25">
      <c r="A180" s="22" t="s">
        <v>164</v>
      </c>
      <c r="B180" s="15" t="s">
        <v>165</v>
      </c>
      <c r="C180" s="22"/>
      <c r="D180" s="22"/>
      <c r="E180" s="22"/>
      <c r="F180" s="22"/>
      <c r="G180" s="22"/>
      <c r="H180" s="18" t="s">
        <v>313</v>
      </c>
    </row>
    <row r="181" spans="1:8" ht="45" x14ac:dyDescent="0.25">
      <c r="A181" s="22" t="s">
        <v>166</v>
      </c>
      <c r="B181" s="15" t="s">
        <v>167</v>
      </c>
      <c r="C181" s="22"/>
      <c r="D181" s="22"/>
      <c r="E181" s="22"/>
      <c r="F181" s="22"/>
      <c r="G181" s="22"/>
      <c r="H181" s="18" t="s">
        <v>314</v>
      </c>
    </row>
    <row r="182" spans="1:8" ht="45" x14ac:dyDescent="0.25">
      <c r="A182" s="22" t="s">
        <v>168</v>
      </c>
      <c r="B182" s="15" t="s">
        <v>132</v>
      </c>
      <c r="C182" s="22"/>
      <c r="D182" s="22"/>
      <c r="E182" s="22"/>
      <c r="F182" s="22"/>
      <c r="G182" s="22"/>
      <c r="H182" s="18" t="s">
        <v>315</v>
      </c>
    </row>
    <row r="183" spans="1:8" ht="45" x14ac:dyDescent="0.25">
      <c r="A183" s="22" t="s">
        <v>169</v>
      </c>
      <c r="B183" s="15" t="s">
        <v>170</v>
      </c>
      <c r="C183" s="22"/>
      <c r="D183" s="22"/>
      <c r="E183" s="22"/>
      <c r="F183" s="22"/>
      <c r="G183" s="22"/>
      <c r="H183" s="18" t="s">
        <v>316</v>
      </c>
    </row>
    <row r="184" spans="1:8" ht="45" x14ac:dyDescent="0.25">
      <c r="A184" s="22" t="s">
        <v>171</v>
      </c>
      <c r="B184" s="15" t="s">
        <v>172</v>
      </c>
      <c r="C184" s="22"/>
      <c r="D184" s="22"/>
      <c r="E184" s="22"/>
      <c r="F184" s="22"/>
      <c r="G184" s="22"/>
      <c r="H184" s="18" t="s">
        <v>317</v>
      </c>
    </row>
    <row r="185" spans="1:8" x14ac:dyDescent="0.25">
      <c r="A185" s="20"/>
      <c r="B185" s="10"/>
      <c r="C185" s="20"/>
      <c r="D185" s="20"/>
      <c r="E185" s="16" t="s">
        <v>37</v>
      </c>
      <c r="F185" s="16">
        <f>IF((COUNT(C174:C184)&lt;&gt;COUNT(F174:F184)),"", ROUND(SUM(F174:F184),2))</f>
        <v>210</v>
      </c>
      <c r="G185" s="21" t="str">
        <f>IF((COUNT(C174:C184)&lt;&gt;COUNT(F174:F184)),"Neužpildytos visų objektų kainos", "")</f>
        <v/>
      </c>
      <c r="H185" s="14"/>
    </row>
    <row r="186" spans="1:8" x14ac:dyDescent="0.25">
      <c r="A186" s="20"/>
      <c r="B186" s="10"/>
      <c r="C186" s="16" t="s">
        <v>38</v>
      </c>
      <c r="D186" s="23">
        <v>5</v>
      </c>
      <c r="E186" s="16" t="s">
        <v>39</v>
      </c>
      <c r="F186" s="16">
        <f>IF(OR(F185="",D186=""),"", ROUND(PRODUCT(D186,F185)/100,2))</f>
        <v>10.5</v>
      </c>
      <c r="G186" s="21" t="str">
        <f>IF(D186="", "Nurodykite taikomą PVM dydį", "")</f>
        <v/>
      </c>
      <c r="H186" s="14"/>
    </row>
    <row r="187" spans="1:8" x14ac:dyDescent="0.25">
      <c r="A187" s="20"/>
      <c r="B187" s="10"/>
      <c r="C187" s="20"/>
      <c r="D187" s="20"/>
      <c r="E187" s="16" t="s">
        <v>40</v>
      </c>
      <c r="F187" s="16">
        <f>IF(ISBLANK(F186), "", ROUND(SUM(F185:F186),2))</f>
        <v>220.5</v>
      </c>
      <c r="G187" s="20"/>
      <c r="H187" s="14"/>
    </row>
    <row r="188" spans="1:8" x14ac:dyDescent="0.25">
      <c r="A188" s="20"/>
      <c r="B188" s="10"/>
      <c r="C188" s="20"/>
      <c r="D188" s="20"/>
      <c r="E188" s="20"/>
      <c r="F188" s="20"/>
      <c r="G188" s="20"/>
      <c r="H188" s="14"/>
    </row>
    <row r="189" spans="1:8" x14ac:dyDescent="0.25">
      <c r="A189" s="20"/>
      <c r="B189" s="10"/>
      <c r="C189" s="20"/>
      <c r="D189" s="20"/>
      <c r="E189" s="20"/>
      <c r="F189" s="20"/>
      <c r="G189" s="20"/>
      <c r="H189" s="14"/>
    </row>
    <row r="190" spans="1:8" ht="28.5" x14ac:dyDescent="0.25">
      <c r="A190" s="28" t="s">
        <v>173</v>
      </c>
      <c r="B190" s="32" t="s">
        <v>174</v>
      </c>
      <c r="C190" s="20"/>
      <c r="D190" s="20"/>
      <c r="E190" s="20"/>
      <c r="F190" s="20"/>
      <c r="G190" s="20"/>
      <c r="H190" s="14"/>
    </row>
    <row r="191" spans="1:8" x14ac:dyDescent="0.25">
      <c r="A191" s="20"/>
      <c r="B191" s="10"/>
      <c r="C191" s="20"/>
      <c r="D191" s="20"/>
      <c r="E191" s="20"/>
      <c r="F191" s="20"/>
      <c r="G191" s="20"/>
      <c r="H191" s="14"/>
    </row>
    <row r="192" spans="1:8" x14ac:dyDescent="0.25">
      <c r="A192" s="28" t="s">
        <v>27</v>
      </c>
      <c r="B192" s="10"/>
      <c r="C192" s="20"/>
      <c r="D192" s="20"/>
      <c r="E192" s="20"/>
      <c r="F192" s="20"/>
      <c r="G192" s="20"/>
      <c r="H192" s="14"/>
    </row>
    <row r="193" spans="1:8" ht="86.25" x14ac:dyDescent="0.25">
      <c r="A193" s="16" t="s">
        <v>28</v>
      </c>
      <c r="B193" s="17" t="s">
        <v>29</v>
      </c>
      <c r="C193" s="16" t="s">
        <v>30</v>
      </c>
      <c r="D193" s="16" t="s">
        <v>31</v>
      </c>
      <c r="E193" s="16" t="s">
        <v>32</v>
      </c>
      <c r="F193" s="16" t="s">
        <v>33</v>
      </c>
      <c r="G193" s="16" t="s">
        <v>34</v>
      </c>
      <c r="H193" s="13" t="s">
        <v>35</v>
      </c>
    </row>
    <row r="194" spans="1:8" x14ac:dyDescent="0.25">
      <c r="A194" s="16" t="s">
        <v>175</v>
      </c>
      <c r="B194" s="17" t="s">
        <v>176</v>
      </c>
      <c r="C194" s="22"/>
      <c r="D194" s="22"/>
      <c r="E194" s="22"/>
      <c r="F194" s="22"/>
      <c r="G194" s="22"/>
      <c r="H194" s="12"/>
    </row>
    <row r="195" spans="1:8" x14ac:dyDescent="0.25">
      <c r="A195" s="22" t="s">
        <v>177</v>
      </c>
      <c r="B195" s="15" t="s">
        <v>176</v>
      </c>
      <c r="C195" s="22">
        <v>150</v>
      </c>
      <c r="D195" s="22" t="s">
        <v>36</v>
      </c>
      <c r="E195" s="25">
        <v>1.2</v>
      </c>
      <c r="F195" s="22">
        <f>IF(ISBLANK(E195),"", PRODUCT(C195,E195))</f>
        <v>180</v>
      </c>
      <c r="G195" s="23" t="s">
        <v>307</v>
      </c>
      <c r="H195" s="12"/>
    </row>
    <row r="196" spans="1:8" ht="60" x14ac:dyDescent="0.25">
      <c r="A196" s="22" t="s">
        <v>178</v>
      </c>
      <c r="B196" s="15" t="s">
        <v>179</v>
      </c>
      <c r="C196" s="22"/>
      <c r="D196" s="22"/>
      <c r="E196" s="22"/>
      <c r="F196" s="22"/>
      <c r="G196" s="22"/>
      <c r="H196" s="44" t="s">
        <v>318</v>
      </c>
    </row>
    <row r="197" spans="1:8" ht="45" x14ac:dyDescent="0.25">
      <c r="A197" s="22" t="s">
        <v>180</v>
      </c>
      <c r="B197" s="15" t="s">
        <v>181</v>
      </c>
      <c r="C197" s="22"/>
      <c r="D197" s="22"/>
      <c r="E197" s="22"/>
      <c r="F197" s="22"/>
      <c r="G197" s="22"/>
      <c r="H197" s="44" t="s">
        <v>319</v>
      </c>
    </row>
    <row r="198" spans="1:8" ht="45" x14ac:dyDescent="0.25">
      <c r="A198" s="22" t="s">
        <v>182</v>
      </c>
      <c r="B198" s="15" t="s">
        <v>183</v>
      </c>
      <c r="C198" s="22"/>
      <c r="D198" s="22"/>
      <c r="E198" s="22"/>
      <c r="F198" s="22"/>
      <c r="G198" s="22"/>
      <c r="H198" s="44" t="s">
        <v>320</v>
      </c>
    </row>
    <row r="199" spans="1:8" ht="45" x14ac:dyDescent="0.25">
      <c r="A199" s="22" t="s">
        <v>184</v>
      </c>
      <c r="B199" s="15" t="s">
        <v>185</v>
      </c>
      <c r="C199" s="22"/>
      <c r="D199" s="22"/>
      <c r="E199" s="22"/>
      <c r="F199" s="22"/>
      <c r="G199" s="22"/>
      <c r="H199" s="44" t="s">
        <v>321</v>
      </c>
    </row>
    <row r="200" spans="1:8" ht="45" x14ac:dyDescent="0.25">
      <c r="A200" s="22" t="s">
        <v>186</v>
      </c>
      <c r="B200" s="15" t="s">
        <v>187</v>
      </c>
      <c r="C200" s="22"/>
      <c r="D200" s="22"/>
      <c r="E200" s="22"/>
      <c r="F200" s="22"/>
      <c r="G200" s="22"/>
      <c r="H200" s="44" t="s">
        <v>322</v>
      </c>
    </row>
    <row r="201" spans="1:8" ht="45" x14ac:dyDescent="0.25">
      <c r="A201" s="22" t="s">
        <v>188</v>
      </c>
      <c r="B201" s="15" t="s">
        <v>189</v>
      </c>
      <c r="C201" s="22"/>
      <c r="D201" s="22"/>
      <c r="E201" s="22"/>
      <c r="F201" s="22"/>
      <c r="G201" s="22"/>
      <c r="H201" s="41" t="s">
        <v>343</v>
      </c>
    </row>
    <row r="202" spans="1:8" ht="45" x14ac:dyDescent="0.25">
      <c r="A202" s="22" t="s">
        <v>190</v>
      </c>
      <c r="B202" s="15" t="s">
        <v>132</v>
      </c>
      <c r="C202" s="22"/>
      <c r="D202" s="22"/>
      <c r="E202" s="22"/>
      <c r="F202" s="22"/>
      <c r="G202" s="22"/>
      <c r="H202" s="44" t="s">
        <v>323</v>
      </c>
    </row>
    <row r="203" spans="1:8" ht="45" x14ac:dyDescent="0.25">
      <c r="A203" s="22" t="s">
        <v>191</v>
      </c>
      <c r="B203" s="15" t="s">
        <v>192</v>
      </c>
      <c r="C203" s="22"/>
      <c r="D203" s="22"/>
      <c r="E203" s="22"/>
      <c r="F203" s="22"/>
      <c r="G203" s="22"/>
      <c r="H203" s="44" t="s">
        <v>324</v>
      </c>
    </row>
    <row r="204" spans="1:8" ht="45" x14ac:dyDescent="0.25">
      <c r="A204" s="22" t="s">
        <v>193</v>
      </c>
      <c r="B204" s="15" t="s">
        <v>194</v>
      </c>
      <c r="C204" s="22"/>
      <c r="D204" s="22"/>
      <c r="E204" s="22"/>
      <c r="F204" s="22"/>
      <c r="G204" s="22"/>
      <c r="H204" s="44" t="s">
        <v>325</v>
      </c>
    </row>
    <row r="205" spans="1:8" x14ac:dyDescent="0.25">
      <c r="A205" s="20"/>
      <c r="B205" s="10"/>
      <c r="C205" s="20"/>
      <c r="D205" s="20"/>
      <c r="E205" s="16" t="s">
        <v>37</v>
      </c>
      <c r="F205" s="16">
        <f>IF((COUNT(C195:C204)&lt;&gt;COUNT(F195:F204)),"", ROUND(SUM(F195:F204),2))</f>
        <v>180</v>
      </c>
      <c r="G205" s="21" t="str">
        <f>IF((COUNT(C195:C204)&lt;&gt;COUNT(F195:F204)),"Neužpildytos visų objektų kainos", "")</f>
        <v/>
      </c>
      <c r="H205" s="14"/>
    </row>
    <row r="206" spans="1:8" x14ac:dyDescent="0.25">
      <c r="A206" s="20"/>
      <c r="B206" s="10"/>
      <c r="C206" s="16" t="s">
        <v>38</v>
      </c>
      <c r="D206" s="23">
        <v>5</v>
      </c>
      <c r="E206" s="16" t="s">
        <v>39</v>
      </c>
      <c r="F206" s="16">
        <f>IF(OR(F205="",D206=""),"", ROUND(PRODUCT(D206,F205)/100,2))</f>
        <v>9</v>
      </c>
      <c r="G206" s="21" t="str">
        <f>IF(D206="", "Nurodykite taikomą PVM dydį", "")</f>
        <v/>
      </c>
      <c r="H206" s="14"/>
    </row>
    <row r="207" spans="1:8" x14ac:dyDescent="0.25">
      <c r="A207" s="20"/>
      <c r="B207" s="10"/>
      <c r="C207" s="20"/>
      <c r="D207" s="20"/>
      <c r="E207" s="16" t="s">
        <v>40</v>
      </c>
      <c r="F207" s="16">
        <f>IF(ISBLANK(F206), "", ROUND(SUM(F205:F206),2))</f>
        <v>189</v>
      </c>
      <c r="G207" s="20"/>
      <c r="H207" s="14"/>
    </row>
    <row r="208" spans="1:8" x14ac:dyDescent="0.25">
      <c r="A208" s="20"/>
      <c r="B208" s="10"/>
      <c r="C208" s="20"/>
      <c r="D208" s="20"/>
      <c r="E208" s="20"/>
      <c r="F208" s="20"/>
      <c r="G208" s="20"/>
      <c r="H208" s="14"/>
    </row>
    <row r="209" spans="1:8" x14ac:dyDescent="0.25">
      <c r="A209" s="20"/>
      <c r="B209" s="10"/>
      <c r="C209" s="20"/>
      <c r="D209" s="20"/>
      <c r="E209" s="20"/>
      <c r="F209" s="20"/>
      <c r="G209" s="20"/>
      <c r="H209" s="14"/>
    </row>
    <row r="210" spans="1:8" x14ac:dyDescent="0.25">
      <c r="A210" s="20"/>
      <c r="B210" s="10"/>
      <c r="C210" s="20"/>
      <c r="D210" s="20"/>
      <c r="E210" s="20"/>
      <c r="F210" s="20"/>
      <c r="G210" s="20"/>
      <c r="H210" s="14"/>
    </row>
    <row r="211" spans="1:8" ht="28.5" x14ac:dyDescent="0.25">
      <c r="A211" s="28" t="s">
        <v>195</v>
      </c>
      <c r="B211" s="32" t="s">
        <v>196</v>
      </c>
      <c r="C211" s="20"/>
      <c r="D211" s="20"/>
      <c r="E211" s="20"/>
      <c r="F211" s="20"/>
      <c r="G211" s="20"/>
      <c r="H211" s="14"/>
    </row>
    <row r="212" spans="1:8" x14ac:dyDescent="0.25">
      <c r="A212" s="20"/>
      <c r="B212" s="10"/>
      <c r="C212" s="20"/>
      <c r="D212" s="20"/>
      <c r="E212" s="20"/>
      <c r="F212" s="20"/>
      <c r="G212" s="20"/>
      <c r="H212" s="14"/>
    </row>
    <row r="213" spans="1:8" x14ac:dyDescent="0.25">
      <c r="A213" s="28" t="s">
        <v>27</v>
      </c>
      <c r="B213" s="10"/>
      <c r="C213" s="20"/>
      <c r="D213" s="20"/>
      <c r="E213" s="20"/>
      <c r="F213" s="20"/>
      <c r="G213" s="20"/>
      <c r="H213" s="14"/>
    </row>
    <row r="214" spans="1:8" ht="86.25" x14ac:dyDescent="0.25">
      <c r="A214" s="16" t="s">
        <v>28</v>
      </c>
      <c r="B214" s="17" t="s">
        <v>29</v>
      </c>
      <c r="C214" s="16" t="s">
        <v>30</v>
      </c>
      <c r="D214" s="16" t="s">
        <v>31</v>
      </c>
      <c r="E214" s="16" t="s">
        <v>32</v>
      </c>
      <c r="F214" s="16" t="s">
        <v>33</v>
      </c>
      <c r="G214" s="16" t="s">
        <v>34</v>
      </c>
      <c r="H214" s="13" t="s">
        <v>35</v>
      </c>
    </row>
    <row r="215" spans="1:8" ht="28.5" x14ac:dyDescent="0.25">
      <c r="A215" s="16" t="s">
        <v>197</v>
      </c>
      <c r="B215" s="17" t="s">
        <v>198</v>
      </c>
      <c r="C215" s="22"/>
      <c r="D215" s="22"/>
      <c r="E215" s="22"/>
      <c r="F215" s="22"/>
      <c r="G215" s="22"/>
      <c r="H215" s="12"/>
    </row>
    <row r="216" spans="1:8" ht="30" x14ac:dyDescent="0.25">
      <c r="A216" s="22" t="s">
        <v>199</v>
      </c>
      <c r="B216" s="15" t="s">
        <v>198</v>
      </c>
      <c r="C216" s="22">
        <v>20</v>
      </c>
      <c r="D216" s="22" t="s">
        <v>36</v>
      </c>
      <c r="E216" s="25">
        <v>37.299999999999997</v>
      </c>
      <c r="F216" s="22">
        <f>IF(ISBLANK(E216),"", PRODUCT(C216,E216))</f>
        <v>746</v>
      </c>
      <c r="G216" s="23" t="s">
        <v>266</v>
      </c>
      <c r="H216" s="12"/>
    </row>
    <row r="217" spans="1:8" ht="120" x14ac:dyDescent="0.25">
      <c r="A217" s="22" t="s">
        <v>200</v>
      </c>
      <c r="B217" s="15" t="s">
        <v>201</v>
      </c>
      <c r="C217" s="22"/>
      <c r="D217" s="22"/>
      <c r="E217" s="22"/>
      <c r="F217" s="22"/>
      <c r="G217" s="22"/>
      <c r="H217" s="43" t="s">
        <v>326</v>
      </c>
    </row>
    <row r="218" spans="1:8" ht="60" x14ac:dyDescent="0.25">
      <c r="A218" s="22" t="s">
        <v>202</v>
      </c>
      <c r="B218" s="15" t="s">
        <v>203</v>
      </c>
      <c r="C218" s="22"/>
      <c r="D218" s="22"/>
      <c r="E218" s="22"/>
      <c r="F218" s="22"/>
      <c r="G218" s="22"/>
      <c r="H218" s="43" t="s">
        <v>327</v>
      </c>
    </row>
    <row r="219" spans="1:8" ht="75" x14ac:dyDescent="0.25">
      <c r="A219" s="22" t="s">
        <v>204</v>
      </c>
      <c r="B219" s="15" t="s">
        <v>205</v>
      </c>
      <c r="C219" s="22"/>
      <c r="D219" s="22"/>
      <c r="E219" s="22"/>
      <c r="F219" s="22"/>
      <c r="G219" s="22"/>
      <c r="H219" s="43" t="s">
        <v>328</v>
      </c>
    </row>
    <row r="220" spans="1:8" ht="45" x14ac:dyDescent="0.25">
      <c r="A220" s="22" t="s">
        <v>206</v>
      </c>
      <c r="B220" s="15" t="s">
        <v>207</v>
      </c>
      <c r="C220" s="22"/>
      <c r="D220" s="22"/>
      <c r="E220" s="22"/>
      <c r="F220" s="22"/>
      <c r="G220" s="22"/>
      <c r="H220" s="43" t="s">
        <v>329</v>
      </c>
    </row>
    <row r="221" spans="1:8" ht="75" x14ac:dyDescent="0.25">
      <c r="A221" s="22" t="s">
        <v>208</v>
      </c>
      <c r="B221" s="15" t="s">
        <v>209</v>
      </c>
      <c r="C221" s="22"/>
      <c r="D221" s="22"/>
      <c r="E221" s="22"/>
      <c r="F221" s="22"/>
      <c r="G221" s="22"/>
      <c r="H221" s="43" t="s">
        <v>330</v>
      </c>
    </row>
    <row r="222" spans="1:8" ht="60" x14ac:dyDescent="0.25">
      <c r="A222" s="22" t="s">
        <v>210</v>
      </c>
      <c r="B222" s="15" t="s">
        <v>211</v>
      </c>
      <c r="C222" s="22"/>
      <c r="D222" s="22"/>
      <c r="E222" s="22"/>
      <c r="F222" s="22"/>
      <c r="G222" s="22"/>
      <c r="H222" s="43" t="s">
        <v>331</v>
      </c>
    </row>
    <row r="223" spans="1:8" ht="60" x14ac:dyDescent="0.25">
      <c r="A223" s="22" t="s">
        <v>212</v>
      </c>
      <c r="B223" s="15" t="s">
        <v>213</v>
      </c>
      <c r="C223" s="22"/>
      <c r="D223" s="22"/>
      <c r="E223" s="22"/>
      <c r="F223" s="22"/>
      <c r="G223" s="22"/>
      <c r="H223" s="43" t="s">
        <v>332</v>
      </c>
    </row>
    <row r="224" spans="1:8" ht="105" x14ac:dyDescent="0.25">
      <c r="A224" s="22" t="s">
        <v>214</v>
      </c>
      <c r="B224" s="15" t="s">
        <v>215</v>
      </c>
      <c r="C224" s="22"/>
      <c r="D224" s="22"/>
      <c r="E224" s="22"/>
      <c r="F224" s="22"/>
      <c r="G224" s="22"/>
      <c r="H224" s="43" t="s">
        <v>333</v>
      </c>
    </row>
    <row r="225" spans="1:8" ht="75" x14ac:dyDescent="0.25">
      <c r="A225" s="22" t="s">
        <v>216</v>
      </c>
      <c r="B225" s="15" t="s">
        <v>217</v>
      </c>
      <c r="C225" s="22"/>
      <c r="D225" s="22"/>
      <c r="E225" s="22"/>
      <c r="F225" s="22"/>
      <c r="G225" s="22"/>
      <c r="H225" s="43" t="s">
        <v>334</v>
      </c>
    </row>
    <row r="226" spans="1:8" ht="45" x14ac:dyDescent="0.25">
      <c r="A226" s="22" t="s">
        <v>218</v>
      </c>
      <c r="B226" s="15" t="s">
        <v>219</v>
      </c>
      <c r="C226" s="22"/>
      <c r="D226" s="22"/>
      <c r="E226" s="22"/>
      <c r="F226" s="22"/>
      <c r="G226" s="22"/>
      <c r="H226" s="43" t="s">
        <v>335</v>
      </c>
    </row>
    <row r="227" spans="1:8" ht="45" x14ac:dyDescent="0.25">
      <c r="A227" s="22" t="s">
        <v>220</v>
      </c>
      <c r="B227" s="15" t="s">
        <v>221</v>
      </c>
      <c r="C227" s="22"/>
      <c r="D227" s="22"/>
      <c r="E227" s="22"/>
      <c r="F227" s="22"/>
      <c r="G227" s="22"/>
      <c r="H227" s="43" t="s">
        <v>338</v>
      </c>
    </row>
    <row r="228" spans="1:8" ht="75" x14ac:dyDescent="0.25">
      <c r="A228" s="22" t="s">
        <v>222</v>
      </c>
      <c r="B228" s="15" t="s">
        <v>223</v>
      </c>
      <c r="C228" s="22"/>
      <c r="D228" s="22"/>
      <c r="E228" s="22"/>
      <c r="F228" s="22"/>
      <c r="G228" s="22"/>
      <c r="H228" s="43" t="s">
        <v>336</v>
      </c>
    </row>
    <row r="229" spans="1:8" ht="60" x14ac:dyDescent="0.25">
      <c r="A229" s="22" t="s">
        <v>224</v>
      </c>
      <c r="B229" s="15" t="s">
        <v>225</v>
      </c>
      <c r="C229" s="22"/>
      <c r="D229" s="22"/>
      <c r="E229" s="22"/>
      <c r="F229" s="22"/>
      <c r="G229" s="22"/>
      <c r="H229" s="43" t="s">
        <v>337</v>
      </c>
    </row>
    <row r="230" spans="1:8" ht="60" x14ac:dyDescent="0.25">
      <c r="A230" s="22" t="s">
        <v>226</v>
      </c>
      <c r="B230" s="15" t="s">
        <v>227</v>
      </c>
      <c r="C230" s="22"/>
      <c r="D230" s="22"/>
      <c r="E230" s="22"/>
      <c r="F230" s="22"/>
      <c r="G230" s="22"/>
      <c r="H230" s="43" t="s">
        <v>339</v>
      </c>
    </row>
    <row r="231" spans="1:8" x14ac:dyDescent="0.25">
      <c r="A231" s="20"/>
      <c r="B231" s="10"/>
      <c r="C231" s="20"/>
      <c r="D231" s="20"/>
      <c r="E231" s="16" t="s">
        <v>37</v>
      </c>
      <c r="F231" s="16">
        <f>IF((COUNT(C216:C230)&lt;&gt;COUNT(F216:F230)),"", ROUND(SUM(F216:F230),2))</f>
        <v>746</v>
      </c>
      <c r="G231" s="21" t="str">
        <f>IF((COUNT(C216:C230)&lt;&gt;COUNT(F216:F230)),"Neužpildytos visų objektų kainos", "")</f>
        <v/>
      </c>
      <c r="H231" s="14"/>
    </row>
    <row r="232" spans="1:8" x14ac:dyDescent="0.25">
      <c r="A232" s="20"/>
      <c r="B232" s="10"/>
      <c r="C232" s="16" t="s">
        <v>38</v>
      </c>
      <c r="D232" s="23">
        <v>5</v>
      </c>
      <c r="E232" s="16" t="s">
        <v>39</v>
      </c>
      <c r="F232" s="16">
        <f>IF(OR(F231="",D232=""),"", ROUND(PRODUCT(D232,F231)/100,2))</f>
        <v>37.299999999999997</v>
      </c>
      <c r="G232" s="21" t="str">
        <f>IF(D232="", "Nurodykite taikomą PVM dydį", "")</f>
        <v/>
      </c>
      <c r="H232" s="14"/>
    </row>
    <row r="233" spans="1:8" x14ac:dyDescent="0.25">
      <c r="A233" s="20"/>
      <c r="B233" s="10"/>
      <c r="C233" s="20"/>
      <c r="D233" s="20"/>
      <c r="E233" s="16" t="s">
        <v>40</v>
      </c>
      <c r="F233" s="16">
        <f>IF(ISBLANK(F232), "", ROUND(SUM(F231:F232),2))</f>
        <v>783.3</v>
      </c>
      <c r="G233" s="20"/>
      <c r="H233" s="14"/>
    </row>
    <row r="234" spans="1:8" x14ac:dyDescent="0.25">
      <c r="A234" s="20"/>
      <c r="B234" s="10"/>
      <c r="C234" s="20"/>
      <c r="D234" s="20"/>
      <c r="E234" s="20"/>
      <c r="F234" s="20"/>
      <c r="G234" s="20"/>
      <c r="H234" s="14"/>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honeticPr fontId="9" type="noConversion"/>
  <hyperlinks>
    <hyperlink ref="C18" r:id="rId1" xr:uid="{00000000-0004-0000-0000-000000000000}"/>
  </hyperlinks>
  <pageMargins left="0.23622047244094491" right="0.23622047244094491" top="0.74803149606299213" bottom="0.74803149606299213" header="0.31496062992125984" footer="0.31496062992125984"/>
  <pageSetup paperSize="9" scale="5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28" workbookViewId="0">
      <selection activeCell="H24" sqref="H24:J24"/>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84" t="s">
        <v>228</v>
      </c>
      <c r="B2" s="69"/>
      <c r="C2" s="69"/>
      <c r="D2" s="69"/>
      <c r="E2" s="69"/>
      <c r="F2" s="69"/>
      <c r="G2" s="69"/>
      <c r="H2" s="69"/>
      <c r="I2" s="69"/>
      <c r="J2" s="69"/>
      <c r="K2" s="69"/>
    </row>
    <row r="3" spans="1:11" x14ac:dyDescent="0.25">
      <c r="A3" s="69"/>
      <c r="B3" s="69"/>
      <c r="C3" s="69"/>
      <c r="D3" s="69"/>
      <c r="E3" s="69"/>
      <c r="F3" s="69"/>
      <c r="G3" s="69"/>
      <c r="H3" s="69"/>
      <c r="I3" s="69"/>
      <c r="J3" s="69"/>
      <c r="K3" s="69"/>
    </row>
    <row r="4" spans="1:11" ht="15.95" customHeight="1" thickBot="1" x14ac:dyDescent="0.3">
      <c r="A4" s="1"/>
      <c r="B4" s="1"/>
      <c r="C4" s="1"/>
      <c r="D4" s="1"/>
      <c r="E4" s="1"/>
      <c r="F4" s="1"/>
      <c r="G4" s="1"/>
      <c r="H4" s="1"/>
      <c r="I4" s="1"/>
      <c r="J4" s="1"/>
    </row>
    <row r="5" spans="1:11" ht="48" customHeight="1" x14ac:dyDescent="0.25">
      <c r="A5" s="79" t="s">
        <v>229</v>
      </c>
      <c r="B5" s="67"/>
      <c r="C5" s="65" t="s">
        <v>230</v>
      </c>
      <c r="D5" s="66"/>
      <c r="E5" s="67"/>
      <c r="F5" s="65" t="s">
        <v>231</v>
      </c>
      <c r="G5" s="66"/>
      <c r="H5" s="67"/>
      <c r="I5" s="65" t="s">
        <v>232</v>
      </c>
      <c r="J5" s="67"/>
      <c r="K5" s="2" t="s">
        <v>233</v>
      </c>
    </row>
    <row r="6" spans="1:11" ht="48.95" customHeight="1" x14ac:dyDescent="0.25">
      <c r="A6" s="61"/>
      <c r="B6" s="62"/>
      <c r="C6" s="63"/>
      <c r="D6" s="64"/>
      <c r="E6" s="62"/>
      <c r="F6" s="63"/>
      <c r="G6" s="64"/>
      <c r="H6" s="62"/>
      <c r="I6" s="63"/>
      <c r="J6" s="62"/>
      <c r="K6" s="7"/>
    </row>
    <row r="7" spans="1:11" ht="48.95" customHeight="1" x14ac:dyDescent="0.25">
      <c r="A7" s="61"/>
      <c r="B7" s="62"/>
      <c r="C7" s="63"/>
      <c r="D7" s="64"/>
      <c r="E7" s="62"/>
      <c r="F7" s="63"/>
      <c r="G7" s="64"/>
      <c r="H7" s="62"/>
      <c r="I7" s="63"/>
      <c r="J7" s="62"/>
      <c r="K7" s="7"/>
    </row>
    <row r="8" spans="1:11" ht="18.95" customHeight="1" x14ac:dyDescent="0.25">
      <c r="A8" s="3"/>
      <c r="B8" s="3"/>
      <c r="C8" s="3"/>
      <c r="D8" s="3"/>
      <c r="E8" s="3"/>
      <c r="F8" s="3"/>
      <c r="G8" s="3"/>
      <c r="H8" s="3"/>
      <c r="I8" s="3"/>
      <c r="J8" s="3"/>
      <c r="K8" s="4"/>
    </row>
    <row r="9" spans="1:11" ht="48.95" customHeight="1" x14ac:dyDescent="0.25">
      <c r="A9" s="68" t="s">
        <v>234</v>
      </c>
      <c r="B9" s="69"/>
      <c r="C9" s="69"/>
      <c r="D9" s="69"/>
      <c r="E9" s="69"/>
      <c r="F9" s="69"/>
      <c r="G9" s="69"/>
      <c r="H9" s="69"/>
      <c r="I9" s="69"/>
      <c r="J9" s="69"/>
      <c r="K9" s="69"/>
    </row>
    <row r="10" spans="1:11" ht="15.95" customHeight="1" thickBot="1" x14ac:dyDescent="0.3">
      <c r="A10" s="3"/>
      <c r="B10" s="3"/>
      <c r="C10" s="3"/>
      <c r="D10" s="3"/>
      <c r="E10" s="3"/>
      <c r="F10" s="3"/>
      <c r="G10" s="3"/>
      <c r="H10" s="3"/>
      <c r="I10" s="3"/>
      <c r="J10" s="3"/>
      <c r="K10" s="4"/>
    </row>
    <row r="11" spans="1:11" ht="48.95" customHeight="1" x14ac:dyDescent="0.25">
      <c r="A11" s="79" t="s">
        <v>29</v>
      </c>
      <c r="B11" s="67"/>
      <c r="C11" s="65" t="s">
        <v>230</v>
      </c>
      <c r="D11" s="66"/>
      <c r="E11" s="67"/>
      <c r="F11" s="65" t="s">
        <v>235</v>
      </c>
      <c r="G11" s="66"/>
      <c r="H11" s="67"/>
      <c r="I11" s="72" t="s">
        <v>232</v>
      </c>
      <c r="J11" s="73"/>
      <c r="K11" s="4"/>
    </row>
    <row r="12" spans="1:11" ht="48.95" customHeight="1" x14ac:dyDescent="0.25">
      <c r="A12" s="61"/>
      <c r="B12" s="62"/>
      <c r="C12" s="63"/>
      <c r="D12" s="64"/>
      <c r="E12" s="62"/>
      <c r="F12" s="63"/>
      <c r="G12" s="64"/>
      <c r="H12" s="62"/>
      <c r="I12" s="76"/>
      <c r="J12" s="75"/>
      <c r="K12" s="4"/>
    </row>
    <row r="13" spans="1:11" ht="48.95" customHeight="1" x14ac:dyDescent="0.25">
      <c r="A13" s="61"/>
      <c r="B13" s="62"/>
      <c r="C13" s="63"/>
      <c r="D13" s="64"/>
      <c r="E13" s="62"/>
      <c r="F13" s="63"/>
      <c r="G13" s="64"/>
      <c r="H13" s="62"/>
      <c r="I13" s="76"/>
      <c r="J13" s="75"/>
      <c r="K13" s="4"/>
    </row>
    <row r="14" spans="1:11" ht="48.95" customHeight="1" x14ac:dyDescent="0.25">
      <c r="A14" s="61"/>
      <c r="B14" s="62"/>
      <c r="C14" s="63"/>
      <c r="D14" s="64"/>
      <c r="E14" s="62"/>
      <c r="F14" s="63"/>
      <c r="G14" s="64"/>
      <c r="H14" s="62"/>
      <c r="I14" s="76"/>
      <c r="J14" s="75"/>
      <c r="K14" s="4"/>
    </row>
    <row r="16" spans="1:11" ht="14.25" customHeight="1" x14ac:dyDescent="0.25"/>
    <row r="17" spans="1:10" x14ac:dyDescent="0.25">
      <c r="A17" s="81" t="s">
        <v>236</v>
      </c>
      <c r="B17" s="69"/>
      <c r="C17" s="69"/>
      <c r="D17" s="69"/>
      <c r="E17" s="69"/>
      <c r="F17" s="69"/>
      <c r="G17" s="69"/>
      <c r="H17" s="69"/>
      <c r="I17" s="69"/>
      <c r="J17" s="69"/>
    </row>
    <row r="18" spans="1:10" ht="15.95" customHeight="1" thickBot="1" x14ac:dyDescent="0.3"/>
    <row r="19" spans="1:10" ht="15.95" customHeight="1" x14ac:dyDescent="0.25">
      <c r="A19" s="6" t="s">
        <v>28</v>
      </c>
      <c r="B19" s="77" t="s">
        <v>237</v>
      </c>
      <c r="C19" s="66"/>
      <c r="D19" s="66"/>
      <c r="E19" s="66"/>
      <c r="F19" s="66"/>
      <c r="G19" s="67"/>
      <c r="H19" s="78" t="s">
        <v>238</v>
      </c>
      <c r="I19" s="66"/>
      <c r="J19" s="73"/>
    </row>
    <row r="20" spans="1:10" ht="15.95" customHeight="1" x14ac:dyDescent="0.25">
      <c r="A20" s="8" t="s">
        <v>239</v>
      </c>
      <c r="B20" s="83" t="s">
        <v>240</v>
      </c>
      <c r="C20" s="64"/>
      <c r="D20" s="64"/>
      <c r="E20" s="64"/>
      <c r="F20" s="64"/>
      <c r="G20" s="62"/>
      <c r="H20" s="74"/>
      <c r="I20" s="64"/>
      <c r="J20" s="75"/>
    </row>
    <row r="21" spans="1:10" ht="48" customHeight="1" x14ac:dyDescent="0.25">
      <c r="A21" s="8" t="s">
        <v>241</v>
      </c>
      <c r="B21" s="83" t="s">
        <v>242</v>
      </c>
      <c r="C21" s="64"/>
      <c r="D21" s="64"/>
      <c r="E21" s="64"/>
      <c r="F21" s="64"/>
      <c r="G21" s="62"/>
      <c r="H21" s="74"/>
      <c r="I21" s="64"/>
      <c r="J21" s="75"/>
    </row>
    <row r="22" spans="1:10" ht="48" customHeight="1" x14ac:dyDescent="0.25">
      <c r="A22" s="8" t="s">
        <v>243</v>
      </c>
      <c r="B22" s="83" t="s">
        <v>244</v>
      </c>
      <c r="C22" s="64"/>
      <c r="D22" s="64"/>
      <c r="E22" s="64"/>
      <c r="F22" s="64"/>
      <c r="G22" s="62"/>
      <c r="H22" s="74"/>
      <c r="I22" s="64"/>
      <c r="J22" s="75"/>
    </row>
    <row r="23" spans="1:10" ht="48" customHeight="1" x14ac:dyDescent="0.25">
      <c r="A23" s="9">
        <v>4</v>
      </c>
      <c r="B23" s="71" t="s">
        <v>252</v>
      </c>
      <c r="C23" s="64"/>
      <c r="D23" s="64"/>
      <c r="E23" s="64"/>
      <c r="F23" s="64"/>
      <c r="G23" s="62"/>
      <c r="H23" s="74"/>
      <c r="I23" s="64"/>
      <c r="J23" s="75"/>
    </row>
    <row r="24" spans="1:10" ht="48" customHeight="1" x14ac:dyDescent="0.25">
      <c r="A24" s="9">
        <v>5</v>
      </c>
      <c r="B24" s="71" t="s">
        <v>253</v>
      </c>
      <c r="C24" s="64"/>
      <c r="D24" s="64"/>
      <c r="E24" s="64"/>
      <c r="F24" s="64"/>
      <c r="G24" s="62"/>
      <c r="H24" s="74"/>
      <c r="I24" s="64"/>
      <c r="J24" s="75"/>
    </row>
    <row r="25" spans="1:10" ht="48" customHeight="1" x14ac:dyDescent="0.25">
      <c r="A25" s="9">
        <v>6</v>
      </c>
      <c r="B25" s="71" t="s">
        <v>264</v>
      </c>
      <c r="C25" s="64"/>
      <c r="D25" s="64"/>
      <c r="E25" s="64"/>
      <c r="F25" s="64"/>
      <c r="G25" s="62"/>
      <c r="H25" s="74"/>
      <c r="I25" s="64"/>
      <c r="J25" s="75"/>
    </row>
    <row r="26" spans="1:10" ht="48" customHeight="1" x14ac:dyDescent="0.25">
      <c r="A26" s="9">
        <v>7</v>
      </c>
      <c r="B26" s="71" t="s">
        <v>262</v>
      </c>
      <c r="C26" s="64"/>
      <c r="D26" s="64"/>
      <c r="E26" s="64"/>
      <c r="F26" s="64"/>
      <c r="G26" s="62"/>
      <c r="H26" s="74"/>
      <c r="I26" s="64"/>
      <c r="J26" s="75"/>
    </row>
    <row r="27" spans="1:10" ht="48" customHeight="1" x14ac:dyDescent="0.25">
      <c r="A27" s="9">
        <v>8</v>
      </c>
      <c r="B27" s="71" t="s">
        <v>263</v>
      </c>
      <c r="C27" s="64"/>
      <c r="D27" s="64"/>
      <c r="E27" s="64"/>
      <c r="F27" s="64"/>
      <c r="G27" s="62"/>
      <c r="H27" s="74"/>
      <c r="I27" s="64"/>
      <c r="J27" s="75"/>
    </row>
    <row r="28" spans="1:10" ht="24" customHeight="1" x14ac:dyDescent="0.25"/>
    <row r="29" spans="1:10" ht="127.5" customHeight="1" x14ac:dyDescent="0.25">
      <c r="A29" s="82" t="s">
        <v>245</v>
      </c>
      <c r="B29" s="69"/>
      <c r="C29" s="69"/>
      <c r="D29" s="69"/>
      <c r="E29" s="69"/>
      <c r="F29" s="69"/>
      <c r="G29" s="69"/>
      <c r="H29" s="69"/>
      <c r="I29" s="69"/>
      <c r="J29" s="69"/>
    </row>
    <row r="30" spans="1:10" ht="22.5" customHeight="1" x14ac:dyDescent="0.25"/>
    <row r="32" spans="1:10" x14ac:dyDescent="0.25">
      <c r="A32" s="80" t="s">
        <v>246</v>
      </c>
      <c r="B32" s="69"/>
      <c r="C32" s="69"/>
      <c r="D32" s="69"/>
      <c r="E32" s="70" t="s">
        <v>250</v>
      </c>
      <c r="F32" s="69"/>
      <c r="G32" s="69"/>
      <c r="H32" s="69"/>
      <c r="I32" s="69"/>
      <c r="J32" s="69"/>
    </row>
    <row r="34" spans="1:10" x14ac:dyDescent="0.25">
      <c r="A34" s="80" t="s">
        <v>247</v>
      </c>
      <c r="B34" s="69"/>
      <c r="C34" s="69"/>
      <c r="D34" s="69"/>
      <c r="E34" s="70" t="s">
        <v>251</v>
      </c>
      <c r="F34" s="69"/>
      <c r="G34" s="69"/>
      <c r="H34" s="69"/>
      <c r="I34" s="69"/>
      <c r="J34" s="69"/>
    </row>
    <row r="81" spans="1:1" ht="15.75" x14ac:dyDescent="0.25">
      <c r="A81" t="s">
        <v>248</v>
      </c>
    </row>
  </sheetData>
  <sheetProtection algorithmName="SHA-512" hashValue="1GwvJ6EYgngdpvKvYoZzCwxANMzBZ1N2bKXYUIKSaQwUeivZS8MgDe4sPbBSywxJO/16I5WqI2lOiTlh1MLr5A==" saltValue="7t7HHhQfGajw/F2Y3xDmng==" spinCount="100000" sheet="1"/>
  <mergeCells count="54">
    <mergeCell ref="A2:K3"/>
    <mergeCell ref="A6:B6"/>
    <mergeCell ref="B21:G21"/>
    <mergeCell ref="H21:J21"/>
    <mergeCell ref="I14:J14"/>
    <mergeCell ref="C11:E11"/>
    <mergeCell ref="I5:J5"/>
    <mergeCell ref="A12:B12"/>
    <mergeCell ref="F11:H11"/>
    <mergeCell ref="C5:E5"/>
    <mergeCell ref="I6:J6"/>
    <mergeCell ref="A5:B5"/>
    <mergeCell ref="F7:H7"/>
    <mergeCell ref="F13:H13"/>
    <mergeCell ref="C7:E7"/>
    <mergeCell ref="I7:J7"/>
    <mergeCell ref="A34:D34"/>
    <mergeCell ref="C14:E14"/>
    <mergeCell ref="A32:D32"/>
    <mergeCell ref="H22:J22"/>
    <mergeCell ref="I12:J12"/>
    <mergeCell ref="H24:J24"/>
    <mergeCell ref="E34:J34"/>
    <mergeCell ref="B27:G27"/>
    <mergeCell ref="H23:J23"/>
    <mergeCell ref="A17:J17"/>
    <mergeCell ref="F12:H12"/>
    <mergeCell ref="B26:G26"/>
    <mergeCell ref="H20:J20"/>
    <mergeCell ref="A29:J29"/>
    <mergeCell ref="B22:G22"/>
    <mergeCell ref="B20:G20"/>
    <mergeCell ref="E32:J32"/>
    <mergeCell ref="C12:E12"/>
    <mergeCell ref="B23:G23"/>
    <mergeCell ref="I11:J11"/>
    <mergeCell ref="H27:J27"/>
    <mergeCell ref="A14:B14"/>
    <mergeCell ref="B24:G24"/>
    <mergeCell ref="I13:J13"/>
    <mergeCell ref="A13:B13"/>
    <mergeCell ref="F14:H14"/>
    <mergeCell ref="H26:J26"/>
    <mergeCell ref="B25:G25"/>
    <mergeCell ref="B19:G19"/>
    <mergeCell ref="H19:J19"/>
    <mergeCell ref="A11:B11"/>
    <mergeCell ref="H25:J25"/>
    <mergeCell ref="A7:B7"/>
    <mergeCell ref="C6:E6"/>
    <mergeCell ref="F6:H6"/>
    <mergeCell ref="F5:H5"/>
    <mergeCell ref="C13:E13"/>
    <mergeCell ref="A9:K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Egidija Indrulionienė</cp:lastModifiedBy>
  <cp:lastPrinted>2024-08-02T12:58:10Z</cp:lastPrinted>
  <dcterms:created xsi:type="dcterms:W3CDTF">2023-04-04T12:16:45Z</dcterms:created>
  <dcterms:modified xsi:type="dcterms:W3CDTF">2025-03-21T13:06:48Z</dcterms:modified>
</cp:coreProperties>
</file>