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Porto kateterių adatos 2601\Pasiūlymai\"/>
    </mc:Choice>
  </mc:AlternateContent>
  <xr:revisionPtr revIDLastSave="0" documentId="8_{EF72E74C-A88E-47C2-9AA0-3020E48EE2A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 l="1"/>
  <c r="F91" i="1"/>
  <c r="G100" i="1" s="1"/>
  <c r="G81" i="1"/>
  <c r="F71" i="1"/>
  <c r="G80" i="1" s="1"/>
  <c r="G61" i="1"/>
  <c r="F54" i="1"/>
  <c r="G60" i="1" s="1"/>
  <c r="G44" i="1"/>
  <c r="F37" i="1"/>
  <c r="G43" i="1" s="1"/>
  <c r="G21" i="1"/>
  <c r="F60" i="1" l="1"/>
  <c r="F61" i="1" s="1"/>
  <c r="F62" i="1" s="1"/>
  <c r="F80" i="1"/>
  <c r="F81" i="1" s="1"/>
  <c r="F82" i="1" s="1"/>
  <c r="F100" i="1"/>
  <c r="F101" i="1" s="1"/>
  <c r="F102" i="1" s="1"/>
  <c r="F43" i="1"/>
  <c r="F44" i="1" s="1"/>
  <c r="F45" i="1" s="1"/>
</calcChain>
</file>

<file path=xl/sharedStrings.xml><?xml version="1.0" encoding="utf-8"?>
<sst xmlns="http://schemas.openxmlformats.org/spreadsheetml/2006/main" count="242" uniqueCount="140">
  <si>
    <t>PIRKIMO SĄLYGŲ PRIEDAS "PASIŪLYMO FORMA"</t>
  </si>
  <si>
    <t>PORTO KATETERIŲ ADATOS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</si>
  <si>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</si>
  <si>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</si>
  <si>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</si>
  <si>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</si>
  <si>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</si>
  <si>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</si>
  <si>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</si>
  <si>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</si>
  <si>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</si>
  <si>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</si>
  <si>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</si>
  <si>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</si>
  <si>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</si>
  <si>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</si>
  <si>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</si>
  <si>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</si>
  <si>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</si>
  <si>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</si>
  <si>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</si>
  <si>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</si>
  <si>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</si>
  <si>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</si>
  <si>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</si>
  <si>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</si>
  <si>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</si>
  <si>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ADATA PORT INJEKCIJAI, 15 MM</t>
  </si>
  <si>
    <t>Tiekėjo pasiūlymas:</t>
  </si>
  <si>
    <t>Nr.</t>
  </si>
  <si>
    <t>Pavadinimas</t>
  </si>
  <si>
    <t>Kiekis</t>
  </si>
  <si>
    <t>Mato vienetas</t>
  </si>
  <si>
    <t>Kaina be PVM, Eur</t>
  </si>
  <si>
    <t>Suma be PVM, Eur</t>
  </si>
  <si>
    <t>Prekės pavadinimas, gamintojas, prekės kodas</t>
  </si>
  <si>
    <t>Siūlomo parametro atitikimas</t>
  </si>
  <si>
    <t>Atitikimo patvirtinimas (psl. pasiūlyme, puslapyje pabraukiant kiekvienos pozicijos kiekvieną atitikimą, nurodant pozicijos numerį pagal prašomas specifikacijas)</t>
  </si>
  <si>
    <t>1.</t>
  </si>
  <si>
    <t>Adata Port injekcijai, 15 mm</t>
  </si>
  <si>
    <t>1.1.</t>
  </si>
  <si>
    <t>vnt</t>
  </si>
  <si>
    <t>1.1.1.</t>
  </si>
  <si>
    <t>Adatos ilgis 15 mm</t>
  </si>
  <si>
    <t>1.1.2.</t>
  </si>
  <si>
    <t>Adata lenkta 90° kampu</t>
  </si>
  <si>
    <t>1.1.3.</t>
  </si>
  <si>
    <t>Adatos spindis 20G</t>
  </si>
  <si>
    <t>1.1.4.</t>
  </si>
  <si>
    <t>Adata steriliai supakuota</t>
  </si>
  <si>
    <t>1.1.5.</t>
  </si>
  <si>
    <t>Skirta silikoninei Port katetrio membranai punktuoti</t>
  </si>
  <si>
    <t>Suma be PVM</t>
  </si>
  <si>
    <t>Taikomas PVM dydis (%)</t>
  </si>
  <si>
    <t>PVM suma</t>
  </si>
  <si>
    <t>Suma su PVM</t>
  </si>
  <si>
    <t>2. DALIS</t>
  </si>
  <si>
    <t>ADATA PORT INJEKCIJAI, 20 MM</t>
  </si>
  <si>
    <t>2.</t>
  </si>
  <si>
    <t>Adata Port injekcijai, 20 mm</t>
  </si>
  <si>
    <t>2.1.</t>
  </si>
  <si>
    <t>Vnt</t>
  </si>
  <si>
    <t>2.1.1.</t>
  </si>
  <si>
    <t>Adatos ilgis 20 mm</t>
  </si>
  <si>
    <t>2.1.2.</t>
  </si>
  <si>
    <t>2.1.3.</t>
  </si>
  <si>
    <t>2.1.4.</t>
  </si>
  <si>
    <t>2.1.5.</t>
  </si>
  <si>
    <t>3. DALIS</t>
  </si>
  <si>
    <t>ADATOS SISTEMA PORT INJEKCIJAI, 15 MM</t>
  </si>
  <si>
    <t>3.</t>
  </si>
  <si>
    <t>Adatos sistema Port injekcijai, 15 mm</t>
  </si>
  <si>
    <t>3.1.</t>
  </si>
  <si>
    <t>3.1.1.</t>
  </si>
  <si>
    <t>3.1.2.</t>
  </si>
  <si>
    <t>3.1.3.</t>
  </si>
  <si>
    <t>3.1.4.</t>
  </si>
  <si>
    <t>3.1.5.</t>
  </si>
  <si>
    <t>3.1.6.</t>
  </si>
  <si>
    <t>Adata turi sparnelius</t>
  </si>
  <si>
    <t>3.1.7.</t>
  </si>
  <si>
    <t>Turi prailginimo liniją +- 200 mm</t>
  </si>
  <si>
    <t>3.1.8.</t>
  </si>
  <si>
    <t>Ant prailginimo linijos yra spaustukas</t>
  </si>
  <si>
    <t>4. DALIS</t>
  </si>
  <si>
    <t>ADATOS SISTEMA PORT INJEKCIJAI, 20 MM</t>
  </si>
  <si>
    <t>4.</t>
  </si>
  <si>
    <t>Adatos sistema Port injekcijai, 20 mm</t>
  </si>
  <si>
    <t>4.1.</t>
  </si>
  <si>
    <t>4.1.1.</t>
  </si>
  <si>
    <t>4.1.2.</t>
  </si>
  <si>
    <t>4.1.3.</t>
  </si>
  <si>
    <t>4.1.4.</t>
  </si>
  <si>
    <t>4.1.5.</t>
  </si>
  <si>
    <t>4.1.6.</t>
  </si>
  <si>
    <t>4.1.7.</t>
  </si>
  <si>
    <t>4.1.8.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</si>
  <si>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</si>
  <si>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</si>
  <si>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</si>
  <si>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</si>
  <si>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</si>
  <si>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</si>
  <si>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</si>
  <si>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</si>
  <si>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</si>
  <si>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</si>
  <si>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</si>
  <si>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</si>
  <si>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</si>
  <si>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</si>
  <si>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</si>
  <si>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</si>
  <si>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</si>
  <si>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</si>
  <si>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</si>
  <si>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</si>
  <si>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2601 2025-02-14 07:50:42</t>
  </si>
  <si>
    <t>Surecan, k. 04439929</t>
  </si>
  <si>
    <t>Celsite katalogas</t>
  </si>
  <si>
    <t>Surecan, k. 04439937</t>
  </si>
  <si>
    <t>Surecan, k. 04448332</t>
  </si>
  <si>
    <t>Surecan, k. 04448340</t>
  </si>
  <si>
    <t>UAB B.Braun Medical</t>
  </si>
  <si>
    <t xml:space="preserve">                                                                                             Vilnius</t>
  </si>
  <si>
    <t>Viršuliškių skg.34-1, LT-05132 Vilnius</t>
  </si>
  <si>
    <t>LT115517314</t>
  </si>
  <si>
    <t>Atsiskaitomoji sąskaita LT617044060001097040, AB “SEB bankas”, kodas 70440</t>
  </si>
  <si>
    <t>Vincas Vaitiekūnas</t>
  </si>
  <si>
    <t>tel. +37061557170, el. p. vincas.vaitiekunas@bbraun.com</t>
  </si>
  <si>
    <t>Direktorius Kęstutis Liauba</t>
  </si>
  <si>
    <t xml:space="preserve">Tiekimo vadybininkė Odeta Muralytė, 8 5 237 43 33, odeta.muralyte@bbraun.com;  office.lt@bbraun.com </t>
  </si>
  <si>
    <t>1.	Mia Ulrika Eklund
2.	Bert Bender
3.	Oliver Schaumann</t>
  </si>
  <si>
    <t>ne</t>
  </si>
  <si>
    <t xml:space="preserve">katalogai </t>
  </si>
  <si>
    <t>sertifikatai</t>
  </si>
  <si>
    <t>tiekėjo deklaracija</t>
  </si>
  <si>
    <t>įgaliojimas</t>
  </si>
  <si>
    <t>viešųjų pirkimų specialistė – biuro administratorė</t>
  </si>
  <si>
    <t>Vaida Vereniūtė -Berlinskienė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</si>
</sst>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horizontal="center" vertical="top"/>
    </xf>
    <xf numFmtId="0" fontId="3" fillId="4" borderId="23" xfId="0" applyFont="1" applyFill="1" applyBorder="1" applyAlignment="1">
      <alignment horizontal="center" vertical="top" wrapText="1"/>
    </xf>
    <xf numFmtId="0" fontId="1" fillId="5" borderId="23" xfId="0" applyFont="1" applyFill="1" applyBorder="1" applyProtection="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2"/>
  <sheetViews>
    <sheetView tabSelected="1" workbookViewId="0">
      <selection activeCell="C21" sqref="C21:F21"/>
    </sheetView>
  </sheetViews>
  <sheetFormatPr defaultColWidth="10.875" defaultRowHeight="15" x14ac:dyDescent="0.25"/>
  <cols>
    <col min="1" max="1" width="9.125" style="1" customWidth="1"/>
    <col min="2" max="2" width="41.875" style="1" customWidth="1"/>
    <col min="3" max="3" width="21" style="1" customWidth="1"/>
    <col min="4" max="4" width="14.875" style="1" customWidth="1"/>
    <col min="5" max="5" width="17.75" style="1" customWidth="1"/>
    <col min="6" max="6" width="18.875" style="1" customWidth="1"/>
    <col min="7" max="7" width="21.8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45712</v>
      </c>
    </row>
    <row r="9" spans="1:6" x14ac:dyDescent="0.25">
      <c r="A9" s="4" t="s">
        <v>5</v>
      </c>
      <c r="B9" s="13"/>
    </row>
    <row r="10" spans="1:6" x14ac:dyDescent="0.25">
      <c r="A10" s="4" t="s">
        <v>6</v>
      </c>
      <c r="B10" s="29" t="s">
        <v>124</v>
      </c>
    </row>
    <row r="12" spans="1:6" ht="15.75" x14ac:dyDescent="0.25">
      <c r="A12" s="38" t="s">
        <v>7</v>
      </c>
      <c r="B12" s="39"/>
      <c r="C12" s="31" t="s">
        <v>123</v>
      </c>
      <c r="D12" s="32"/>
      <c r="E12" s="32"/>
      <c r="F12" s="33"/>
    </row>
    <row r="13" spans="1:6" ht="15.95" customHeight="1" x14ac:dyDescent="0.25">
      <c r="A13" s="43" t="s">
        <v>8</v>
      </c>
      <c r="B13" s="36"/>
      <c r="C13" s="34">
        <v>111551739</v>
      </c>
      <c r="D13" s="32"/>
      <c r="E13" s="32"/>
      <c r="F13" s="33"/>
    </row>
    <row r="14" spans="1:6" ht="15.95" customHeight="1" x14ac:dyDescent="0.25">
      <c r="A14" s="43" t="s">
        <v>9</v>
      </c>
      <c r="B14" s="36"/>
      <c r="C14" s="31" t="s">
        <v>125</v>
      </c>
      <c r="D14" s="32"/>
      <c r="E14" s="32"/>
      <c r="F14" s="33"/>
    </row>
    <row r="15" spans="1:6" ht="15.95" customHeight="1" x14ac:dyDescent="0.25">
      <c r="A15" s="38" t="s">
        <v>10</v>
      </c>
      <c r="B15" s="39"/>
      <c r="C15" s="31" t="s">
        <v>126</v>
      </c>
      <c r="D15" s="32"/>
      <c r="E15" s="32"/>
      <c r="F15" s="33"/>
    </row>
    <row r="16" spans="1:6" ht="63" customHeight="1" x14ac:dyDescent="0.25">
      <c r="A16" s="35" t="s">
        <v>11</v>
      </c>
      <c r="B16" s="36"/>
      <c r="C16" s="31" t="s">
        <v>127</v>
      </c>
      <c r="D16" s="32"/>
      <c r="E16" s="32"/>
      <c r="F16" s="33"/>
    </row>
    <row r="17" spans="1:7" ht="15.95" customHeight="1" x14ac:dyDescent="0.25">
      <c r="A17" s="38" t="s">
        <v>12</v>
      </c>
      <c r="B17" s="39"/>
      <c r="C17" s="31" t="s">
        <v>128</v>
      </c>
      <c r="D17" s="32"/>
      <c r="E17" s="32"/>
      <c r="F17" s="33"/>
    </row>
    <row r="18" spans="1:7" ht="15.95" customHeight="1" x14ac:dyDescent="0.25">
      <c r="A18" s="38" t="s">
        <v>13</v>
      </c>
      <c r="B18" s="39"/>
      <c r="C18" s="31" t="s">
        <v>129</v>
      </c>
      <c r="D18" s="32"/>
      <c r="E18" s="32"/>
      <c r="F18" s="33"/>
    </row>
    <row r="19" spans="1:7" ht="48" customHeight="1" x14ac:dyDescent="0.25">
      <c r="A19" s="38" t="s">
        <v>14</v>
      </c>
      <c r="B19" s="39"/>
      <c r="C19" s="31" t="s">
        <v>130</v>
      </c>
      <c r="D19" s="32"/>
      <c r="E19" s="32"/>
      <c r="F19" s="33"/>
    </row>
    <row r="20" spans="1:7" ht="54.95" customHeight="1" x14ac:dyDescent="0.25">
      <c r="A20" s="38" t="s">
        <v>15</v>
      </c>
      <c r="B20" s="39"/>
      <c r="C20" s="31" t="s">
        <v>131</v>
      </c>
      <c r="D20" s="32"/>
      <c r="E20" s="32"/>
      <c r="F20" s="33"/>
    </row>
    <row r="21" spans="1:7" ht="71.099999999999994" customHeight="1" x14ac:dyDescent="0.25">
      <c r="A21" s="40" t="s">
        <v>16</v>
      </c>
      <c r="B21" s="41"/>
      <c r="C21" s="44" t="s">
        <v>132</v>
      </c>
      <c r="D21" s="45"/>
      <c r="E21" s="45"/>
      <c r="F21" s="45"/>
      <c r="G21" s="14" t="str">
        <f>IF((SUMPRODUCT(--(C21=""))&gt;0), "Privaloma užpildyti, kai taikomi pašalinimo pagrindai", "")</f>
        <v/>
      </c>
    </row>
    <row r="22" spans="1:7" ht="18" customHeight="1" x14ac:dyDescent="0.25">
      <c r="A22" s="5"/>
      <c r="B22" s="5"/>
      <c r="C22" s="6"/>
      <c r="D22" s="6"/>
      <c r="E22" s="6"/>
      <c r="F22" s="6"/>
    </row>
    <row r="23" spans="1:7" x14ac:dyDescent="0.25">
      <c r="A23" s="37"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42"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9" x14ac:dyDescent="0.25">
      <c r="A34" s="12" t="s">
        <v>28</v>
      </c>
    </row>
    <row r="35" spans="1:9" ht="90" x14ac:dyDescent="0.25">
      <c r="A35" s="25" t="s">
        <v>29</v>
      </c>
      <c r="B35" s="25" t="s">
        <v>30</v>
      </c>
      <c r="C35" s="25" t="s">
        <v>31</v>
      </c>
      <c r="D35" s="25" t="s">
        <v>32</v>
      </c>
      <c r="E35" s="25" t="s">
        <v>33</v>
      </c>
      <c r="F35" s="25" t="s">
        <v>34</v>
      </c>
      <c r="G35" s="26" t="s">
        <v>35</v>
      </c>
      <c r="H35" s="26" t="s">
        <v>36</v>
      </c>
      <c r="I35" s="26" t="s">
        <v>37</v>
      </c>
    </row>
    <row r="36" spans="1:9" x14ac:dyDescent="0.25">
      <c r="A36" s="16" t="s">
        <v>38</v>
      </c>
      <c r="B36" s="16" t="s">
        <v>39</v>
      </c>
      <c r="C36" s="17"/>
      <c r="D36" s="17"/>
      <c r="E36" s="17"/>
      <c r="F36" s="17"/>
      <c r="G36" s="17"/>
      <c r="H36" s="17"/>
      <c r="I36" s="17"/>
    </row>
    <row r="37" spans="1:9" x14ac:dyDescent="0.25">
      <c r="A37" s="17" t="s">
        <v>40</v>
      </c>
      <c r="B37" s="17" t="s">
        <v>39</v>
      </c>
      <c r="C37" s="17">
        <v>600</v>
      </c>
      <c r="D37" s="17" t="s">
        <v>41</v>
      </c>
      <c r="E37" s="18">
        <v>0.7</v>
      </c>
      <c r="F37" s="17">
        <f>IF(ISBLANK(E37),"", PRODUCT(C37,E37))</f>
        <v>420</v>
      </c>
      <c r="G37" s="27" t="s">
        <v>118</v>
      </c>
      <c r="H37" s="17"/>
      <c r="I37" s="17"/>
    </row>
    <row r="38" spans="1:9" x14ac:dyDescent="0.25">
      <c r="A38" s="17" t="s">
        <v>42</v>
      </c>
      <c r="B38" s="17" t="s">
        <v>43</v>
      </c>
      <c r="C38" s="17"/>
      <c r="D38" s="17"/>
      <c r="E38" s="17"/>
      <c r="F38" s="17"/>
      <c r="G38" s="17"/>
      <c r="H38" s="19" t="s">
        <v>43</v>
      </c>
      <c r="I38" s="27" t="s">
        <v>119</v>
      </c>
    </row>
    <row r="39" spans="1:9" x14ac:dyDescent="0.25">
      <c r="A39" s="17" t="s">
        <v>44</v>
      </c>
      <c r="B39" s="17" t="s">
        <v>45</v>
      </c>
      <c r="C39" s="17"/>
      <c r="D39" s="17"/>
      <c r="E39" s="17"/>
      <c r="F39" s="17"/>
      <c r="G39" s="17"/>
      <c r="H39" s="19" t="s">
        <v>45</v>
      </c>
      <c r="I39" s="19"/>
    </row>
    <row r="40" spans="1:9" x14ac:dyDescent="0.25">
      <c r="A40" s="17" t="s">
        <v>46</v>
      </c>
      <c r="B40" s="17" t="s">
        <v>47</v>
      </c>
      <c r="C40" s="17"/>
      <c r="D40" s="17"/>
      <c r="E40" s="17"/>
      <c r="F40" s="17"/>
      <c r="G40" s="17"/>
      <c r="H40" s="19" t="s">
        <v>47</v>
      </c>
      <c r="I40" s="19"/>
    </row>
    <row r="41" spans="1:9" x14ac:dyDescent="0.25">
      <c r="A41" s="17" t="s">
        <v>48</v>
      </c>
      <c r="B41" s="17" t="s">
        <v>49</v>
      </c>
      <c r="C41" s="17"/>
      <c r="D41" s="17"/>
      <c r="E41" s="17"/>
      <c r="F41" s="17"/>
      <c r="G41" s="17"/>
      <c r="H41" s="19" t="s">
        <v>49</v>
      </c>
      <c r="I41" s="19"/>
    </row>
    <row r="42" spans="1:9" x14ac:dyDescent="0.25">
      <c r="A42" s="17" t="s">
        <v>50</v>
      </c>
      <c r="B42" s="17" t="s">
        <v>51</v>
      </c>
      <c r="C42" s="17"/>
      <c r="D42" s="17"/>
      <c r="E42" s="17"/>
      <c r="F42" s="17"/>
      <c r="G42" s="17"/>
      <c r="H42" s="19" t="s">
        <v>51</v>
      </c>
      <c r="I42" s="19"/>
    </row>
    <row r="43" spans="1:9" x14ac:dyDescent="0.25">
      <c r="E43" s="16" t="s">
        <v>52</v>
      </c>
      <c r="F43" s="16">
        <f>IF((COUNT(C37:C42)&lt;&gt;COUNT(F37:F42)),"", ROUND(SUM(F37:F42),2))</f>
        <v>420</v>
      </c>
      <c r="G43" s="14" t="str">
        <f>IF((COUNT(C37:C42)&lt;&gt;COUNT(F37:F42)),"Neužpildytos visų objektų kainos", "")</f>
        <v/>
      </c>
    </row>
    <row r="44" spans="1:9" x14ac:dyDescent="0.25">
      <c r="C44" s="16" t="s">
        <v>53</v>
      </c>
      <c r="D44" s="19">
        <v>5</v>
      </c>
      <c r="E44" s="16" t="s">
        <v>54</v>
      </c>
      <c r="F44" s="16">
        <f>IF(OR(F43="",D44=""),"", ROUND(PRODUCT(D44,F43)/100,2))</f>
        <v>21</v>
      </c>
      <c r="G44" s="14" t="str">
        <f>IF(D44="", "Nurodykite taikomą PVM dydį", "")</f>
        <v/>
      </c>
    </row>
    <row r="45" spans="1:9" x14ac:dyDescent="0.25">
      <c r="E45" s="16" t="s">
        <v>55</v>
      </c>
      <c r="F45" s="16">
        <f>IF(ISBLANK(F44), "", ROUND(SUM(F43:F44),2))</f>
        <v>441</v>
      </c>
    </row>
    <row r="49" spans="1:9" x14ac:dyDescent="0.25">
      <c r="A49" s="12" t="s">
        <v>56</v>
      </c>
      <c r="B49" s="12" t="s">
        <v>57</v>
      </c>
    </row>
    <row r="51" spans="1:9" x14ac:dyDescent="0.25">
      <c r="A51" s="12" t="s">
        <v>28</v>
      </c>
    </row>
    <row r="52" spans="1:9" ht="90" x14ac:dyDescent="0.25">
      <c r="A52" s="25" t="s">
        <v>29</v>
      </c>
      <c r="B52" s="26" t="s">
        <v>30</v>
      </c>
      <c r="C52" s="26" t="s">
        <v>31</v>
      </c>
      <c r="D52" s="26" t="s">
        <v>32</v>
      </c>
      <c r="E52" s="26" t="s">
        <v>33</v>
      </c>
      <c r="F52" s="26" t="s">
        <v>34</v>
      </c>
      <c r="G52" s="26" t="s">
        <v>35</v>
      </c>
      <c r="H52" s="26" t="s">
        <v>36</v>
      </c>
      <c r="I52" s="26" t="s">
        <v>37</v>
      </c>
    </row>
    <row r="53" spans="1:9" x14ac:dyDescent="0.25">
      <c r="A53" s="16" t="s">
        <v>58</v>
      </c>
      <c r="B53" s="16" t="s">
        <v>59</v>
      </c>
      <c r="C53" s="17"/>
      <c r="D53" s="17"/>
      <c r="E53" s="17"/>
      <c r="F53" s="17"/>
      <c r="G53" s="17"/>
      <c r="H53" s="17"/>
      <c r="I53" s="17"/>
    </row>
    <row r="54" spans="1:9" x14ac:dyDescent="0.25">
      <c r="A54" s="17" t="s">
        <v>60</v>
      </c>
      <c r="B54" s="17" t="s">
        <v>59</v>
      </c>
      <c r="C54" s="17">
        <v>600</v>
      </c>
      <c r="D54" s="17" t="s">
        <v>61</v>
      </c>
      <c r="E54" s="18">
        <v>0.7</v>
      </c>
      <c r="F54" s="17">
        <f>IF(ISBLANK(E54),"", PRODUCT(C54,E54))</f>
        <v>420</v>
      </c>
      <c r="G54" s="27" t="s">
        <v>120</v>
      </c>
      <c r="H54" s="17"/>
      <c r="I54" s="17"/>
    </row>
    <row r="55" spans="1:9" x14ac:dyDescent="0.25">
      <c r="A55" s="17" t="s">
        <v>62</v>
      </c>
      <c r="B55" s="17" t="s">
        <v>63</v>
      </c>
      <c r="C55" s="17"/>
      <c r="D55" s="17"/>
      <c r="E55" s="17"/>
      <c r="F55" s="17"/>
      <c r="G55" s="17"/>
      <c r="H55" s="19" t="s">
        <v>63</v>
      </c>
      <c r="I55" s="19" t="s">
        <v>119</v>
      </c>
    </row>
    <row r="56" spans="1:9" x14ac:dyDescent="0.25">
      <c r="A56" s="17" t="s">
        <v>64</v>
      </c>
      <c r="B56" s="17" t="s">
        <v>45</v>
      </c>
      <c r="C56" s="17"/>
      <c r="D56" s="17"/>
      <c r="E56" s="17"/>
      <c r="F56" s="17"/>
      <c r="G56" s="17"/>
      <c r="H56" s="19" t="s">
        <v>45</v>
      </c>
      <c r="I56" s="19"/>
    </row>
    <row r="57" spans="1:9" x14ac:dyDescent="0.25">
      <c r="A57" s="17" t="s">
        <v>65</v>
      </c>
      <c r="B57" s="17" t="s">
        <v>47</v>
      </c>
      <c r="C57" s="17"/>
      <c r="D57" s="17"/>
      <c r="E57" s="17"/>
      <c r="F57" s="17"/>
      <c r="G57" s="17"/>
      <c r="H57" s="19" t="s">
        <v>47</v>
      </c>
      <c r="I57" s="19"/>
    </row>
    <row r="58" spans="1:9" x14ac:dyDescent="0.25">
      <c r="A58" s="17" t="s">
        <v>66</v>
      </c>
      <c r="B58" s="17" t="s">
        <v>49</v>
      </c>
      <c r="C58" s="17"/>
      <c r="D58" s="17"/>
      <c r="E58" s="17"/>
      <c r="F58" s="17"/>
      <c r="G58" s="17"/>
      <c r="H58" s="19" t="s">
        <v>49</v>
      </c>
      <c r="I58" s="19"/>
    </row>
    <row r="59" spans="1:9" x14ac:dyDescent="0.25">
      <c r="A59" s="17" t="s">
        <v>67</v>
      </c>
      <c r="B59" s="17" t="s">
        <v>51</v>
      </c>
      <c r="C59" s="17"/>
      <c r="D59" s="17"/>
      <c r="E59" s="17"/>
      <c r="F59" s="17"/>
      <c r="G59" s="17"/>
      <c r="H59" s="19" t="s">
        <v>51</v>
      </c>
      <c r="I59" s="19"/>
    </row>
    <row r="60" spans="1:9" x14ac:dyDescent="0.25">
      <c r="E60" s="16" t="s">
        <v>52</v>
      </c>
      <c r="F60" s="16">
        <f>IF((COUNT(C54:C59)&lt;&gt;COUNT(F54:F59)),"", ROUND(SUM(F54:F59),2))</f>
        <v>420</v>
      </c>
      <c r="G60" s="14" t="str">
        <f>IF((COUNT(C54:C59)&lt;&gt;COUNT(F54:F59)),"Neužpildytos visų objektų kainos", "")</f>
        <v/>
      </c>
    </row>
    <row r="61" spans="1:9" x14ac:dyDescent="0.25">
      <c r="C61" s="16" t="s">
        <v>53</v>
      </c>
      <c r="D61" s="19">
        <v>5</v>
      </c>
      <c r="E61" s="16" t="s">
        <v>54</v>
      </c>
      <c r="F61" s="16">
        <f>IF(OR(F60="",D61=""),"", ROUND(PRODUCT(D61,F60)/100,2))</f>
        <v>21</v>
      </c>
      <c r="G61" s="14" t="str">
        <f>IF(D61="", "Nurodykite taikomą PVM dydį", "")</f>
        <v/>
      </c>
    </row>
    <row r="62" spans="1:9" x14ac:dyDescent="0.25">
      <c r="E62" s="16" t="s">
        <v>55</v>
      </c>
      <c r="F62" s="16">
        <f>IF(ISBLANK(F61), "", ROUND(SUM(F60:F61),2))</f>
        <v>441</v>
      </c>
    </row>
    <row r="66" spans="1:9" x14ac:dyDescent="0.25">
      <c r="A66" s="12" t="s">
        <v>68</v>
      </c>
      <c r="B66" s="12" t="s">
        <v>69</v>
      </c>
    </row>
    <row r="68" spans="1:9" x14ac:dyDescent="0.25">
      <c r="A68" s="12" t="s">
        <v>28</v>
      </c>
    </row>
    <row r="69" spans="1:9" ht="90" x14ac:dyDescent="0.25">
      <c r="A69" s="25" t="s">
        <v>29</v>
      </c>
      <c r="B69" s="25" t="s">
        <v>30</v>
      </c>
      <c r="C69" s="26" t="s">
        <v>31</v>
      </c>
      <c r="D69" s="26" t="s">
        <v>32</v>
      </c>
      <c r="E69" s="26" t="s">
        <v>33</v>
      </c>
      <c r="F69" s="26" t="s">
        <v>34</v>
      </c>
      <c r="G69" s="26" t="s">
        <v>35</v>
      </c>
      <c r="H69" s="26" t="s">
        <v>36</v>
      </c>
      <c r="I69" s="26" t="s">
        <v>37</v>
      </c>
    </row>
    <row r="70" spans="1:9" x14ac:dyDescent="0.25">
      <c r="A70" s="16" t="s">
        <v>70</v>
      </c>
      <c r="B70" s="16" t="s">
        <v>71</v>
      </c>
      <c r="C70" s="17"/>
      <c r="D70" s="17"/>
      <c r="E70" s="17"/>
      <c r="F70" s="17"/>
      <c r="G70" s="17"/>
      <c r="H70" s="17"/>
      <c r="I70" s="17"/>
    </row>
    <row r="71" spans="1:9" x14ac:dyDescent="0.25">
      <c r="A71" s="17" t="s">
        <v>72</v>
      </c>
      <c r="B71" s="17" t="s">
        <v>71</v>
      </c>
      <c r="C71" s="17">
        <v>600</v>
      </c>
      <c r="D71" s="17" t="s">
        <v>61</v>
      </c>
      <c r="E71" s="18">
        <v>2.98</v>
      </c>
      <c r="F71" s="17">
        <f>IF(ISBLANK(E71),"", PRODUCT(C71,E71))</f>
        <v>1788</v>
      </c>
      <c r="G71" s="27" t="s">
        <v>121</v>
      </c>
      <c r="H71" s="17"/>
      <c r="I71" s="17"/>
    </row>
    <row r="72" spans="1:9" x14ac:dyDescent="0.25">
      <c r="A72" s="17" t="s">
        <v>73</v>
      </c>
      <c r="B72" s="17" t="s">
        <v>43</v>
      </c>
      <c r="C72" s="17"/>
      <c r="D72" s="17"/>
      <c r="E72" s="17"/>
      <c r="F72" s="17"/>
      <c r="G72" s="17"/>
      <c r="H72" s="19" t="s">
        <v>43</v>
      </c>
      <c r="I72" s="19" t="s">
        <v>119</v>
      </c>
    </row>
    <row r="73" spans="1:9" x14ac:dyDescent="0.25">
      <c r="A73" s="17" t="s">
        <v>74</v>
      </c>
      <c r="B73" s="17" t="s">
        <v>45</v>
      </c>
      <c r="C73" s="17"/>
      <c r="D73" s="17"/>
      <c r="E73" s="17"/>
      <c r="F73" s="17"/>
      <c r="G73" s="17"/>
      <c r="H73" s="19" t="s">
        <v>45</v>
      </c>
      <c r="I73" s="19"/>
    </row>
    <row r="74" spans="1:9" x14ac:dyDescent="0.25">
      <c r="A74" s="17" t="s">
        <v>75</v>
      </c>
      <c r="B74" s="17" t="s">
        <v>47</v>
      </c>
      <c r="C74" s="17"/>
      <c r="D74" s="17"/>
      <c r="E74" s="17"/>
      <c r="F74" s="17"/>
      <c r="G74" s="17"/>
      <c r="H74" s="19" t="s">
        <v>47</v>
      </c>
      <c r="I74" s="19"/>
    </row>
    <row r="75" spans="1:9" x14ac:dyDescent="0.25">
      <c r="A75" s="17" t="s">
        <v>76</v>
      </c>
      <c r="B75" s="17" t="s">
        <v>49</v>
      </c>
      <c r="C75" s="17"/>
      <c r="D75" s="17"/>
      <c r="E75" s="17"/>
      <c r="F75" s="17"/>
      <c r="G75" s="17"/>
      <c r="H75" s="19" t="s">
        <v>49</v>
      </c>
      <c r="I75" s="19"/>
    </row>
    <row r="76" spans="1:9" x14ac:dyDescent="0.25">
      <c r="A76" s="17" t="s">
        <v>77</v>
      </c>
      <c r="B76" s="17" t="s">
        <v>51</v>
      </c>
      <c r="C76" s="17"/>
      <c r="D76" s="17"/>
      <c r="E76" s="17"/>
      <c r="F76" s="17"/>
      <c r="G76" s="17"/>
      <c r="H76" s="19" t="s">
        <v>51</v>
      </c>
      <c r="I76" s="19"/>
    </row>
    <row r="77" spans="1:9" x14ac:dyDescent="0.25">
      <c r="A77" s="17" t="s">
        <v>78</v>
      </c>
      <c r="B77" s="17" t="s">
        <v>79</v>
      </c>
      <c r="C77" s="17"/>
      <c r="D77" s="17"/>
      <c r="E77" s="17"/>
      <c r="F77" s="17"/>
      <c r="G77" s="17"/>
      <c r="H77" s="19" t="s">
        <v>79</v>
      </c>
      <c r="I77" s="19"/>
    </row>
    <row r="78" spans="1:9" x14ac:dyDescent="0.25">
      <c r="A78" s="17" t="s">
        <v>80</v>
      </c>
      <c r="B78" s="17" t="s">
        <v>81</v>
      </c>
      <c r="C78" s="17"/>
      <c r="D78" s="17"/>
      <c r="E78" s="17"/>
      <c r="F78" s="17"/>
      <c r="G78" s="17"/>
      <c r="H78" s="19" t="s">
        <v>81</v>
      </c>
      <c r="I78" s="19"/>
    </row>
    <row r="79" spans="1:9" x14ac:dyDescent="0.25">
      <c r="A79" s="17" t="s">
        <v>82</v>
      </c>
      <c r="B79" s="17" t="s">
        <v>83</v>
      </c>
      <c r="C79" s="17"/>
      <c r="D79" s="17"/>
      <c r="E79" s="17"/>
      <c r="F79" s="17"/>
      <c r="G79" s="17"/>
      <c r="H79" s="19" t="s">
        <v>83</v>
      </c>
      <c r="I79" s="19"/>
    </row>
    <row r="80" spans="1:9" x14ac:dyDescent="0.25">
      <c r="E80" s="16" t="s">
        <v>52</v>
      </c>
      <c r="F80" s="16">
        <f>IF((COUNT(C71:C79)&lt;&gt;COUNT(F71:F79)),"", ROUND(SUM(F71:F79),2))</f>
        <v>1788</v>
      </c>
      <c r="G80" s="14" t="str">
        <f>IF((COUNT(C71:C79)&lt;&gt;COUNT(F71:F79)),"Neužpildytos visų objektų kainos", "")</f>
        <v/>
      </c>
    </row>
    <row r="81" spans="1:9" x14ac:dyDescent="0.25">
      <c r="C81" s="16" t="s">
        <v>53</v>
      </c>
      <c r="D81" s="19">
        <v>5</v>
      </c>
      <c r="E81" s="16" t="s">
        <v>54</v>
      </c>
      <c r="F81" s="16">
        <f>IF(OR(F80="",D81=""),"", ROUND(PRODUCT(D81,F80)/100,2))</f>
        <v>89.4</v>
      </c>
      <c r="G81" s="14" t="str">
        <f>IF(D81="", "Nurodykite taikomą PVM dydį", "")</f>
        <v/>
      </c>
    </row>
    <row r="82" spans="1:9" x14ac:dyDescent="0.25">
      <c r="E82" s="16" t="s">
        <v>55</v>
      </c>
      <c r="F82" s="16">
        <f>IF(ISBLANK(F81), "", ROUND(SUM(F80:F81),2))</f>
        <v>1877.4</v>
      </c>
    </row>
    <row r="86" spans="1:9" x14ac:dyDescent="0.25">
      <c r="A86" s="12" t="s">
        <v>84</v>
      </c>
      <c r="B86" s="12" t="s">
        <v>85</v>
      </c>
    </row>
    <row r="88" spans="1:9" x14ac:dyDescent="0.25">
      <c r="A88" s="12" t="s">
        <v>28</v>
      </c>
    </row>
    <row r="89" spans="1:9" ht="90" x14ac:dyDescent="0.25">
      <c r="A89" s="25" t="s">
        <v>29</v>
      </c>
      <c r="B89" s="26" t="s">
        <v>30</v>
      </c>
      <c r="C89" s="26" t="s">
        <v>31</v>
      </c>
      <c r="D89" s="26" t="s">
        <v>32</v>
      </c>
      <c r="E89" s="26" t="s">
        <v>33</v>
      </c>
      <c r="F89" s="26" t="s">
        <v>34</v>
      </c>
      <c r="G89" s="26" t="s">
        <v>35</v>
      </c>
      <c r="H89" s="26" t="s">
        <v>36</v>
      </c>
      <c r="I89" s="26" t="s">
        <v>37</v>
      </c>
    </row>
    <row r="90" spans="1:9" x14ac:dyDescent="0.25">
      <c r="A90" s="16" t="s">
        <v>86</v>
      </c>
      <c r="B90" s="16" t="s">
        <v>87</v>
      </c>
      <c r="C90" s="17"/>
      <c r="D90" s="17"/>
      <c r="E90" s="17"/>
      <c r="F90" s="17"/>
      <c r="G90" s="17"/>
      <c r="H90" s="17"/>
      <c r="I90" s="17"/>
    </row>
    <row r="91" spans="1:9" x14ac:dyDescent="0.25">
      <c r="A91" s="17" t="s">
        <v>88</v>
      </c>
      <c r="B91" s="17" t="s">
        <v>87</v>
      </c>
      <c r="C91" s="17">
        <v>600</v>
      </c>
      <c r="D91" s="17" t="s">
        <v>61</v>
      </c>
      <c r="E91" s="18">
        <v>2.98</v>
      </c>
      <c r="F91" s="17">
        <f>IF(ISBLANK(E91),"", PRODUCT(C91,E91))</f>
        <v>1788</v>
      </c>
      <c r="G91" s="27" t="s">
        <v>122</v>
      </c>
      <c r="H91" s="17"/>
      <c r="I91" s="17"/>
    </row>
    <row r="92" spans="1:9" x14ac:dyDescent="0.25">
      <c r="A92" s="17" t="s">
        <v>89</v>
      </c>
      <c r="B92" s="17" t="s">
        <v>63</v>
      </c>
      <c r="C92" s="17"/>
      <c r="D92" s="17"/>
      <c r="E92" s="17"/>
      <c r="F92" s="17"/>
      <c r="G92" s="17"/>
      <c r="H92" s="19" t="s">
        <v>63</v>
      </c>
      <c r="I92" s="19" t="s">
        <v>119</v>
      </c>
    </row>
    <row r="93" spans="1:9" x14ac:dyDescent="0.25">
      <c r="A93" s="17" t="s">
        <v>90</v>
      </c>
      <c r="B93" s="17" t="s">
        <v>45</v>
      </c>
      <c r="C93" s="17"/>
      <c r="D93" s="17"/>
      <c r="E93" s="17"/>
      <c r="F93" s="17"/>
      <c r="G93" s="17"/>
      <c r="H93" s="19" t="s">
        <v>45</v>
      </c>
      <c r="I93" s="19"/>
    </row>
    <row r="94" spans="1:9" x14ac:dyDescent="0.25">
      <c r="A94" s="17" t="s">
        <v>91</v>
      </c>
      <c r="B94" s="17" t="s">
        <v>47</v>
      </c>
      <c r="C94" s="17"/>
      <c r="D94" s="17"/>
      <c r="E94" s="17"/>
      <c r="F94" s="17"/>
      <c r="G94" s="17"/>
      <c r="H94" s="19" t="s">
        <v>47</v>
      </c>
      <c r="I94" s="19"/>
    </row>
    <row r="95" spans="1:9" x14ac:dyDescent="0.25">
      <c r="A95" s="17" t="s">
        <v>92</v>
      </c>
      <c r="B95" s="17" t="s">
        <v>49</v>
      </c>
      <c r="C95" s="17"/>
      <c r="D95" s="17"/>
      <c r="E95" s="17"/>
      <c r="F95" s="17"/>
      <c r="G95" s="17"/>
      <c r="H95" s="19" t="s">
        <v>49</v>
      </c>
      <c r="I95" s="19"/>
    </row>
    <row r="96" spans="1:9" x14ac:dyDescent="0.25">
      <c r="A96" s="17" t="s">
        <v>93</v>
      </c>
      <c r="B96" s="17" t="s">
        <v>51</v>
      </c>
      <c r="C96" s="17"/>
      <c r="D96" s="17"/>
      <c r="E96" s="17"/>
      <c r="F96" s="17"/>
      <c r="G96" s="17"/>
      <c r="H96" s="19" t="s">
        <v>51</v>
      </c>
      <c r="I96" s="19"/>
    </row>
    <row r="97" spans="1:9" x14ac:dyDescent="0.25">
      <c r="A97" s="17" t="s">
        <v>94</v>
      </c>
      <c r="B97" s="17" t="s">
        <v>79</v>
      </c>
      <c r="C97" s="17"/>
      <c r="D97" s="17"/>
      <c r="E97" s="17"/>
      <c r="F97" s="17"/>
      <c r="G97" s="17"/>
      <c r="H97" s="19" t="s">
        <v>79</v>
      </c>
      <c r="I97" s="19"/>
    </row>
    <row r="98" spans="1:9" x14ac:dyDescent="0.25">
      <c r="A98" s="17" t="s">
        <v>95</v>
      </c>
      <c r="B98" s="17" t="s">
        <v>81</v>
      </c>
      <c r="C98" s="17"/>
      <c r="D98" s="17"/>
      <c r="E98" s="17"/>
      <c r="F98" s="17"/>
      <c r="G98" s="17"/>
      <c r="H98" s="19" t="s">
        <v>81</v>
      </c>
      <c r="I98" s="19"/>
    </row>
    <row r="99" spans="1:9" x14ac:dyDescent="0.25">
      <c r="A99" s="17" t="s">
        <v>96</v>
      </c>
      <c r="B99" s="17" t="s">
        <v>83</v>
      </c>
      <c r="C99" s="17"/>
      <c r="D99" s="17"/>
      <c r="E99" s="17"/>
      <c r="F99" s="17"/>
      <c r="G99" s="17"/>
      <c r="H99" s="19" t="s">
        <v>83</v>
      </c>
      <c r="I99" s="19"/>
    </row>
    <row r="100" spans="1:9" x14ac:dyDescent="0.25">
      <c r="E100" s="16" t="s">
        <v>52</v>
      </c>
      <c r="F100" s="16">
        <f>IF((COUNT(C91:C99)&lt;&gt;COUNT(F91:F99)),"", ROUND(SUM(F91:F99),2))</f>
        <v>1788</v>
      </c>
      <c r="G100" s="14" t="str">
        <f>IF((COUNT(C91:C99)&lt;&gt;COUNT(F91:F99)),"Neužpildytos visų objektų kainos", "")</f>
        <v/>
      </c>
    </row>
    <row r="101" spans="1:9" x14ac:dyDescent="0.25">
      <c r="C101" s="16" t="s">
        <v>53</v>
      </c>
      <c r="D101" s="19">
        <v>5</v>
      </c>
      <c r="E101" s="16" t="s">
        <v>54</v>
      </c>
      <c r="F101" s="16">
        <f>IF(OR(F100="",D101=""),"", ROUND(PRODUCT(D101,F100)/100,2))</f>
        <v>89.4</v>
      </c>
      <c r="G101" s="14" t="str">
        <f>IF(D101="", "Nurodykite taikomą PVM dydį", "")</f>
        <v/>
      </c>
    </row>
    <row r="102" spans="1:9" x14ac:dyDescent="0.25">
      <c r="E102" s="16" t="s">
        <v>55</v>
      </c>
      <c r="F102" s="16">
        <f>IF(ISBLANK(F101), "", ROUND(SUM(F100:F101),2))</f>
        <v>1877.4</v>
      </c>
    </row>
  </sheetData>
  <sheetProtection algorithmName="SHA-512" hashValue="zQKIFNI0s0nRnPTEK6t3CgQsDHnZ51gzmtj1pqo/PPRaLOchuZR6qWseSF0DRMLg1YOCmdVvapDuqCbFckoZtg==" saltValue="7VsH21T0rfQhob967u7mE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6"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7" t="s">
        <v>97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7" t="s">
        <v>98</v>
      </c>
      <c r="B5" s="51"/>
      <c r="C5" s="49" t="s">
        <v>99</v>
      </c>
      <c r="D5" s="50"/>
      <c r="E5" s="51"/>
      <c r="F5" s="49" t="s">
        <v>100</v>
      </c>
      <c r="G5" s="50"/>
      <c r="H5" s="51"/>
      <c r="I5" s="49" t="s">
        <v>101</v>
      </c>
      <c r="J5" s="51"/>
      <c r="K5" s="9" t="s">
        <v>102</v>
      </c>
    </row>
    <row r="6" spans="1:11" ht="48.95" customHeight="1" x14ac:dyDescent="0.25">
      <c r="A6" s="48"/>
      <c r="B6" s="39"/>
      <c r="C6" s="46"/>
      <c r="D6" s="47"/>
      <c r="E6" s="39"/>
      <c r="F6" s="46"/>
      <c r="G6" s="47"/>
      <c r="H6" s="39"/>
      <c r="I6" s="46"/>
      <c r="J6" s="39"/>
      <c r="K6" s="20"/>
    </row>
    <row r="7" spans="1:11" ht="48.95" customHeight="1" x14ac:dyDescent="0.25">
      <c r="A7" s="48"/>
      <c r="B7" s="39"/>
      <c r="C7" s="46"/>
      <c r="D7" s="47"/>
      <c r="E7" s="39"/>
      <c r="F7" s="46"/>
      <c r="G7" s="47"/>
      <c r="H7" s="39"/>
      <c r="I7" s="46"/>
      <c r="J7" s="39"/>
      <c r="K7" s="20"/>
    </row>
    <row r="8" spans="1:11" ht="48.95" customHeight="1" x14ac:dyDescent="0.25">
      <c r="A8" s="48"/>
      <c r="B8" s="39"/>
      <c r="C8" s="46"/>
      <c r="D8" s="47"/>
      <c r="E8" s="39"/>
      <c r="F8" s="46"/>
      <c r="G8" s="47"/>
      <c r="H8" s="39"/>
      <c r="I8" s="46"/>
      <c r="J8" s="39"/>
      <c r="K8" s="20"/>
    </row>
    <row r="9" spans="1:11" ht="48.95" customHeight="1" x14ac:dyDescent="0.25">
      <c r="A9" s="48"/>
      <c r="B9" s="39"/>
      <c r="C9" s="46"/>
      <c r="D9" s="47"/>
      <c r="E9" s="39"/>
      <c r="F9" s="46"/>
      <c r="G9" s="47"/>
      <c r="H9" s="39"/>
      <c r="I9" s="46"/>
      <c r="J9" s="39"/>
      <c r="K9" s="20"/>
    </row>
    <row r="10" spans="1:11" ht="48.95" customHeight="1" x14ac:dyDescent="0.25">
      <c r="A10" s="48"/>
      <c r="B10" s="39"/>
      <c r="C10" s="46"/>
      <c r="D10" s="47"/>
      <c r="E10" s="39"/>
      <c r="F10" s="46"/>
      <c r="G10" s="47"/>
      <c r="H10" s="39"/>
      <c r="I10" s="46"/>
      <c r="J10" s="39"/>
      <c r="K10" s="20"/>
    </row>
    <row r="11" spans="1:11" ht="48.95" customHeight="1" x14ac:dyDescent="0.25">
      <c r="A11" s="48"/>
      <c r="B11" s="39"/>
      <c r="C11" s="46"/>
      <c r="D11" s="47"/>
      <c r="E11" s="39"/>
      <c r="F11" s="46"/>
      <c r="G11" s="47"/>
      <c r="H11" s="39"/>
      <c r="I11" s="46"/>
      <c r="J11" s="39"/>
      <c r="K11" s="20"/>
    </row>
    <row r="12" spans="1:11" ht="48.95" customHeight="1" x14ac:dyDescent="0.25">
      <c r="A12" s="48"/>
      <c r="B12" s="39"/>
      <c r="C12" s="46"/>
      <c r="D12" s="47"/>
      <c r="E12" s="39"/>
      <c r="F12" s="46"/>
      <c r="G12" s="47"/>
      <c r="H12" s="39"/>
      <c r="I12" s="46"/>
      <c r="J12" s="39"/>
      <c r="K12" s="20"/>
    </row>
    <row r="13" spans="1:11" ht="48.95" customHeight="1" x14ac:dyDescent="0.25">
      <c r="A13" s="48"/>
      <c r="B13" s="39"/>
      <c r="C13" s="46"/>
      <c r="D13" s="47"/>
      <c r="E13" s="39"/>
      <c r="F13" s="46"/>
      <c r="G13" s="47"/>
      <c r="H13" s="39"/>
      <c r="I13" s="46"/>
      <c r="J13" s="39"/>
      <c r="K13" s="20"/>
    </row>
    <row r="14" spans="1:11" ht="48.95" customHeight="1" x14ac:dyDescent="0.25">
      <c r="A14" s="48"/>
      <c r="B14" s="39"/>
      <c r="C14" s="46"/>
      <c r="D14" s="47"/>
      <c r="E14" s="39"/>
      <c r="F14" s="46"/>
      <c r="G14" s="47"/>
      <c r="H14" s="39"/>
      <c r="I14" s="46"/>
      <c r="J14" s="39"/>
      <c r="K14" s="20"/>
    </row>
    <row r="15" spans="1:11" ht="48" customHeight="1" thickBot="1" x14ac:dyDescent="0.3">
      <c r="A15" s="62"/>
      <c r="B15" s="56"/>
      <c r="C15" s="54"/>
      <c r="D15" s="55"/>
      <c r="E15" s="56"/>
      <c r="F15" s="54"/>
      <c r="G15" s="55"/>
      <c r="H15" s="56"/>
      <c r="I15" s="54"/>
      <c r="J15" s="56"/>
      <c r="K15" s="21"/>
    </row>
    <row r="16" spans="1:11" ht="18.95" customHeight="1" x14ac:dyDescent="0.25">
      <c r="A16" s="10"/>
      <c r="B16" s="10"/>
      <c r="C16" s="10"/>
      <c r="D16" s="10"/>
      <c r="E16" s="10"/>
      <c r="F16" s="10"/>
      <c r="G16" s="10"/>
      <c r="H16" s="10"/>
      <c r="I16" s="10"/>
      <c r="J16" s="10"/>
      <c r="K16" s="11"/>
    </row>
    <row r="17" spans="1:11" ht="48.95" customHeight="1" x14ac:dyDescent="0.25">
      <c r="A17" s="76" t="s">
        <v>103</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7" t="s">
        <v>30</v>
      </c>
      <c r="B19" s="51"/>
      <c r="C19" s="49" t="s">
        <v>99</v>
      </c>
      <c r="D19" s="50"/>
      <c r="E19" s="51"/>
      <c r="F19" s="49" t="s">
        <v>104</v>
      </c>
      <c r="G19" s="50"/>
      <c r="H19" s="51"/>
      <c r="I19" s="60" t="s">
        <v>101</v>
      </c>
      <c r="J19" s="61"/>
      <c r="K19" s="11"/>
    </row>
    <row r="20" spans="1:11" ht="48.95" customHeight="1" x14ac:dyDescent="0.25">
      <c r="A20" s="48"/>
      <c r="B20" s="39"/>
      <c r="C20" s="46"/>
      <c r="D20" s="47"/>
      <c r="E20" s="39"/>
      <c r="F20" s="46"/>
      <c r="G20" s="47"/>
      <c r="H20" s="39"/>
      <c r="I20" s="52"/>
      <c r="J20" s="53"/>
      <c r="K20" s="11"/>
    </row>
    <row r="21" spans="1:11" ht="48.95" customHeight="1" x14ac:dyDescent="0.25">
      <c r="A21" s="48"/>
      <c r="B21" s="39"/>
      <c r="C21" s="46"/>
      <c r="D21" s="47"/>
      <c r="E21" s="39"/>
      <c r="F21" s="46"/>
      <c r="G21" s="47"/>
      <c r="H21" s="39"/>
      <c r="I21" s="52"/>
      <c r="J21" s="53"/>
      <c r="K21" s="11"/>
    </row>
    <row r="22" spans="1:11" ht="48.95" customHeight="1" x14ac:dyDescent="0.25">
      <c r="A22" s="48"/>
      <c r="B22" s="39"/>
      <c r="C22" s="46"/>
      <c r="D22" s="47"/>
      <c r="E22" s="39"/>
      <c r="F22" s="46"/>
      <c r="G22" s="47"/>
      <c r="H22" s="39"/>
      <c r="I22" s="52"/>
      <c r="J22" s="53"/>
      <c r="K22" s="11"/>
    </row>
    <row r="23" spans="1:11" ht="48.95" customHeight="1" x14ac:dyDescent="0.25">
      <c r="A23" s="48"/>
      <c r="B23" s="39"/>
      <c r="C23" s="46"/>
      <c r="D23" s="47"/>
      <c r="E23" s="39"/>
      <c r="F23" s="46"/>
      <c r="G23" s="47"/>
      <c r="H23" s="39"/>
      <c r="I23" s="52"/>
      <c r="J23" s="53"/>
      <c r="K23" s="11"/>
    </row>
    <row r="24" spans="1:11" ht="48.95" customHeight="1" x14ac:dyDescent="0.25">
      <c r="A24" s="48"/>
      <c r="B24" s="39"/>
      <c r="C24" s="46"/>
      <c r="D24" s="47"/>
      <c r="E24" s="39"/>
      <c r="F24" s="46"/>
      <c r="G24" s="47"/>
      <c r="H24" s="39"/>
      <c r="I24" s="52"/>
      <c r="J24" s="53"/>
      <c r="K24" s="11"/>
    </row>
    <row r="25" spans="1:11" ht="48.95" customHeight="1" x14ac:dyDescent="0.25">
      <c r="A25" s="48"/>
      <c r="B25" s="39"/>
      <c r="C25" s="46"/>
      <c r="D25" s="47"/>
      <c r="E25" s="39"/>
      <c r="F25" s="46"/>
      <c r="G25" s="47"/>
      <c r="H25" s="39"/>
      <c r="I25" s="52"/>
      <c r="J25" s="53"/>
      <c r="K25" s="11"/>
    </row>
    <row r="26" spans="1:11" ht="48.95" customHeight="1" x14ac:dyDescent="0.25">
      <c r="A26" s="48"/>
      <c r="B26" s="39"/>
      <c r="C26" s="46"/>
      <c r="D26" s="47"/>
      <c r="E26" s="39"/>
      <c r="F26" s="46"/>
      <c r="G26" s="47"/>
      <c r="H26" s="39"/>
      <c r="I26" s="52"/>
      <c r="J26" s="53"/>
      <c r="K26" s="11"/>
    </row>
    <row r="27" spans="1:11" ht="48.95" customHeight="1" x14ac:dyDescent="0.25">
      <c r="A27" s="48"/>
      <c r="B27" s="39"/>
      <c r="C27" s="46"/>
      <c r="D27" s="47"/>
      <c r="E27" s="39"/>
      <c r="F27" s="46"/>
      <c r="G27" s="47"/>
      <c r="H27" s="39"/>
      <c r="I27" s="52"/>
      <c r="J27" s="53"/>
      <c r="K27" s="11"/>
    </row>
    <row r="28" spans="1:11" ht="48.95" customHeight="1" x14ac:dyDescent="0.25">
      <c r="A28" s="48"/>
      <c r="B28" s="39"/>
      <c r="C28" s="46"/>
      <c r="D28" s="47"/>
      <c r="E28" s="39"/>
      <c r="F28" s="46"/>
      <c r="G28" s="47"/>
      <c r="H28" s="39"/>
      <c r="I28" s="52"/>
      <c r="J28" s="53"/>
      <c r="K28" s="11"/>
    </row>
    <row r="29" spans="1:11" ht="48.95" customHeight="1" x14ac:dyDescent="0.25">
      <c r="A29" s="48"/>
      <c r="B29" s="39"/>
      <c r="C29" s="46"/>
      <c r="D29" s="47"/>
      <c r="E29" s="39"/>
      <c r="F29" s="46"/>
      <c r="G29" s="47"/>
      <c r="H29" s="39"/>
      <c r="I29" s="52"/>
      <c r="J29" s="53"/>
      <c r="K29" s="11"/>
    </row>
    <row r="31" spans="1:11" ht="33" customHeight="1" x14ac:dyDescent="0.25">
      <c r="A31" s="67"/>
      <c r="B31" s="30"/>
      <c r="C31" s="30"/>
      <c r="D31" s="30"/>
      <c r="E31" s="30"/>
      <c r="F31" s="30"/>
      <c r="G31" s="30"/>
      <c r="H31" s="30"/>
      <c r="I31" s="30"/>
      <c r="J31" s="30"/>
    </row>
    <row r="33" spans="1:10" ht="15.95" customHeight="1" x14ac:dyDescent="0.25">
      <c r="A33" s="70" t="s">
        <v>105</v>
      </c>
      <c r="B33" s="30"/>
      <c r="C33" s="30"/>
      <c r="D33" s="30"/>
      <c r="E33" s="30"/>
      <c r="F33" s="30"/>
      <c r="G33" s="30"/>
      <c r="H33" s="30"/>
      <c r="I33" s="30"/>
      <c r="J33" s="30"/>
    </row>
    <row r="34" spans="1:10" ht="15.95" customHeight="1" thickBot="1" x14ac:dyDescent="0.3"/>
    <row r="35" spans="1:10" ht="15.95" customHeight="1" x14ac:dyDescent="0.25">
      <c r="A35" s="8" t="s">
        <v>29</v>
      </c>
      <c r="B35" s="64" t="s">
        <v>106</v>
      </c>
      <c r="C35" s="50"/>
      <c r="D35" s="50"/>
      <c r="E35" s="50"/>
      <c r="F35" s="50"/>
      <c r="G35" s="51"/>
      <c r="H35" s="65" t="s">
        <v>107</v>
      </c>
      <c r="I35" s="50"/>
      <c r="J35" s="61"/>
    </row>
    <row r="36" spans="1:10" ht="48" customHeight="1" x14ac:dyDescent="0.25">
      <c r="A36" s="22" t="s">
        <v>108</v>
      </c>
      <c r="B36" s="75" t="s">
        <v>109</v>
      </c>
      <c r="C36" s="47"/>
      <c r="D36" s="47"/>
      <c r="E36" s="47"/>
      <c r="F36" s="47"/>
      <c r="G36" s="39"/>
      <c r="H36" s="69"/>
      <c r="I36" s="47"/>
      <c r="J36" s="53"/>
    </row>
    <row r="37" spans="1:10" ht="48" customHeight="1" x14ac:dyDescent="0.25">
      <c r="A37" s="22" t="s">
        <v>110</v>
      </c>
      <c r="B37" s="75" t="s">
        <v>111</v>
      </c>
      <c r="C37" s="47"/>
      <c r="D37" s="47"/>
      <c r="E37" s="47"/>
      <c r="F37" s="47"/>
      <c r="G37" s="39"/>
      <c r="H37" s="63" t="s">
        <v>133</v>
      </c>
      <c r="I37" s="47"/>
      <c r="J37" s="53"/>
    </row>
    <row r="38" spans="1:10" ht="48" customHeight="1" x14ac:dyDescent="0.25">
      <c r="A38" s="22" t="s">
        <v>112</v>
      </c>
      <c r="B38" s="75" t="s">
        <v>113</v>
      </c>
      <c r="C38" s="47"/>
      <c r="D38" s="47"/>
      <c r="E38" s="47"/>
      <c r="F38" s="47"/>
      <c r="G38" s="39"/>
      <c r="H38" s="69"/>
      <c r="I38" s="47"/>
      <c r="J38" s="53"/>
    </row>
    <row r="39" spans="1:10" ht="48" customHeight="1" x14ac:dyDescent="0.25">
      <c r="A39" s="23">
        <v>4</v>
      </c>
      <c r="B39" s="59" t="s">
        <v>134</v>
      </c>
      <c r="C39" s="47"/>
      <c r="D39" s="47"/>
      <c r="E39" s="47"/>
      <c r="F39" s="47"/>
      <c r="G39" s="39"/>
      <c r="H39" s="63" t="s">
        <v>133</v>
      </c>
      <c r="I39" s="47"/>
      <c r="J39" s="53"/>
    </row>
    <row r="40" spans="1:10" ht="48" customHeight="1" x14ac:dyDescent="0.25">
      <c r="A40" s="23">
        <v>5</v>
      </c>
      <c r="B40" s="59" t="s">
        <v>135</v>
      </c>
      <c r="C40" s="47"/>
      <c r="D40" s="47"/>
      <c r="E40" s="47"/>
      <c r="F40" s="47"/>
      <c r="G40" s="39"/>
      <c r="H40" s="63" t="s">
        <v>133</v>
      </c>
      <c r="I40" s="47"/>
      <c r="J40" s="53"/>
    </row>
    <row r="41" spans="1:10" ht="48" customHeight="1" x14ac:dyDescent="0.25">
      <c r="A41" s="23">
        <v>6</v>
      </c>
      <c r="B41" s="59" t="s">
        <v>136</v>
      </c>
      <c r="C41" s="47"/>
      <c r="D41" s="47"/>
      <c r="E41" s="47"/>
      <c r="F41" s="47"/>
      <c r="G41" s="39"/>
      <c r="H41" s="63" t="s">
        <v>133</v>
      </c>
      <c r="I41" s="47"/>
      <c r="J41" s="53"/>
    </row>
    <row r="42" spans="1:10" ht="48" customHeight="1" x14ac:dyDescent="0.25">
      <c r="A42" s="23">
        <v>7</v>
      </c>
      <c r="B42" s="59" t="s">
        <v>137</v>
      </c>
      <c r="C42" s="47"/>
      <c r="D42" s="47"/>
      <c r="E42" s="47"/>
      <c r="F42" s="47"/>
      <c r="G42" s="39"/>
      <c r="H42" s="63" t="s">
        <v>133</v>
      </c>
      <c r="I42" s="47"/>
      <c r="J42" s="53"/>
    </row>
    <row r="43" spans="1:10" ht="48" customHeight="1" x14ac:dyDescent="0.25">
      <c r="A43" s="23"/>
      <c r="B43" s="68"/>
      <c r="C43" s="47"/>
      <c r="D43" s="47"/>
      <c r="E43" s="47"/>
      <c r="F43" s="47"/>
      <c r="G43" s="39"/>
      <c r="H43" s="69"/>
      <c r="I43" s="47"/>
      <c r="J43" s="53"/>
    </row>
    <row r="44" spans="1:10" ht="48" customHeight="1" x14ac:dyDescent="0.25">
      <c r="A44" s="23"/>
      <c r="B44" s="68"/>
      <c r="C44" s="47"/>
      <c r="D44" s="47"/>
      <c r="E44" s="47"/>
      <c r="F44" s="47"/>
      <c r="G44" s="39"/>
      <c r="H44" s="69"/>
      <c r="I44" s="47"/>
      <c r="J44" s="53"/>
    </row>
    <row r="45" spans="1:10" ht="48" customHeight="1" x14ac:dyDescent="0.25">
      <c r="A45" s="23"/>
      <c r="B45" s="68"/>
      <c r="C45" s="47"/>
      <c r="D45" s="47"/>
      <c r="E45" s="47"/>
      <c r="F45" s="47"/>
      <c r="G45" s="39"/>
      <c r="H45" s="69"/>
      <c r="I45" s="47"/>
      <c r="J45" s="53"/>
    </row>
    <row r="46" spans="1:10" ht="48.95" customHeight="1" thickBot="1" x14ac:dyDescent="0.3">
      <c r="A46" s="24"/>
      <c r="B46" s="71"/>
      <c r="C46" s="55"/>
      <c r="D46" s="55"/>
      <c r="E46" s="55"/>
      <c r="F46" s="55"/>
      <c r="G46" s="56"/>
      <c r="H46" s="72"/>
      <c r="I46" s="73"/>
      <c r="J46" s="74"/>
    </row>
    <row r="48" spans="1:10" ht="102" customHeight="1" x14ac:dyDescent="0.25">
      <c r="A48" s="67" t="s">
        <v>114</v>
      </c>
      <c r="B48" s="30"/>
      <c r="C48" s="30"/>
      <c r="D48" s="30"/>
      <c r="E48" s="30"/>
      <c r="F48" s="30"/>
      <c r="G48" s="30"/>
      <c r="H48" s="30"/>
      <c r="I48" s="30"/>
      <c r="J48" s="30"/>
    </row>
    <row r="51" spans="1:10" x14ac:dyDescent="0.25">
      <c r="A51" s="66" t="s">
        <v>115</v>
      </c>
      <c r="B51" s="30"/>
      <c r="C51" s="30"/>
      <c r="D51" s="30"/>
      <c r="E51" s="58" t="s">
        <v>138</v>
      </c>
      <c r="F51" s="30"/>
      <c r="G51" s="30"/>
      <c r="H51" s="30"/>
      <c r="I51" s="30"/>
      <c r="J51" s="30"/>
    </row>
    <row r="53" spans="1:10" x14ac:dyDescent="0.25">
      <c r="A53" s="66" t="s">
        <v>116</v>
      </c>
      <c r="B53" s="30"/>
      <c r="C53" s="30"/>
      <c r="D53" s="30"/>
      <c r="E53" s="58" t="s">
        <v>139</v>
      </c>
      <c r="F53" s="30"/>
      <c r="G53" s="30"/>
      <c r="H53" s="30"/>
      <c r="I53" s="30"/>
      <c r="J53" s="30"/>
    </row>
    <row r="100" spans="1:1" ht="15.75" x14ac:dyDescent="0.25">
      <c r="A100" t="s">
        <v>117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FZJ6XTJY6WQ3-1352427771-472527</_dlc_DocId>
    <_dlc_DocIdUrl xmlns="f401bc6b-16ae-4eec-874e-4b24bc321f82">
      <Url>https://bbraun.sharepoint.com/sites/bbraun_eis_ltmedical/_layouts/15/DocIdRedir.aspx?ID=FZJ6XTJY6WQ3-1352427771-472527</Url>
      <Description>FZJ6XTJY6WQ3-1352427771-472527</Description>
    </_dlc_DocIdUrl>
  </documentManagement>
</p:properties>
</file>

<file path=customXml/itemProps1.xml><?xml version="1.0" encoding="utf-8"?>
<ds:datastoreItem xmlns:ds="http://schemas.openxmlformats.org/officeDocument/2006/customXml" ds:itemID="{2C2E8FE3-ADE0-45F5-B9B8-290CBD046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F10DDC-88CE-4B6E-A974-899F6292BE86}">
  <ds:schemaRefs>
    <ds:schemaRef ds:uri="http://schemas.microsoft.com/sharepoint/events"/>
  </ds:schemaRefs>
</ds:datastoreItem>
</file>

<file path=customXml/itemProps3.xml><?xml version="1.0" encoding="utf-8"?>
<ds:datastoreItem xmlns:ds="http://schemas.openxmlformats.org/officeDocument/2006/customXml" ds:itemID="{90BD6E98-246B-4582-B25D-6BCBAD3FD11B}">
  <ds:schemaRefs>
    <ds:schemaRef ds:uri="http://schemas.microsoft.com/sharepoint/v3/contenttype/forms"/>
  </ds:schemaRefs>
</ds:datastoreItem>
</file>

<file path=customXml/itemProps4.xml><?xml version="1.0" encoding="utf-8"?>
<ds:datastoreItem xmlns:ds="http://schemas.openxmlformats.org/officeDocument/2006/customXml" ds:itemID="{FD5DF4BA-D8E7-43C1-9111-DE351AAC8513}">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2025-03-04T13:45:08Z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2025-02-21T12:06:22Z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c3bddca6-808a-4410-afdb-808caf0dd8d7</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a92465b3-dec4-444e-acb5-83b972947b70</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