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105" windowWidth="23250" windowHeight="12570"/>
  </bookViews>
  <sheets>
    <sheet name="Lapas1" sheetId="1" r:id="rId1"/>
  </sheets>
  <calcPr calcId="145621"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4" i="1" l="1"/>
  <c r="J94" i="1"/>
  <c r="L94" i="1" s="1"/>
  <c r="K92" i="1"/>
  <c r="J92" i="1"/>
  <c r="L92" i="1" s="1"/>
  <c r="K91" i="1"/>
  <c r="J91" i="1"/>
  <c r="L91" i="1" s="1"/>
  <c r="K88" i="1"/>
  <c r="J88" i="1"/>
  <c r="L88" i="1" s="1"/>
  <c r="K87" i="1"/>
  <c r="J87" i="1"/>
  <c r="L87" i="1" s="1"/>
  <c r="K86" i="1"/>
  <c r="K89" i="1" s="1"/>
  <c r="J86" i="1"/>
  <c r="L86" i="1" s="1"/>
  <c r="K84" i="1"/>
  <c r="J84" i="1"/>
  <c r="L84" i="1" s="1"/>
  <c r="K83" i="1"/>
  <c r="J83" i="1"/>
  <c r="L83" i="1" s="1"/>
  <c r="K81" i="1"/>
  <c r="J81" i="1"/>
  <c r="L81" i="1" s="1"/>
  <c r="K80" i="1"/>
  <c r="J80" i="1"/>
  <c r="L80" i="1" s="1"/>
  <c r="K79" i="1"/>
  <c r="J79" i="1"/>
  <c r="L79" i="1" s="1"/>
  <c r="K78" i="1"/>
  <c r="J78" i="1"/>
  <c r="L78" i="1" s="1"/>
  <c r="K77" i="1"/>
  <c r="J77" i="1"/>
  <c r="L77" i="1" s="1"/>
  <c r="L93" i="1" l="1"/>
  <c r="K93" i="1"/>
  <c r="K82" i="1"/>
  <c r="L89" i="1"/>
  <c r="L82" i="1"/>
  <c r="K75" i="1" l="1"/>
  <c r="L75" i="1" s="1"/>
  <c r="J75" i="1"/>
  <c r="J66" i="1"/>
  <c r="K66" i="1"/>
  <c r="K58" i="1"/>
  <c r="L58" i="1" s="1"/>
  <c r="J58" i="1"/>
  <c r="J42" i="1"/>
  <c r="K49" i="1"/>
  <c r="L49" i="1" s="1"/>
  <c r="K41" i="1"/>
  <c r="K17" i="1"/>
  <c r="K42" i="1"/>
  <c r="L42" i="1" s="1"/>
  <c r="K43" i="1"/>
  <c r="L43" i="1" s="1"/>
  <c r="K44" i="1"/>
  <c r="L44" i="1" s="1"/>
  <c r="K45" i="1"/>
  <c r="L45" i="1" s="1"/>
  <c r="K46" i="1"/>
  <c r="L46" i="1" s="1"/>
  <c r="K47" i="1"/>
  <c r="L47" i="1" s="1"/>
  <c r="K48" i="1"/>
  <c r="L48" i="1" s="1"/>
  <c r="K51" i="1"/>
  <c r="L51" i="1" s="1"/>
  <c r="K52" i="1"/>
  <c r="L52" i="1" s="1"/>
  <c r="K53" i="1"/>
  <c r="L53" i="1" s="1"/>
  <c r="K54" i="1"/>
  <c r="L54" i="1" s="1"/>
  <c r="K55" i="1"/>
  <c r="L55" i="1" s="1"/>
  <c r="J43" i="1"/>
  <c r="J44" i="1"/>
  <c r="J45" i="1"/>
  <c r="J46" i="1"/>
  <c r="J47" i="1"/>
  <c r="J48" i="1"/>
  <c r="J49" i="1"/>
  <c r="J51" i="1"/>
  <c r="J52" i="1"/>
  <c r="J53" i="1"/>
  <c r="J54" i="1"/>
  <c r="J55" i="1"/>
  <c r="J41" i="1"/>
  <c r="K6" i="1"/>
  <c r="J6" i="1"/>
  <c r="K18" i="1"/>
  <c r="L18" i="1" s="1"/>
  <c r="K19" i="1"/>
  <c r="L19" i="1" s="1"/>
  <c r="K20" i="1"/>
  <c r="L20" i="1" s="1"/>
  <c r="K21" i="1"/>
  <c r="L21" i="1" s="1"/>
  <c r="K22" i="1"/>
  <c r="L22" i="1" s="1"/>
  <c r="K23" i="1"/>
  <c r="L23" i="1" s="1"/>
  <c r="K24" i="1"/>
  <c r="L24" i="1" s="1"/>
  <c r="K25" i="1"/>
  <c r="L25" i="1" s="1"/>
  <c r="K26" i="1"/>
  <c r="L26" i="1" s="1"/>
  <c r="K27" i="1"/>
  <c r="L27" i="1" s="1"/>
  <c r="K28" i="1"/>
  <c r="L28" i="1" s="1"/>
  <c r="K29" i="1"/>
  <c r="L29" i="1" s="1"/>
  <c r="K30" i="1"/>
  <c r="L30" i="1" s="1"/>
  <c r="K31" i="1"/>
  <c r="L31" i="1" s="1"/>
  <c r="K32" i="1"/>
  <c r="L32" i="1" s="1"/>
  <c r="K33" i="1"/>
  <c r="L33" i="1" s="1"/>
  <c r="K34" i="1"/>
  <c r="L34" i="1" s="1"/>
  <c r="K35" i="1"/>
  <c r="L35" i="1" s="1"/>
  <c r="K36" i="1"/>
  <c r="L36" i="1" s="1"/>
  <c r="K37" i="1"/>
  <c r="L37" i="1" s="1"/>
  <c r="K38" i="1"/>
  <c r="L38" i="1" s="1"/>
  <c r="J18" i="1"/>
  <c r="J19" i="1"/>
  <c r="J20" i="1"/>
  <c r="J21" i="1"/>
  <c r="J22" i="1"/>
  <c r="J23" i="1"/>
  <c r="J24" i="1"/>
  <c r="J25" i="1"/>
  <c r="J26" i="1"/>
  <c r="J27" i="1"/>
  <c r="J28" i="1"/>
  <c r="J29" i="1"/>
  <c r="J30" i="1"/>
  <c r="J31" i="1"/>
  <c r="J32" i="1"/>
  <c r="J33" i="1"/>
  <c r="J34" i="1"/>
  <c r="J35" i="1"/>
  <c r="J36" i="1"/>
  <c r="J37" i="1"/>
  <c r="J38" i="1"/>
  <c r="J17" i="1"/>
  <c r="K39" i="1" l="1"/>
  <c r="L39" i="1" s="1"/>
  <c r="L41" i="1"/>
  <c r="L66" i="1"/>
  <c r="L6" i="1"/>
  <c r="L17" i="1"/>
  <c r="K67" i="1"/>
  <c r="L67" i="1" s="1"/>
  <c r="K68" i="1"/>
  <c r="L68" i="1" s="1"/>
  <c r="K69" i="1"/>
  <c r="L69" i="1" s="1"/>
  <c r="K70" i="1"/>
  <c r="L70" i="1" s="1"/>
  <c r="K71" i="1"/>
  <c r="L71" i="1" s="1"/>
  <c r="K72" i="1"/>
  <c r="L72" i="1" s="1"/>
  <c r="K73" i="1"/>
  <c r="L73" i="1" s="1"/>
  <c r="J67" i="1"/>
  <c r="J68" i="1"/>
  <c r="J69" i="1"/>
  <c r="J70" i="1"/>
  <c r="J71" i="1"/>
  <c r="J72" i="1"/>
  <c r="J73" i="1"/>
  <c r="K59" i="1"/>
  <c r="K60" i="1"/>
  <c r="L60" i="1" s="1"/>
  <c r="K61" i="1"/>
  <c r="L61" i="1" s="1"/>
  <c r="K62" i="1"/>
  <c r="L62" i="1" s="1"/>
  <c r="K63" i="1"/>
  <c r="L63" i="1" s="1"/>
  <c r="J59" i="1"/>
  <c r="J60" i="1"/>
  <c r="J61" i="1"/>
  <c r="J62" i="1"/>
  <c r="J63" i="1"/>
  <c r="K64" i="1" l="1"/>
  <c r="L64" i="1" s="1"/>
  <c r="L59" i="1"/>
  <c r="K74" i="1"/>
  <c r="L74" i="1" s="1"/>
  <c r="I50" i="1"/>
  <c r="J50" i="1" l="1"/>
  <c r="K50" i="1"/>
  <c r="K56" i="1" s="1"/>
  <c r="L56" i="1" s="1"/>
  <c r="K7" i="1"/>
  <c r="K8" i="1"/>
  <c r="L8" i="1" s="1"/>
  <c r="K9" i="1"/>
  <c r="L9" i="1" s="1"/>
  <c r="K10" i="1"/>
  <c r="L10" i="1" s="1"/>
  <c r="K11" i="1"/>
  <c r="L11" i="1" s="1"/>
  <c r="K12" i="1"/>
  <c r="L12" i="1" s="1"/>
  <c r="K13" i="1"/>
  <c r="L13" i="1" s="1"/>
  <c r="K14" i="1"/>
  <c r="L14" i="1" s="1"/>
  <c r="J7" i="1"/>
  <c r="J8" i="1"/>
  <c r="J9" i="1"/>
  <c r="J10" i="1"/>
  <c r="J11" i="1"/>
  <c r="J12" i="1"/>
  <c r="J13" i="1"/>
  <c r="J14" i="1"/>
  <c r="L7" i="1" l="1"/>
  <c r="L15" i="1" s="1"/>
  <c r="K15" i="1"/>
  <c r="L50" i="1"/>
</calcChain>
</file>

<file path=xl/sharedStrings.xml><?xml version="1.0" encoding="utf-8"?>
<sst xmlns="http://schemas.openxmlformats.org/spreadsheetml/2006/main" count="635" uniqueCount="227">
  <si>
    <t>Pirkimo dalis</t>
  </si>
  <si>
    <t>PAVADINIMAS</t>
  </si>
  <si>
    <t>Specifikacija</t>
  </si>
  <si>
    <t>Mato vnt.</t>
  </si>
  <si>
    <t>Siūlomo parametro atitikimas arba konkreti parametro reikšmė ir atitikimo patvirtinimas (dokumentuose pažymint siūlomą parametrą)</t>
  </si>
  <si>
    <t>Gaminio kodas</t>
  </si>
  <si>
    <t>Gamintojas</t>
  </si>
  <si>
    <t>Adatų skaičius pakuotėje</t>
  </si>
  <si>
    <t>Siūlo storis</t>
  </si>
  <si>
    <t>Adatos dydis mm</t>
  </si>
  <si>
    <t>Adatos lenktumas</t>
  </si>
  <si>
    <t>Adatos tipas</t>
  </si>
  <si>
    <t>Siūlo ilgis cm</t>
  </si>
  <si>
    <t>Nailono siūlas.</t>
  </si>
  <si>
    <t>Cheminė medžiaga nailonas (poliamidas) 6 ir nailonas (poliamidas) 6.6 polimeras. Monofilamentas. Siūlas stiprus. Adatos tvitrtos, nelinksta ir nelūžta. Sterili vienetinė pakuotė. Priemonės turi būti paženklintos CE ženklu, atitikti 2017/745 (93/42) EEB direktyvos reikalavimus. Pateikti tai įrodančius sertifikatus.</t>
  </si>
  <si>
    <t>vnt.</t>
  </si>
  <si>
    <t>10/0</t>
  </si>
  <si>
    <t>6-6,5</t>
  </si>
  <si>
    <t>1/2 arba 3/8</t>
  </si>
  <si>
    <t>Premium spatula</t>
  </si>
  <si>
    <t>5/0</t>
  </si>
  <si>
    <t>24-26</t>
  </si>
  <si>
    <t xml:space="preserve">Pjaunanti </t>
  </si>
  <si>
    <t>4/0</t>
  </si>
  <si>
    <t>3/8</t>
  </si>
  <si>
    <t>Pjaunanti</t>
  </si>
  <si>
    <t>45-75</t>
  </si>
  <si>
    <t>3/0</t>
  </si>
  <si>
    <t>25-30</t>
  </si>
  <si>
    <t>37-39</t>
  </si>
  <si>
    <t>70-75</t>
  </si>
  <si>
    <t>2/0</t>
  </si>
  <si>
    <t>Siūlai (PGA) 56-70p.</t>
  </si>
  <si>
    <t>Besirezorbuojantis polifilomentinis siūlas. Gali būti išmirkytas gliukonato tirpale. Siūlo cheminė sudėtis - glikolido polimeras arba glikolio laktato kopolimeras. Siūlas gali būti padengtas medžiaga gerinančia siūlo svybes. Po 21p. išlieka 30-50% stiprumo, pilnai rezorbuojasi po 56-70p. Adatos tvirtos, nelinkstančios, nelūžtančios, gali būti padengtas medžiaga gerinančia adatos savybes. Sterili vienetinė pakuotė. Priemonės turi būti paženklintos CE ženklu, atitikti 2017/745 (93/42) EEB direktyvos reikalavimus. Pateikti tai įrodančius sertifikatus.</t>
  </si>
  <si>
    <t>1/2</t>
  </si>
  <si>
    <t>Apvali -dūrianti</t>
  </si>
  <si>
    <t>20-22</t>
  </si>
  <si>
    <t>25-26</t>
  </si>
  <si>
    <t>6x45</t>
  </si>
  <si>
    <t>70-90</t>
  </si>
  <si>
    <t>pjaunanti</t>
  </si>
  <si>
    <t>36-37</t>
  </si>
  <si>
    <t>Siūlai (PGA) 56-70p. Antimikrobinis</t>
  </si>
  <si>
    <t>Besirezorbuojantis polifilomentinis siūlas. Gali būti išmirkytas gliukonato tirpale. Siūlo cheminė sudėtis - glikolido polimeras arba glikolio laktato kopolimeras. Siūlas gali būti padengtas medžiaga gerinančia siūlo svybes. Po 21p. išlieka 30-50% stiprumo, pilnai rezorbuojasi po 56-70p. Adatos tvirtos, nelinkstančios, nelūžtančios, gali būti padengtas medžiaga gerinančia adatos savybes. Siūlas padengtas antibakterine chlorheksidino diacetato ar lygiaverte danga. Sterili vienetinė pakuotė. Priemonės turi būti paženklintos CE ženklu, atitikti 2017/745 (93/42) EEB direktyvos reikalavimus. Pateikti tai įrodančius sertifikatus.</t>
  </si>
  <si>
    <t>Siūlai (PDS)  170-200d.</t>
  </si>
  <si>
    <t>Besirezorbuojantis monofilomentinis siūlas. Siūlo cheminė sudėtis - polidioksanono polimeras. Rezorbcijos trukmė 170-200d. Labai stiprus, lankstus, slidus. Adatos tvirtos, nelinkstančios, nelūžtančios. Sterili vienetinė pakuotė. Priemonės turi būti paženklintos CE ženklu, atitikti 2017/745 (93/42) EEB direktyvos reikalavimus. Pateikti tai įrodančius sertifikatus.</t>
  </si>
  <si>
    <t>48-50</t>
  </si>
  <si>
    <t>130-150kilpa</t>
  </si>
  <si>
    <t>35-37</t>
  </si>
  <si>
    <t>Šilko siūlai. (Silkam)</t>
  </si>
  <si>
    <t>Nesirezorbuojantis polifilamentinis pintas siūlas pagamintas iš natūralaus šilko. Padengtas vašku arba/ir silikonu. Sterilizuotas gama spinduliais. Adatos tvirtos, nelinkstančios, nelūžtančios, gali būti padengtos medžiaga gerinančia adatos savybes. Sterili vienetinė pakuotė. Priemonės turi būti paženklintos CE ženklu, atitikti 2017/745 (93/42) EEB direktyvos reikalavimus. Pateikti tai įrodančius sertifikatus.</t>
  </si>
  <si>
    <t>Pjaunanti arba durianti</t>
  </si>
  <si>
    <t>1x150</t>
  </si>
  <si>
    <t>Polipropileno siūlai</t>
  </si>
  <si>
    <t>Nesirezorbuojantis monofilomentinis siūlas. Cheminė medžiaga - polipropilenas, sudėtyje gali tūrėti polietileno. Siūlas stiprus, lankstus, neplyšta, aplik jį nesusidaro granuliacijos. Adatos tvirtos, nelinkstančios, nelūžtančios.  Sterili vienetinė pakuotė. Priemonės turi būti paženklintos CE ženklu, atitikti 2017/745 (93/42) EEB direktyvos reikalavimus. Pateikti tai įrodančius sertifikatus.</t>
  </si>
  <si>
    <t>16-17</t>
  </si>
  <si>
    <t>70-100</t>
  </si>
  <si>
    <t>26-30</t>
  </si>
  <si>
    <t>35-40</t>
  </si>
  <si>
    <t>36-40</t>
  </si>
  <si>
    <t xml:space="preserve">Kabutės polimerinės apendikso kulties klipsatoriui  Click'aV Grena. </t>
  </si>
  <si>
    <t>Vienoje sterilioje kasetėje yra XL dydžio (7-16mm) šešios polimerinės kabutės su užrakinimu. Kabučių vidiniai paviršiai su dantukais. Pakuotėje gali būti 10 kasečių. Polimerinės kabutės turi tikti ligoninės naudojamam „Grena“ laparoskopiniam polimerinių XL dydžio kabučių klipatoriui, kasetės spalvinis žymėjimas turi sutapti su klipatoriaus spalviniu žymėjimu. Priemonės turi būti paženklintos CE ženklu, atitikti 2017/745 (93/42) EEB direktyvos reikalavimus. Pateikti tai įrodančius sertifikatus.</t>
  </si>
  <si>
    <t>kasetė</t>
  </si>
  <si>
    <t xml:space="preserve">Tracheostominiai  vamzdeliai </t>
  </si>
  <si>
    <t xml:space="preserve"> Priemonės turi būti paženklintos CE ženklu, atitikti 2017/745 (93/42) EEB direktyvos reikalavimus. Pateikti tai įrodančius sertifikatus.</t>
  </si>
  <si>
    <t>Tracheostominis vamzdelis  su kaiščiu 7,0mm</t>
  </si>
  <si>
    <t>Tracheostominis vamzdelis su kaiščiu 7,5mm</t>
  </si>
  <si>
    <t>Tracheostominis vamzdelis su kaiščiu 8,0mm</t>
  </si>
  <si>
    <t>Tracheostominis vamzdelis  su kaiščiu 8,5mm</t>
  </si>
  <si>
    <t>Tracheostomijos rinkinys su dviguba kaniule ir pripučiama manžete 7,0-8,0mm</t>
  </si>
  <si>
    <t>Sterilus. Pagamintas iš PVC, lenktos formos, lankstus, skaidrus, su išilgine rentgeno kontrastine juosta. Užapvalintas atrauminis galiukas. Besisukanti sparnelių fiksavimo jungtis. Manžetė žemo slėgio su pripūtimo balionėliu bei vožtuvu. 2 vidinės atrauminės keičiamos kaniulės užapvalintais kraštais. Rinkiny yra: 1 obturatorius užapvalintu galiuku; konusinis kamštelis; dangtelis kosulio palengvinimui, platus kaklo raištis vamzdelio tvirtinimui. Be latekso. Be ftalatų. Supakuotas po vieną. Priemonės turi būti paženklintos CE ženklu, atitikti 2017/745 (93/42) EEB direktyvos reikalavimus. Pateikti tai įrodančius sertifikatus.</t>
  </si>
  <si>
    <t>Skubios krikotirotomijos rinkinys</t>
  </si>
  <si>
    <t>Sterilus. Rinkinio sudėtis: skalpelis, 14Fr bužas 40cm, tracheostominis vamzdelis 6mm diametro su pripučiama manžete, prailginimo vamzdelis, švirkštas 10ml, vamzdelio tvirtinimo kaklo juosta. Priemonės turi būti paženklintos CE ženklu, atitikti 2017/745 (93/42) EEB direktyvos reikalavimus. Pateikti tai įrodančius sertifikatus.</t>
  </si>
  <si>
    <t>Ambu maišai vienkartiniai</t>
  </si>
  <si>
    <t>Ambu maišas kūdikiams; rezervinis maišas - 280ml</t>
  </si>
  <si>
    <t>Ambu maišas vaikams; rezervinis maišas - 550ml,  kaukė 3 dydžio</t>
  </si>
  <si>
    <t>Ambu maišas suaugusiems; rezervinis maišas - 1500ml, kaukė 4 dydžio</t>
  </si>
  <si>
    <t xml:space="preserve">Kombinuoti kvėpavimo filtrai </t>
  </si>
  <si>
    <t>Turi būti kliniškai švarūs, vienkartiniai, gaminio sudėtyje neturi būti latekso. Elektrostatinis filtro veikimo principas. Turi būti su Luer Lock tipo jungtimi CO2 monitorizavimui. Monitoringo linijos anga privalo turėti dangtelį. Dangtelis turi būti pritvirtintas prie Luer Lock angos, tam, kad jį atidengus nepasimestų. Turi būti testuoti su virusais ir bakterijomis nepriklausomoje laboratorijoje pagal tarptautines metodikas (pateikti Nepriklausomos laboratorijos testavimo protokolų kopijas). 24 val. Antibakterinės savybės – turi sulaikyti hepatito virusą, TBC lazdelę ir kt. bakterijas. Efektyvumas &gt;99,99%. Supakuoti į maišelius po 1 vnt. Jungtys 22M/15F-22F/15M. Priemonės turi būti paženklintos CE ženklu, atitikti 2017/745 (93/42) EEB direktyvos reikalavimus. Pateikti tai įrodančius sertifikatus.</t>
  </si>
  <si>
    <t>Kombinuotas kvėpavimo filtras suaugusiems</t>
  </si>
  <si>
    <t>filtro parametrai: tūris – 55÷60 ml, pasipriešinimas – nedaugiau kaip 2,6cm H2O (esant 60 l/min), drėgmės gražinimas – ne mažiau kaip 30,6 mg H2O/l (VT 500ml), minimalus įkvėpimo/iškvėpimo tūris – 200ml. Pateikti filtrų testavimo protokolus. Priemonės turi būti paženklintos CE ženklu, atitikti 2017/745 (93/42) EEB direktyvos reikalavimus. Pateikti tai įrodančius sertifikatus.</t>
  </si>
  <si>
    <t>Kombinuotas kvėpavimo filtras vaikams</t>
  </si>
  <si>
    <t>filtro parametrai: tūris – 28 ml, pasipriešinimas – nedaugiau kaip 1,6cm H2O (esant 20 l/min), drėgmės gražinimas – ne mažiau kaip 32,0mg H2O/l (VT 250ml), minimalus įkvėpimo/iškvėpimo tūris – 75ml. Pateikti filtrų testavimo protokolus. Priemonės turi būti paženklintos CE ženklu, atitikti 2017/745 (93/42) EEB direktyvos reikalavimus. Pateikti tai įrodančius sertifikatus.</t>
  </si>
  <si>
    <t>Absorbentas darbui su Sevofluranu 4,5-5 ltr.</t>
  </si>
  <si>
    <t>Skirtas darbui su Sevofluranu. Turi būti pagamintas iš sferinės arba "D" formos žemo dulkėtumo granulių. Vienas kilogramas absorbento turi absorbuoti mažiausiai 120 litrų anglies dvideginio. Spalvų indikatorius: baltas arba žalias - keičiasi į violetinį.  Sudėtyje nėra kalio hidroksido, bendras šarminių metalų kiekis ne didesnis kaip 5%. Turi būti supakuotas 4,5-5 l kanistruose. Priemonės turi būti paženklintos CE ženklu, atitikti 2017/745 (93/42) EEB direktyvos reikalavimus. Pateikti tai įrodančius sertifikatus.</t>
  </si>
  <si>
    <t>Vienkartinė paciento jungtis su šarnyrine alkūne, kliniškai švari, gaminio sudėtyje neturi būti latekso.Turi būti 9.5mm anga atsiurbimams ir bronchoskopijai su dvigubu dangteliu, tai yra dangtelyje papildoma 7.6mm ir anga. Paciento pusėje konusinė jungtis 22M/15F sukasi apie savo ašį. Aparato pusėje 22F juntis gofruotu 70mm (sutraukus) iki 150mm (ištempus) vamzdeliu sujungta su alkune, kuri turėdama šarnyrinę jungtį gali suktis apie savo ašį. Pakuotė turi būti lengvai praplėšiama ranka, nenaudojant jokių pašalinių daiktų. Turi būti įpakuota po 1 vnt. Priemonės turi būti paženklintos CE ženklu, atitikti 2017/745 (93/42) EEB direktyvos reikalavimus. Pateikti tai įrodančius sertifikatus.</t>
  </si>
  <si>
    <t xml:space="preserve">Prailginimas prie intubacinio vamzdelio su šarnyrine alkūne </t>
  </si>
  <si>
    <t>Kliniškai švarūs, be latekso. Pilnai paruošta naudojimui. Ambu maišo detalės neišardomos, ir patikimai sujungtos į bendrą sistemą. Ambu maišas sudarytas iš: skaidrios anatominės kaukės su minkštu pripūstu priegalviu; 360° kampu besisukančios jungties su slėgio numetimo vožtuvu, jei maišo talpa mažesnė kaip 1,5 litro;  ventiliavimo maišo; rezervinio deguonies maišo; deguonies vamzdelio ne mažesnio kaip 1,8m ilgio. Sistemos maišo forma patogi spaudymui ranka. Supakuota į atskirus maišelius po 1 komplektą. Turi būti galimybė ventiliaciją atlikti ir be deguonies. Kai rezervinis maišas mažesnis nei 1.5l turi būti slėgio numetimo vožtuvas, atsidarantis, esant 40cm H2O stulpelio. Į rinkinį įeina atitinkamo dydžio skaidri kaukė be latekso. Priemonės turi būti paženklintos CE ženklu, atitikti 2017/745 (93/42) EEB direktyvos reikalavimus. Pateikti tai įrodančius sertifikatus.</t>
  </si>
  <si>
    <t xml:space="preserve">   Bendra 1 pirkimo objekto dalies įkainių suma</t>
  </si>
  <si>
    <t>Vnt. įkainis Eur be PVM</t>
  </si>
  <si>
    <t>Vnt. įkainis Eur su PVM</t>
  </si>
  <si>
    <t>Bendra įkainių suma Eur be PVM</t>
  </si>
  <si>
    <t>Bendra įkainių suma Eur su PVM</t>
  </si>
  <si>
    <t xml:space="preserve">Numatomas kiekis 24mėn. </t>
  </si>
  <si>
    <t xml:space="preserve">   Bendra 2 pirkimo objekto dalies įkainių suma</t>
  </si>
  <si>
    <t xml:space="preserve">   Bendra 3 pirkimo objekto dalies įkainių suma</t>
  </si>
  <si>
    <t xml:space="preserve">   Bendra 5 pirkimo objekto dalies įkainių suma</t>
  </si>
  <si>
    <t xml:space="preserve">   Bendra 6 pirkimo objekto dalies įkainių suma</t>
  </si>
  <si>
    <t xml:space="preserve">   Bendra 13 pirkimo objekto dalies įkainių suma</t>
  </si>
  <si>
    <t xml:space="preserve">   Bendra 26 pirkimo objekto dalies įkainių suma</t>
  </si>
  <si>
    <t xml:space="preserve">   Bendra 28 pirkimo objekto dalies įkainių suma</t>
  </si>
  <si>
    <t>Pirkimo sąlygų 5 priedas</t>
  </si>
  <si>
    <t>TECHNINĖ SPECIFIKACIJA</t>
  </si>
  <si>
    <t xml:space="preserve">Bendrieji reikalavimai: </t>
  </si>
  <si>
    <t>2. Prekių charakteristikoms patvirtinti tiekėjas privalo pateikti techninių duomenų lapą ar lygiavertį gamintojo dokumentą.</t>
  </si>
  <si>
    <t xml:space="preserve">3. Visoms nurodytoms konkrečioms medžiagoms ir/ar konkretiems pavadinimams, standartams ir pan. taikoma „arba lygiavertis“.  </t>
  </si>
  <si>
    <t>4. Tiekėjas, siūlantis lygiavertę prekę privalo savo pasiūlyme patikimomis priemonėmis įrodyti, kad siūloma prekė yra lygiavertė ir atitinka techninėje specifikacijoje keliamus reikalavimus.</t>
  </si>
  <si>
    <t>5.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PO turi teisę reikalauti pateikti katalogų ir techninių aprašų originalus, o tiekėjui jų nepateikus – pasiūlymą atmesti.</t>
  </si>
  <si>
    <r>
      <t xml:space="preserve">* - </t>
    </r>
    <r>
      <rPr>
        <b/>
        <i/>
        <sz val="11"/>
        <rFont val="Times New Roman"/>
        <family val="1"/>
        <charset val="186"/>
      </rPr>
      <t xml:space="preserve">Gaminio kodas </t>
    </r>
    <r>
      <rPr>
        <i/>
        <sz val="11"/>
        <rFont val="Times New Roman"/>
        <family val="1"/>
        <charset val="186"/>
      </rPr>
      <t>gamintojo kataloge, jeigu gamintojas turi savo prekių katalogą.</t>
    </r>
  </si>
  <si>
    <t xml:space="preserve">** - Pirkėjas neįsipareigoja nupirkti viso nurodyto preliminaraus prekių kiekio, prekės bus užsakomos ir apmokamos pagal faktinį poreikį. Preliminarūs prekių kiekiai nelaikomi maksimaliais kiekiais, Pirkėjas gali išpirkti mažesnį arba didesnį kiekį nei preliminarus kiekis, tačiau negali būti viršyta pradinė (maksimali) sutarties (sutarties dalies) vertė. </t>
  </si>
  <si>
    <t>1. Prekių kokybė, žymėjimas, informacija vartotojui turi atitikti Tarybos Direktyvos 93/42/EEB ir/ar Europos Parlamento ir Tarybos reglamento (ES) 2017/745 dėl medicinos priemonių reikalavimus. Siūlomos prekės privalo turėti CE ženklinimą. Pateikti kartu su pasiūlymu.</t>
  </si>
  <si>
    <t xml:space="preserve">Pastaba: Visos pasiūlyme nurodytos Bendros įkainių sumos turi būti nurodytos dviejų skaičių po kablelio tikslumu (suapvalintos iki šimtųjų skaičiaus dalių). </t>
  </si>
  <si>
    <t>Nailono siūlas. 2, 10/0, 6.4mm, 3/8, 30cm, Premium Spatula</t>
  </si>
  <si>
    <t>EE64100/2-30N</t>
  </si>
  <si>
    <t>Internacional Farmaceutica Atramat</t>
  </si>
  <si>
    <t xml:space="preserve">Nailono siūlas. 1, 4/0, 26mm, 3/8, 75cm, pjuananti </t>
  </si>
  <si>
    <t>NL24026F4</t>
  </si>
  <si>
    <t>Huaiyin Medical</t>
  </si>
  <si>
    <t xml:space="preserve">Nailono siūlas. 1, 3/0, 30mm, 3/8, 75cm, pjaunanti </t>
  </si>
  <si>
    <t>NL23030F4</t>
  </si>
  <si>
    <t xml:space="preserve">Nailono siūlas. 1, 3/0, 37mm, 3/8, 75cm, pjaunanti </t>
  </si>
  <si>
    <t>NL23037F4</t>
  </si>
  <si>
    <t xml:space="preserve">Nailono siūlas. 1, 2/0, 30mm/ 3/8, 75cm, pjaunanti </t>
  </si>
  <si>
    <t>NL22030F4</t>
  </si>
  <si>
    <t xml:space="preserve">Nailono siūlas. 1, 0, 37mm, 3/8, 75cm, pjaunanti </t>
  </si>
  <si>
    <t>NL21037F4</t>
  </si>
  <si>
    <t xml:space="preserve">Nailono siūlas. 1, 5/0, 26mm, 3/8, 45cm,  pjaunanti </t>
  </si>
  <si>
    <t>CE2645-N</t>
  </si>
  <si>
    <t>SM 2291</t>
  </si>
  <si>
    <t>Chirana</t>
  </si>
  <si>
    <t xml:space="preserve">Nailono siūlas. 1, 2/0, 38mm, 3/8, 75cm, pjaunanti </t>
  </si>
  <si>
    <t>SM 2293</t>
  </si>
  <si>
    <t xml:space="preserve">Nailono siūlas. 1,1, 38mm, 3/8, 75cm, pjaunanti </t>
  </si>
  <si>
    <t>PGA 56-70p. 1, 4/0, 17, 1/2. Apvali -durianti, 75</t>
  </si>
  <si>
    <t>15200045-6</t>
  </si>
  <si>
    <t>PGA 56-70p. 3/0, 6x45</t>
  </si>
  <si>
    <t>15300045-6</t>
  </si>
  <si>
    <t>PGA 56-70p. 2/0, 6x45</t>
  </si>
  <si>
    <t xml:space="preserve">PGA 56-70p. 1, 3/0, 22, 1/2. Apvali -durianti, 75 </t>
  </si>
  <si>
    <t xml:space="preserve">PGA 56-70p. 1, 3/0, 26, 1/2. Apvali -durianti, 75 </t>
  </si>
  <si>
    <t>PGA 56-70p. 1, 2/0, 26, 1/2. Apvali -dūrianti, 75</t>
  </si>
  <si>
    <t>PGA 56-70p. 1, 2/0, 26, 1/2, pjaunanti, 75</t>
  </si>
  <si>
    <t>PGA 56-70p. 1, 2/0, 36, 1/2, pjaunanti, 75</t>
  </si>
  <si>
    <t>PGA 56-70p. 1, 2/0, 40, 1/2, pjaunanti, 90</t>
  </si>
  <si>
    <t>PGA 56-70p. 1, 2/0, 36. 1/2. Apvali -dūrianti, 75</t>
  </si>
  <si>
    <t>PGA 56-70p 1, 2/0, 40, 1/2. Apvali -dūrianti, 75</t>
  </si>
  <si>
    <t>PGA 56-70p. 1, 2/0, 48, 1/2.  Apvali -dūrianti, 90</t>
  </si>
  <si>
    <t xml:space="preserve"> 15350045-6</t>
  </si>
  <si>
    <t>PGA 56-70p.0, 6x45</t>
  </si>
  <si>
    <t>PGA 56-70p. 1, 0, 36, 1/2. Apvali -durianti, 90</t>
  </si>
  <si>
    <t>PGA 56-70p.1, 0, 36, 1/2, pjaunanti, 90</t>
  </si>
  <si>
    <t>PGA 56-70p. 1, 0, 48, 1/2, pjaunanti, 90</t>
  </si>
  <si>
    <t>PGA 56-70p. 1,1, 36, 1/2, pjaunanti, 90</t>
  </si>
  <si>
    <t xml:space="preserve">SMI A.G. </t>
  </si>
  <si>
    <t>Chirana T. Injecta s.r.o.</t>
  </si>
  <si>
    <t>LV 0446</t>
  </si>
  <si>
    <t xml:space="preserve">PGA 56-70p. 1,0, 30, 1/2, pjaunanti, 75 </t>
  </si>
  <si>
    <t>LV 1380</t>
  </si>
  <si>
    <t>PGA 56-70p. 1, 2/0, 76, 1/2. Apvali-durianti, 75</t>
  </si>
  <si>
    <t>Siūlai (PGA) 56-70p. Besirezorbuojantis polifilomentinis siūlas. Siūlo cheminė sudėtis - glikolido polimeras. Siūlas padengtas medžiaga gerinančia siūlo svybes. Po 21p. išlieka 50% stiprumo, pilnai rezorbuojasi po 56-70p. Adatos tvirtos, nelinkstančios, nelūžtančios, padengtos medžiaga gerinančia adatos savybes. Siūlas padengtas antibakterine chlorheksidino diacetato. Sterili vienetinė pakuotė. Priemonės paženklintos CE ženklu, atitinka 2017/745 (93/42) EEB direktyvos reikalavimus. 1, 2/0, 36mm, apvali - durianti, 90</t>
  </si>
  <si>
    <t>G7692-75</t>
  </si>
  <si>
    <t>PDS. 1, 4/0, 26mm, 1/2, 70cm, apvali - durianti</t>
  </si>
  <si>
    <t>PDS. 1, 3/0, 26mm, 1/2, 70cm,  pjaunanti</t>
  </si>
  <si>
    <t>P2673</t>
  </si>
  <si>
    <t>PDS. 1, 3/0, 26mm, 1/2, 70cm,  apvali - durianti</t>
  </si>
  <si>
    <t>PDS. 1, 3/0, 36mm, 1/2, 70cm, apvali - durianti</t>
  </si>
  <si>
    <t>SG3673</t>
  </si>
  <si>
    <t>PDS. 1, 2/0, 26mm, 1/2, 70cm, apvali - durianti</t>
  </si>
  <si>
    <t>PDS. 1, 2/0, 26mm, 1/2, 70cm, pjaunanti</t>
  </si>
  <si>
    <t>P2672</t>
  </si>
  <si>
    <t>PDS. 1, 2/0, 36mm, 1/2, 70cm,  apvali - durianti</t>
  </si>
  <si>
    <t>PDS. 1, 2/0, 36mm, 1/2, 70cm, pjaunanti</t>
  </si>
  <si>
    <t>PDS. 1, 0, 36mm, 1/2, 70cm, pjaunanti</t>
  </si>
  <si>
    <t xml:space="preserve">PDS. 1, 0, 40mm, 1/2, 90cm, apvali - durianti </t>
  </si>
  <si>
    <t>SMI A.G.</t>
  </si>
  <si>
    <t>PDS. 1, 0, 40mm, 1/2, 90cm,  pjaunanti</t>
  </si>
  <si>
    <t>P4071-90</t>
  </si>
  <si>
    <t>PDS. 1, 0, 48mm, 1/2, 90cm, apvali - durianti</t>
  </si>
  <si>
    <t>PDS. 1, 0, 50mm, 1/2, 150cm kilpa, apvali - durianti</t>
  </si>
  <si>
    <t>PDS. 1, 1, 40mm, 1/2, 75cm, pjaunanti</t>
  </si>
  <si>
    <t>PDS. 1, 1, 50mm, 1/2, 150cm kilpa, apvali - durianti</t>
  </si>
  <si>
    <t>Šilko siūlai. 1, 3/0, 26mm, 1/2, 75cm,  apvali - durianti</t>
  </si>
  <si>
    <t>Šilko siūlai. 1, 2/0, 26mm, 1/2, 75cm, apvali - durianti</t>
  </si>
  <si>
    <t>Šilko siūlai. 1, 2/0, 37mm, 1/2, 75cm, pjaunanti</t>
  </si>
  <si>
    <t>C3732</t>
  </si>
  <si>
    <t>Šilko siūlai. 1, 0, 37mm, 1/2, 75cm, apvali - durianti</t>
  </si>
  <si>
    <t>Šilko siūlai. 1, 1, 37mm, 1/2, 75cm, pjaunanti</t>
  </si>
  <si>
    <t>SK20137B4</t>
  </si>
  <si>
    <t>Šilko siūlai. 1, 1x150</t>
  </si>
  <si>
    <t xml:space="preserve">Polipropilenas. 2, 5/0, 16mm, 1/2, 90cm, apvali - durianti </t>
  </si>
  <si>
    <t>Polipropilenas. 1, 4/0, 24mm, 3/8, 75 cm, pjaunanti</t>
  </si>
  <si>
    <t>Polipropilenas. 1, 3/0, 30mm, 3/8, 75cm, pjaunanti</t>
  </si>
  <si>
    <t>Polipropilenas. 1, 2/0, 30mm, 3/8, 75cm, pjaunanti</t>
  </si>
  <si>
    <t>Polipropilenas. 1, 2/0, 36mm, 1/2, 75cm, pjaunanti</t>
  </si>
  <si>
    <t>C3762-75</t>
  </si>
  <si>
    <t>Polipropilenas. 1, 2/0, 40mm, 3/8, 75cm, pjaunanti</t>
  </si>
  <si>
    <t>Polipropilenas. 1, 0, 40mm, 1/2, 75cm, apvali - durianti</t>
  </si>
  <si>
    <t>5100116-2</t>
  </si>
  <si>
    <t>Polipropilenas. 1, 2/0, 30mm. 75cm, apvali - durianti</t>
  </si>
  <si>
    <t>PGA 56-70p. 1, 1, 40mm, 1/2, 90cm, pjaunanti</t>
  </si>
  <si>
    <t>PGA 56-70p.1, 1, 48mm, 1/2, 90cm, pjaunanti</t>
  </si>
  <si>
    <t>P4078-75</t>
  </si>
  <si>
    <t>LMLXL004</t>
  </si>
  <si>
    <t>Locamed Medical</t>
  </si>
  <si>
    <t>Vienoje sterilioje kasetėje yra XL dydžio (7-16mm) šešios polimerinės kabutės su užrakinimu. Kabučių vidiniai paviršiai su dantukais. Dėžutėje 14 kasečių. Polimerinės kabutės tinkamos naudoti su ligoninės naudojamu „Grena“ laparoskopiniu polimerinių XL dydžio kabučių klipatoriumi, kasetės spalvinis žymėjimas sutampa su klipatoriaus spalviniu žymėjimu. Priemonės paženklintos CE ženklu, atitinka2017/745 (93/42) EEB direktyvos reikalavimus.</t>
  </si>
  <si>
    <t>Priemonės paženklintos CE ženklu, atitinka 2017/745 (93/42) EEB direktyvos reikalavimus.</t>
  </si>
  <si>
    <t>Tracheostomy tube with cuff</t>
  </si>
  <si>
    <t>Well Lead</t>
  </si>
  <si>
    <t>Tracheostomijos rinkinys su dviguba kaniule ir pripučiama manžete 7,0-8,0mm. Sterilus. Pagamintas iš PVC, lenktos formos, lankstus, skaidrus, su išilgine rentgeno kontrastine juosta. Užapvalintas atrauminis galiukas. Besisukanti sparnelių fiksavimo jungtis. Manžetė žemo slėgio su pripūtimo balionėliu bei vožtuvu. 2 vidinės atrauminės keičiamos kaniulės užapvalintais kraštais. Rinkiny yra: 1 obturatorius užapvalintu galiuku; konusinis kamštelis; dangtelis kosulio palengvinimui, platus kaklo raištis vamzdelio tvirtinimui. Be latekso. Be ftalatų. Supakuotas po vieną. Priemonės paženklintos CE ženklu, atitinka 2017/745 (93/42) EEB direktyvos reikalavimus.</t>
  </si>
  <si>
    <t>102024, 102025</t>
  </si>
  <si>
    <t>Primed</t>
  </si>
  <si>
    <t>Sterilus. Rinkinio sudėtis: skalpelis, 14Fr bužas 40cm, tracheostominis vamzdelis 6mm diametro su pripučiama manžete, prailginimo vamzdelis, švirkštas 10ml, vamzdelio tvirtinimo kaklo juosta. Priemonės paženklintos CE ženklu, atitikti 2017/745 (93/42) EEB direktyvos reikalavimus</t>
  </si>
  <si>
    <t>30-08-447-1</t>
  </si>
  <si>
    <t>Servoprax</t>
  </si>
  <si>
    <t>Altera Meditera</t>
  </si>
  <si>
    <t>Vienkartinė paciento jungtis su šarnyrine alkūne, kliniškai švari, gaminio sudėtyje nėra latekso.  9.5mm anga atsiurbimams ir bronchoskopijai su dvigubu dangteliu, tai yra dangtelyje papildoma 7.6mm ir anga. Paciento pusėje konusinė jungtis 22M/15F sukasi apie savo ašį. Aparato pusėje 22F juntis gofruotu 70mm (sutraukus) iki 150mm (ištempus) vamzdeliu sujungta su alkune, turi šarnyrinę jungtį ir gali suktis apie savo ašį. Pakuotė lengvai praplėšiama ranka, nenaudojant jokių pašalinių daiktų. Įpakuota po 1 vnt. Priemonės paženklintos CE ženklu, atinka 2017/745 (93/42) EEB direktyvos reikalavimus. Pateikimi tai įrodantys sertifikai.</t>
  </si>
  <si>
    <t>AL-17300</t>
  </si>
  <si>
    <t>Plastimed</t>
  </si>
  <si>
    <t>Kliniškai švarūs, vienkartiniai, gaminio sudėtyje nėra latekso. Elektrostatinis filtro veikimo principas. Su Luer Lock tipo jungtimi CO2 monitorizavimui. Monitoringo linijos anga turi dangtelį. Dangtelis pritvirtintas prie Luer Lock angos, tam, kad jį atidengus nepasimestų. Testuoti su virusais ir bakterijomis nepriklausomoje laboratorijoje pagal tarptautines metodikas (pateiktos Nepriklausomos laboratorijos testavimo protokolų kopijos). 24 val. Antibakterinės savybės –  sulaiko hepatito virusą, TBC lazdelę ir kt. bakterijas. Efektyvumas &gt;99,99%. Supakuoti į maišelius po 1 vnt. Jungtys 22M/15F-22F/15M. Priemonės paženklintos CE ženklu, atitinka 2017/745 (93/42) EEB direktyvos reikalavimus. Pateikti tai įrodantys sertifikatai.</t>
  </si>
  <si>
    <t>filtro parametrai: tūris – 55ml, pasipriešinimas –  1,7cm H2O (esant 60 l/min), drėgmės gražinimas –  35,5 mg H2O/l (VT 500ml),  įkvėpimo/iškvėpimo tūris – 200ml. Pateikti filtrų testavimo protokolai. Priemonės paženklintos CE ženklu, atitinka 2017/745 (93/42) EEB direktyvos reikalavimus. Pateikiami tai įrodantys sertifikaitai.</t>
  </si>
  <si>
    <t>AL-08021</t>
  </si>
  <si>
    <t xml:space="preserve">Altera Meditera </t>
  </si>
  <si>
    <t>filtro parametrai: tūris – 28 ml, pasipriešinimas –   1,6cm H2O (esant 20 l/min), drėgmės gražinimas – 33,6mg H2O/l (VT 250ml),  įkvėpimo/iškvėpimo tūris – 75ml. Pateikti filtrų testavimo protokolai. Priemonės paženklintos CE ženklu, atitinka 2017/745 (93/42) EEB direktyvos reikalavimus. Pateikiami tai įrodantys sertifikaitai.</t>
  </si>
  <si>
    <t>AL-08031</t>
  </si>
  <si>
    <t>Skirtas darbui su Sevofluranu. Pagamintas iš "D" formos žemo dulkėtumo granulių. Vienas kilogramas absorbento absorbuoja mažiausiai 120 litrų anglies dvideginio. Spalvų indikatorius: baltas - keičiasi į violetinį.  Sudėtyje nėra kalio hidroksido, bendras šarminių metalų kiekis &lt;4%. Supakuotas 4,5 l kanistruose. Priemonės paženklintos CE ženklu, atitinka 2017/745 (93/42) EEB direktyvos reikalavimus. Pateikiami tai įrodantys sertifikaitai.</t>
  </si>
  <si>
    <t>038-05-604</t>
  </si>
  <si>
    <t>Flexicare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</si>
</sst>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11" x14ac:knownFonts="1">
    <font>
      <sz val="11"/>
      <color theme="1"/>
      <name val="Calibri"/>
      <family val="2"/>
      <charset val="186"/>
      <scheme val="minor"/>
    </font>
    <font>
      <sz val="11"/>
      <name val="Times New Roman"/>
      <family val="1"/>
      <charset val="186"/>
    </font>
    <font>
      <b/>
      <sz val="11"/>
      <name val="Times New Roman"/>
      <family val="1"/>
      <charset val="186"/>
    </font>
    <font>
      <sz val="11"/>
      <color theme="1"/>
      <name val="Calibri"/>
      <family val="2"/>
      <charset val="186"/>
      <scheme val="minor"/>
    </font>
    <font>
      <b/>
      <sz val="11"/>
      <color theme="1"/>
      <name val="Times New Roman"/>
      <family val="1"/>
      <charset val="186"/>
    </font>
    <font>
      <sz val="11"/>
      <color theme="1"/>
      <name val="Times New Roman"/>
      <family val="1"/>
      <charset val="186"/>
    </font>
    <font>
      <sz val="11"/>
      <color rgb="FFFF0000"/>
      <name val="Times New Roman"/>
      <family val="1"/>
      <charset val="186"/>
    </font>
    <font>
      <i/>
      <sz val="11"/>
      <name val="Times New Roman"/>
      <family val="1"/>
      <charset val="186"/>
    </font>
    <font>
      <b/>
      <i/>
      <sz val="11"/>
      <name val="Times New Roman"/>
      <family val="1"/>
      <charset val="186"/>
    </font>
    <font>
      <i/>
      <sz val="11"/>
      <color theme="1"/>
      <name val="Times New Roman"/>
      <family val="1"/>
      <charset val="186"/>
    </font>
    <font>
      <sz val="11"/>
      <color rgb="FF242021"/>
      <name val="Times New Roman"/>
      <family val="1"/>
      <charset val="186"/>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2">
    <xf numFmtId="0" fontId="0" fillId="0" borderId="0"/>
    <xf numFmtId="0" fontId="3" fillId="0" borderId="0"/>
  </cellStyleXfs>
  <cellXfs count="74">
    <xf numFmtId="0" fontId="0" fillId="0" borderId="0" xfId="0"/>
    <xf numFmtId="0" fontId="1" fillId="2" borderId="1" xfId="0"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165" fontId="1"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1" fillId="2" borderId="4" xfId="0" applyFont="1" applyFill="1" applyBorder="1" applyAlignment="1">
      <alignment vertical="center" wrapText="1"/>
    </xf>
    <xf numFmtId="0" fontId="1" fillId="2" borderId="1" xfId="0" applyFont="1" applyFill="1" applyBorder="1" applyAlignment="1">
      <alignment horizontal="left" vertical="center" wrapText="1"/>
    </xf>
    <xf numFmtId="0" fontId="1"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wrapText="1"/>
      <protection locked="0"/>
    </xf>
    <xf numFmtId="2" fontId="1" fillId="2" borderId="1" xfId="0" applyNumberFormat="1" applyFont="1" applyFill="1" applyBorder="1" applyAlignment="1" applyProtection="1">
      <alignment horizontal="center" vertical="center"/>
      <protection locked="0"/>
    </xf>
    <xf numFmtId="0" fontId="1" fillId="2" borderId="0" xfId="0" applyFont="1" applyFill="1" applyAlignment="1">
      <alignment horizontal="center" vertical="center"/>
    </xf>
    <xf numFmtId="0" fontId="1" fillId="2" borderId="0" xfId="0" applyFont="1" applyFill="1" applyAlignment="1">
      <alignment vertical="center"/>
    </xf>
    <xf numFmtId="165" fontId="1" fillId="2" borderId="0" xfId="0" applyNumberFormat="1" applyFont="1" applyFill="1" applyAlignment="1">
      <alignment horizontal="center" vertical="center"/>
    </xf>
    <xf numFmtId="2" fontId="1" fillId="2" borderId="0" xfId="0" applyNumberFormat="1" applyFont="1" applyFill="1" applyAlignment="1">
      <alignment horizontal="center" vertical="center"/>
    </xf>
    <xf numFmtId="0" fontId="1" fillId="2" borderId="1" xfId="0" applyFont="1" applyFill="1" applyBorder="1" applyAlignment="1" applyProtection="1">
      <alignment vertical="center" wrapText="1"/>
      <protection locked="0"/>
    </xf>
    <xf numFmtId="0" fontId="2" fillId="2" borderId="1" xfId="0" applyFont="1" applyFill="1" applyBorder="1" applyAlignment="1" applyProtection="1">
      <alignment horizontal="center" vertical="center" wrapText="1"/>
      <protection locked="0"/>
    </xf>
    <xf numFmtId="0" fontId="2" fillId="2" borderId="0" xfId="0" applyFont="1" applyFill="1" applyAlignment="1" applyProtection="1">
      <alignment vertical="center" wrapText="1"/>
      <protection locked="0"/>
    </xf>
    <xf numFmtId="0" fontId="2" fillId="2" borderId="1" xfId="0" applyFont="1" applyFill="1" applyBorder="1" applyAlignment="1">
      <alignment vertical="center" wrapText="1"/>
    </xf>
    <xf numFmtId="0" fontId="1" fillId="2" borderId="1" xfId="0" applyFont="1" applyFill="1" applyBorder="1" applyAlignment="1">
      <alignment horizontal="center" vertical="center"/>
    </xf>
    <xf numFmtId="0" fontId="1" fillId="2" borderId="0" xfId="0" applyFont="1" applyFill="1" applyAlignment="1" applyProtection="1">
      <alignment vertical="center"/>
      <protection locked="0"/>
    </xf>
    <xf numFmtId="0" fontId="1" fillId="2" borderId="1" xfId="0" applyFont="1" applyFill="1" applyBorder="1" applyAlignment="1">
      <alignment vertical="center"/>
    </xf>
    <xf numFmtId="0" fontId="1" fillId="2" borderId="1" xfId="0" applyFont="1" applyFill="1" applyBorder="1" applyAlignment="1">
      <alignment vertical="center" wrapText="1"/>
    </xf>
    <xf numFmtId="165" fontId="1" fillId="2" borderId="1" xfId="0" applyNumberFormat="1" applyFont="1" applyFill="1" applyBorder="1" applyAlignment="1" applyProtection="1">
      <alignment horizontal="center" vertical="center"/>
      <protection locked="0"/>
    </xf>
    <xf numFmtId="0" fontId="2" fillId="2" borderId="0" xfId="0" applyFont="1" applyFill="1" applyAlignment="1" applyProtection="1">
      <alignment horizontal="center" vertical="center" wrapText="1"/>
      <protection locked="0"/>
    </xf>
    <xf numFmtId="0" fontId="2" fillId="2" borderId="0" xfId="0" applyFont="1" applyFill="1" applyAlignment="1">
      <alignment horizontal="center" vertical="center" wrapText="1"/>
    </xf>
    <xf numFmtId="2" fontId="1" fillId="2" borderId="1" xfId="0" applyNumberFormat="1" applyFont="1" applyFill="1" applyBorder="1" applyAlignment="1">
      <alignment vertical="center"/>
    </xf>
    <xf numFmtId="0" fontId="2" fillId="2" borderId="1" xfId="0" applyFont="1" applyFill="1" applyBorder="1" applyAlignment="1">
      <alignment vertical="center"/>
    </xf>
    <xf numFmtId="2" fontId="1" fillId="2" borderId="15" xfId="0" applyNumberFormat="1" applyFont="1" applyFill="1" applyBorder="1" applyAlignment="1">
      <alignment horizontal="center" vertical="center"/>
    </xf>
    <xf numFmtId="1" fontId="1" fillId="2" borderId="1" xfId="0" applyNumberFormat="1" applyFont="1" applyFill="1" applyBorder="1" applyAlignment="1" applyProtection="1">
      <alignment horizontal="center" vertical="center" wrapText="1"/>
      <protection locked="0"/>
    </xf>
    <xf numFmtId="1"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2" fontId="1" fillId="2" borderId="16" xfId="0" applyNumberFormat="1" applyFont="1" applyFill="1" applyBorder="1" applyAlignment="1">
      <alignment horizontal="center" vertical="center"/>
    </xf>
    <xf numFmtId="0" fontId="2" fillId="2" borderId="1" xfId="0" applyFont="1" applyFill="1" applyBorder="1" applyAlignment="1">
      <alignment horizontal="left" vertical="center" wrapText="1"/>
    </xf>
    <xf numFmtId="0" fontId="1" fillId="2" borderId="0" xfId="0" applyFont="1" applyFill="1" applyAlignment="1" applyProtection="1">
      <alignment horizontal="center" vertical="center"/>
      <protection locked="0"/>
    </xf>
    <xf numFmtId="2" fontId="1" fillId="2" borderId="1" xfId="0" applyNumberFormat="1" applyFont="1" applyFill="1" applyBorder="1" applyAlignment="1">
      <alignment vertical="center" wrapText="1" shrinkToFit="1"/>
    </xf>
    <xf numFmtId="1" fontId="2" fillId="2" borderId="1" xfId="0" applyNumberFormat="1" applyFont="1" applyFill="1" applyBorder="1" applyAlignment="1">
      <alignment vertical="center" wrapText="1"/>
    </xf>
    <xf numFmtId="0" fontId="2" fillId="2" borderId="1" xfId="0" applyFont="1" applyFill="1" applyBorder="1" applyAlignment="1">
      <alignment horizontal="right" vertical="center" wrapText="1"/>
    </xf>
    <xf numFmtId="164" fontId="1" fillId="2" borderId="1" xfId="0" applyNumberFormat="1" applyFont="1" applyFill="1" applyBorder="1" applyAlignment="1">
      <alignment vertical="center" wrapText="1"/>
    </xf>
    <xf numFmtId="0" fontId="1" fillId="2" borderId="1" xfId="0" applyFont="1" applyFill="1" applyBorder="1" applyAlignment="1">
      <alignment horizontal="right" vertical="center"/>
    </xf>
    <xf numFmtId="0" fontId="5" fillId="2" borderId="11" xfId="1" applyFont="1" applyFill="1" applyBorder="1" applyAlignment="1">
      <alignment vertical="center"/>
    </xf>
    <xf numFmtId="0" fontId="5" fillId="2" borderId="0" xfId="1" applyFont="1" applyFill="1" applyAlignment="1">
      <alignment vertical="center"/>
    </xf>
    <xf numFmtId="0" fontId="5" fillId="2" borderId="0" xfId="1" applyFont="1" applyFill="1" applyAlignment="1">
      <alignment horizontal="center" vertical="center"/>
    </xf>
    <xf numFmtId="165" fontId="5" fillId="2" borderId="0" xfId="1" applyNumberFormat="1" applyFont="1" applyFill="1" applyAlignment="1">
      <alignment horizontal="center" vertical="center"/>
    </xf>
    <xf numFmtId="165" fontId="5" fillId="2" borderId="12" xfId="1" applyNumberFormat="1" applyFont="1" applyFill="1" applyBorder="1" applyAlignment="1">
      <alignment horizontal="center" vertical="center"/>
    </xf>
    <xf numFmtId="0" fontId="7" fillId="2" borderId="11" xfId="1" applyFont="1" applyFill="1" applyBorder="1" applyAlignment="1">
      <alignment vertical="center" wrapText="1"/>
    </xf>
    <xf numFmtId="0" fontId="7" fillId="2" borderId="0" xfId="1" applyFont="1" applyFill="1" applyAlignment="1">
      <alignment vertical="center" wrapText="1"/>
    </xf>
    <xf numFmtId="0" fontId="7" fillId="2" borderId="12" xfId="1" applyFont="1" applyFill="1" applyBorder="1" applyAlignment="1">
      <alignment vertical="center" wrapText="1"/>
    </xf>
    <xf numFmtId="0" fontId="9" fillId="2" borderId="11" xfId="1" applyFont="1" applyFill="1" applyBorder="1" applyAlignment="1">
      <alignment vertical="center" wrapText="1"/>
    </xf>
    <xf numFmtId="0" fontId="9" fillId="2" borderId="0" xfId="1" applyFont="1" applyFill="1" applyAlignment="1">
      <alignment vertical="center" wrapText="1"/>
    </xf>
    <xf numFmtId="0" fontId="9" fillId="2" borderId="12" xfId="1" applyFont="1" applyFill="1" applyBorder="1" applyAlignment="1">
      <alignment vertical="center" wrapText="1"/>
    </xf>
    <xf numFmtId="0" fontId="8" fillId="2" borderId="13" xfId="1" applyFont="1" applyFill="1" applyBorder="1" applyAlignment="1">
      <alignment vertical="center" wrapText="1"/>
    </xf>
    <xf numFmtId="0" fontId="5" fillId="2" borderId="7" xfId="1" applyFont="1" applyFill="1" applyBorder="1" applyAlignment="1">
      <alignment vertical="center" wrapText="1"/>
    </xf>
    <xf numFmtId="0" fontId="5" fillId="2" borderId="14" xfId="1" applyFont="1" applyFill="1" applyBorder="1" applyAlignment="1">
      <alignment vertical="center" wrapText="1"/>
    </xf>
    <xf numFmtId="0" fontId="4" fillId="2" borderId="8" xfId="1" applyFont="1" applyFill="1" applyBorder="1" applyAlignment="1">
      <alignment vertical="center" wrapText="1"/>
    </xf>
    <xf numFmtId="0" fontId="4" fillId="2" borderId="9" xfId="1" applyFont="1" applyFill="1" applyBorder="1" applyAlignment="1">
      <alignment vertical="center" wrapText="1"/>
    </xf>
    <xf numFmtId="0" fontId="5" fillId="2" borderId="9" xfId="1" applyFont="1" applyFill="1" applyBorder="1" applyAlignment="1">
      <alignment vertical="center" wrapText="1"/>
    </xf>
    <xf numFmtId="0" fontId="5" fillId="2" borderId="10" xfId="1" applyFont="1" applyFill="1" applyBorder="1" applyAlignment="1">
      <alignment vertical="center" wrapText="1"/>
    </xf>
    <xf numFmtId="0" fontId="4" fillId="2" borderId="11" xfId="1" applyFont="1" applyFill="1" applyBorder="1" applyAlignment="1">
      <alignment vertical="center" wrapText="1"/>
    </xf>
    <xf numFmtId="0" fontId="4" fillId="2" borderId="0" xfId="1" applyFont="1" applyFill="1" applyAlignment="1">
      <alignment vertical="center" wrapText="1"/>
    </xf>
    <xf numFmtId="0" fontId="5" fillId="2" borderId="0" xfId="1" applyFont="1" applyFill="1" applyAlignment="1">
      <alignment vertical="center" wrapText="1"/>
    </xf>
    <xf numFmtId="0" fontId="5" fillId="2" borderId="12" xfId="1" applyFont="1" applyFill="1" applyBorder="1" applyAlignment="1">
      <alignment vertical="center" wrapText="1"/>
    </xf>
    <xf numFmtId="0" fontId="5" fillId="2" borderId="11" xfId="1" applyFont="1" applyFill="1" applyBorder="1" applyAlignment="1">
      <alignment horizontal="left" vertical="center" wrapText="1"/>
    </xf>
    <xf numFmtId="0" fontId="5" fillId="2" borderId="0" xfId="1" applyFont="1" applyFill="1" applyAlignment="1">
      <alignment horizontal="left" vertical="center" wrapText="1"/>
    </xf>
    <xf numFmtId="0" fontId="5" fillId="2" borderId="12" xfId="1" applyFont="1" applyFill="1" applyBorder="1" applyAlignment="1">
      <alignment horizontal="left" vertical="center" wrapText="1"/>
    </xf>
    <xf numFmtId="0" fontId="5" fillId="2" borderId="11" xfId="1" applyFont="1" applyFill="1" applyBorder="1" applyAlignment="1">
      <alignment vertical="center" wrapText="1"/>
    </xf>
    <xf numFmtId="0" fontId="6" fillId="2" borderId="11" xfId="1" applyFont="1" applyFill="1" applyBorder="1" applyAlignment="1">
      <alignment vertical="center" wrapText="1"/>
    </xf>
    <xf numFmtId="0" fontId="6" fillId="2" borderId="0" xfId="1" applyFont="1" applyFill="1" applyAlignment="1">
      <alignment vertical="center" wrapText="1"/>
    </xf>
    <xf numFmtId="0" fontId="6" fillId="2" borderId="12" xfId="1" applyFont="1" applyFill="1" applyBorder="1" applyAlignment="1">
      <alignment vertical="center" wrapText="1"/>
    </xf>
    <xf numFmtId="0" fontId="2" fillId="2" borderId="3" xfId="0" applyFont="1" applyFill="1" applyBorder="1" applyAlignment="1">
      <alignment horizontal="right" vertical="center"/>
    </xf>
    <xf numFmtId="0" fontId="2" fillId="2" borderId="2" xfId="0" applyFont="1" applyFill="1" applyBorder="1" applyAlignment="1">
      <alignment horizontal="right" vertical="center"/>
    </xf>
    <xf numFmtId="0" fontId="1" fillId="2" borderId="0" xfId="0" applyFont="1" applyFill="1" applyAlignment="1">
      <alignment horizontal="center" vertical="center"/>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cellXfs>
  <cellStyles count="2">
    <cellStyle name="Įprastas" xfId="0" builtinId="0"/>
    <cellStyle name="Įprastas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0"/>
  <sheetViews>
    <sheetView tabSelected="1" topLeftCell="A91" zoomScale="80" zoomScaleNormal="80" workbookViewId="0">
      <selection activeCell="K89" sqref="K89"/>
    </sheetView>
  </sheetViews>
  <sheetFormatPr defaultColWidth="9.140625" defaultRowHeight="15" x14ac:dyDescent="0.25"/>
  <cols>
    <col min="1" max="1" width="6.28515625" style="11" customWidth="1"/>
    <col min="2" max="2" width="26.85546875" style="11" customWidth="1"/>
    <col min="3" max="3" width="43.42578125" style="11" customWidth="1"/>
    <col min="4" max="4" width="7.42578125" style="10" customWidth="1"/>
    <col min="5" max="5" width="9.140625" style="10"/>
    <col min="6" max="6" width="44.28515625" style="10" customWidth="1"/>
    <col min="7" max="7" width="16" style="10" customWidth="1"/>
    <col min="8" max="8" width="16.28515625" style="10" customWidth="1"/>
    <col min="9" max="10" width="9.140625" style="12"/>
    <col min="11" max="11" width="9.140625" style="13"/>
    <col min="12" max="12" width="9.5703125" style="13" bestFit="1" customWidth="1"/>
    <col min="13" max="13" width="11" style="10" bestFit="1" customWidth="1"/>
    <col min="14" max="18" width="9.140625" style="10"/>
    <col min="19" max="16384" width="9.140625" style="11"/>
  </cols>
  <sheetData>
    <row r="1" spans="1:29" x14ac:dyDescent="0.25">
      <c r="A1" s="10"/>
      <c r="O1" s="10" t="s">
        <v>101</v>
      </c>
    </row>
    <row r="2" spans="1:29" x14ac:dyDescent="0.25">
      <c r="A2" s="70" t="s">
        <v>102</v>
      </c>
      <c r="B2" s="70"/>
      <c r="C2" s="70"/>
      <c r="D2" s="70"/>
      <c r="E2" s="70"/>
      <c r="F2" s="70"/>
      <c r="G2" s="70"/>
      <c r="H2" s="70"/>
      <c r="I2" s="70"/>
      <c r="J2" s="70"/>
      <c r="K2" s="70"/>
      <c r="L2" s="70"/>
      <c r="M2" s="70"/>
      <c r="N2" s="70"/>
      <c r="O2" s="70"/>
      <c r="P2" s="70"/>
      <c r="Q2" s="70"/>
    </row>
    <row r="4" spans="1:29" s="16" customFormat="1" ht="61.5" customHeight="1" x14ac:dyDescent="0.25">
      <c r="A4" s="14" t="s">
        <v>0</v>
      </c>
      <c r="B4" s="15" t="s">
        <v>1</v>
      </c>
      <c r="C4" s="14" t="s">
        <v>2</v>
      </c>
      <c r="D4" s="8" t="s">
        <v>3</v>
      </c>
      <c r="E4" s="1" t="s">
        <v>93</v>
      </c>
      <c r="F4" s="8" t="s">
        <v>4</v>
      </c>
      <c r="G4" s="8" t="s">
        <v>5</v>
      </c>
      <c r="H4" s="8" t="s">
        <v>6</v>
      </c>
      <c r="I4" s="3" t="s">
        <v>89</v>
      </c>
      <c r="J4" s="3" t="s">
        <v>90</v>
      </c>
      <c r="K4" s="2" t="s">
        <v>91</v>
      </c>
      <c r="L4" s="2" t="s">
        <v>92</v>
      </c>
      <c r="M4" s="8" t="s">
        <v>7</v>
      </c>
      <c r="N4" s="8" t="s">
        <v>8</v>
      </c>
      <c r="O4" s="8" t="s">
        <v>9</v>
      </c>
      <c r="P4" s="8" t="s">
        <v>10</v>
      </c>
      <c r="Q4" s="8" t="s">
        <v>11</v>
      </c>
      <c r="R4" s="8" t="s">
        <v>12</v>
      </c>
    </row>
    <row r="5" spans="1:29" s="19" customFormat="1" ht="42.75" customHeight="1" x14ac:dyDescent="0.25">
      <c r="A5" s="17">
        <v>1</v>
      </c>
      <c r="B5" s="17" t="s">
        <v>13</v>
      </c>
      <c r="C5" s="71" t="s">
        <v>14</v>
      </c>
      <c r="D5" s="18"/>
      <c r="E5" s="1"/>
      <c r="F5" s="1"/>
      <c r="G5" s="1"/>
      <c r="H5" s="1"/>
      <c r="I5" s="3"/>
      <c r="J5" s="3"/>
      <c r="K5" s="2"/>
      <c r="L5" s="2"/>
      <c r="M5" s="18"/>
      <c r="N5" s="7"/>
      <c r="O5" s="8"/>
      <c r="P5" s="7"/>
      <c r="Q5" s="7"/>
      <c r="R5" s="8"/>
    </row>
    <row r="6" spans="1:29" s="19" customFormat="1" ht="42.75" customHeight="1" x14ac:dyDescent="0.25">
      <c r="A6" s="20">
        <v>1.1000000000000001</v>
      </c>
      <c r="B6" s="21" t="s">
        <v>13</v>
      </c>
      <c r="C6" s="72"/>
      <c r="D6" s="18" t="s">
        <v>15</v>
      </c>
      <c r="E6" s="1">
        <v>24</v>
      </c>
      <c r="F6" s="8" t="s">
        <v>112</v>
      </c>
      <c r="G6" s="1" t="s">
        <v>113</v>
      </c>
      <c r="H6" s="8" t="s">
        <v>114</v>
      </c>
      <c r="I6" s="22">
        <v>5.25</v>
      </c>
      <c r="J6" s="3">
        <f>I6*1.05</f>
        <v>5.5125000000000002</v>
      </c>
      <c r="K6" s="2">
        <f>E6*I6</f>
        <v>126</v>
      </c>
      <c r="L6" s="2">
        <f>K6*1.05</f>
        <v>132.30000000000001</v>
      </c>
      <c r="M6" s="18">
        <v>2</v>
      </c>
      <c r="N6" s="18" t="s">
        <v>16</v>
      </c>
      <c r="O6" s="1" t="s">
        <v>17</v>
      </c>
      <c r="P6" s="1" t="s">
        <v>18</v>
      </c>
      <c r="Q6" s="1" t="s">
        <v>19</v>
      </c>
      <c r="R6" s="1">
        <v>30</v>
      </c>
    </row>
    <row r="7" spans="1:29" s="19" customFormat="1" ht="42.75" customHeight="1" x14ac:dyDescent="0.25">
      <c r="A7" s="20">
        <v>1.2</v>
      </c>
      <c r="B7" s="21" t="s">
        <v>13</v>
      </c>
      <c r="C7" s="72"/>
      <c r="D7" s="18" t="s">
        <v>15</v>
      </c>
      <c r="E7" s="1">
        <v>120</v>
      </c>
      <c r="F7" s="8" t="s">
        <v>126</v>
      </c>
      <c r="G7" s="8" t="s">
        <v>127</v>
      </c>
      <c r="H7" s="8" t="s">
        <v>114</v>
      </c>
      <c r="I7" s="22">
        <v>0.92</v>
      </c>
      <c r="J7" s="3">
        <f t="shared" ref="J7:J14" si="0">I7*1.05</f>
        <v>0.96599999999999997</v>
      </c>
      <c r="K7" s="2">
        <f t="shared" ref="K7:K14" si="1">E7*I7</f>
        <v>110.4</v>
      </c>
      <c r="L7" s="2">
        <f t="shared" ref="L7:L14" si="2">K7*1.05</f>
        <v>115.92</v>
      </c>
      <c r="M7" s="18">
        <v>1</v>
      </c>
      <c r="N7" s="18" t="s">
        <v>20</v>
      </c>
      <c r="O7" s="1" t="s">
        <v>21</v>
      </c>
      <c r="P7" s="1" t="s">
        <v>18</v>
      </c>
      <c r="Q7" s="1" t="s">
        <v>22</v>
      </c>
      <c r="R7" s="1">
        <v>45</v>
      </c>
    </row>
    <row r="8" spans="1:29" s="19" customFormat="1" ht="42.75" customHeight="1" x14ac:dyDescent="0.25">
      <c r="A8" s="20">
        <v>1.3</v>
      </c>
      <c r="B8" s="21" t="s">
        <v>13</v>
      </c>
      <c r="C8" s="72"/>
      <c r="D8" s="18" t="s">
        <v>15</v>
      </c>
      <c r="E8" s="1">
        <v>480</v>
      </c>
      <c r="F8" s="8" t="s">
        <v>115</v>
      </c>
      <c r="G8" s="8" t="s">
        <v>116</v>
      </c>
      <c r="H8" s="8" t="s">
        <v>117</v>
      </c>
      <c r="I8" s="22">
        <v>0.7</v>
      </c>
      <c r="J8" s="3">
        <f t="shared" si="0"/>
        <v>0.73499999999999999</v>
      </c>
      <c r="K8" s="2">
        <f t="shared" si="1"/>
        <v>336</v>
      </c>
      <c r="L8" s="2">
        <f t="shared" si="2"/>
        <v>352.8</v>
      </c>
      <c r="M8" s="18">
        <v>1</v>
      </c>
      <c r="N8" s="18" t="s">
        <v>23</v>
      </c>
      <c r="O8" s="1" t="s">
        <v>21</v>
      </c>
      <c r="P8" s="18" t="s">
        <v>24</v>
      </c>
      <c r="Q8" s="1" t="s">
        <v>25</v>
      </c>
      <c r="R8" s="1" t="s">
        <v>26</v>
      </c>
    </row>
    <row r="9" spans="1:29" s="19" customFormat="1" ht="42.75" customHeight="1" x14ac:dyDescent="0.25">
      <c r="A9" s="20">
        <v>1.4</v>
      </c>
      <c r="B9" s="21" t="s">
        <v>13</v>
      </c>
      <c r="C9" s="72"/>
      <c r="D9" s="18" t="s">
        <v>15</v>
      </c>
      <c r="E9" s="1">
        <v>1800</v>
      </c>
      <c r="F9" s="8" t="s">
        <v>118</v>
      </c>
      <c r="G9" s="8" t="s">
        <v>119</v>
      </c>
      <c r="H9" s="8" t="s">
        <v>117</v>
      </c>
      <c r="I9" s="22">
        <v>0.7</v>
      </c>
      <c r="J9" s="3">
        <f t="shared" si="0"/>
        <v>0.73499999999999999</v>
      </c>
      <c r="K9" s="2">
        <f t="shared" si="1"/>
        <v>1260</v>
      </c>
      <c r="L9" s="2">
        <f t="shared" si="2"/>
        <v>1323</v>
      </c>
      <c r="M9" s="18">
        <v>1</v>
      </c>
      <c r="N9" s="18" t="s">
        <v>27</v>
      </c>
      <c r="O9" s="1" t="s">
        <v>28</v>
      </c>
      <c r="P9" s="18" t="s">
        <v>24</v>
      </c>
      <c r="Q9" s="1" t="s">
        <v>25</v>
      </c>
      <c r="R9" s="1" t="s">
        <v>26</v>
      </c>
    </row>
    <row r="10" spans="1:29" s="19" customFormat="1" ht="42.75" customHeight="1" x14ac:dyDescent="0.25">
      <c r="A10" s="20">
        <v>1.5</v>
      </c>
      <c r="B10" s="21" t="s">
        <v>13</v>
      </c>
      <c r="C10" s="72"/>
      <c r="D10" s="18" t="s">
        <v>15</v>
      </c>
      <c r="E10" s="1">
        <v>1500</v>
      </c>
      <c r="F10" s="8" t="s">
        <v>120</v>
      </c>
      <c r="G10" s="8" t="s">
        <v>121</v>
      </c>
      <c r="H10" s="8" t="s">
        <v>117</v>
      </c>
      <c r="I10" s="22">
        <v>0.7</v>
      </c>
      <c r="J10" s="3">
        <f t="shared" si="0"/>
        <v>0.73499999999999999</v>
      </c>
      <c r="K10" s="2">
        <f t="shared" si="1"/>
        <v>1050</v>
      </c>
      <c r="L10" s="2">
        <f t="shared" si="2"/>
        <v>1102.5</v>
      </c>
      <c r="M10" s="18">
        <v>1</v>
      </c>
      <c r="N10" s="18" t="s">
        <v>27</v>
      </c>
      <c r="O10" s="1" t="s">
        <v>29</v>
      </c>
      <c r="P10" s="18" t="s">
        <v>24</v>
      </c>
      <c r="Q10" s="1" t="s">
        <v>25</v>
      </c>
      <c r="R10" s="1" t="s">
        <v>30</v>
      </c>
    </row>
    <row r="11" spans="1:29" s="19" customFormat="1" ht="42.75" customHeight="1" x14ac:dyDescent="0.25">
      <c r="A11" s="20">
        <v>1.6</v>
      </c>
      <c r="B11" s="21" t="s">
        <v>13</v>
      </c>
      <c r="C11" s="72"/>
      <c r="D11" s="18" t="s">
        <v>15</v>
      </c>
      <c r="E11" s="1">
        <v>1992</v>
      </c>
      <c r="F11" s="8" t="s">
        <v>122</v>
      </c>
      <c r="G11" s="8" t="s">
        <v>123</v>
      </c>
      <c r="H11" s="8" t="s">
        <v>117</v>
      </c>
      <c r="I11" s="22">
        <v>0.7</v>
      </c>
      <c r="J11" s="3">
        <f t="shared" si="0"/>
        <v>0.73499999999999999</v>
      </c>
      <c r="K11" s="2">
        <f t="shared" si="1"/>
        <v>1394.4</v>
      </c>
      <c r="L11" s="2">
        <f t="shared" si="2"/>
        <v>1464.12</v>
      </c>
      <c r="M11" s="18">
        <v>1</v>
      </c>
      <c r="N11" s="18" t="s">
        <v>31</v>
      </c>
      <c r="O11" s="1">
        <v>30</v>
      </c>
      <c r="P11" s="18" t="s">
        <v>24</v>
      </c>
      <c r="Q11" s="1" t="s">
        <v>25</v>
      </c>
      <c r="R11" s="1" t="s">
        <v>30</v>
      </c>
    </row>
    <row r="12" spans="1:29" s="19" customFormat="1" ht="72.75" customHeight="1" x14ac:dyDescent="0.25">
      <c r="A12" s="20">
        <v>1.7</v>
      </c>
      <c r="B12" s="21" t="s">
        <v>13</v>
      </c>
      <c r="C12" s="72"/>
      <c r="D12" s="18" t="s">
        <v>15</v>
      </c>
      <c r="E12" s="1">
        <v>1992</v>
      </c>
      <c r="F12" s="8" t="s">
        <v>130</v>
      </c>
      <c r="G12" s="8" t="s">
        <v>128</v>
      </c>
      <c r="H12" s="8" t="s">
        <v>129</v>
      </c>
      <c r="I12" s="22">
        <v>1.1200000000000001</v>
      </c>
      <c r="J12" s="3">
        <f t="shared" si="0"/>
        <v>1.1759999999999999</v>
      </c>
      <c r="K12" s="2">
        <f t="shared" si="1"/>
        <v>2231.04</v>
      </c>
      <c r="L12" s="2">
        <f t="shared" si="2"/>
        <v>2342.59</v>
      </c>
      <c r="M12" s="18">
        <v>1</v>
      </c>
      <c r="N12" s="18" t="s">
        <v>31</v>
      </c>
      <c r="O12" s="1" t="s">
        <v>29</v>
      </c>
      <c r="P12" s="18" t="s">
        <v>24</v>
      </c>
      <c r="Q12" s="1" t="s">
        <v>25</v>
      </c>
      <c r="R12" s="1" t="s">
        <v>30</v>
      </c>
    </row>
    <row r="13" spans="1:29" s="19" customFormat="1" ht="67.5" customHeight="1" x14ac:dyDescent="0.25">
      <c r="A13" s="20">
        <v>1.8</v>
      </c>
      <c r="B13" s="21" t="s">
        <v>13</v>
      </c>
      <c r="C13" s="72"/>
      <c r="D13" s="18" t="s">
        <v>15</v>
      </c>
      <c r="E13" s="1">
        <v>156</v>
      </c>
      <c r="F13" s="8" t="s">
        <v>124</v>
      </c>
      <c r="G13" s="8" t="s">
        <v>125</v>
      </c>
      <c r="H13" s="8" t="s">
        <v>117</v>
      </c>
      <c r="I13" s="22">
        <v>0.7</v>
      </c>
      <c r="J13" s="3">
        <f t="shared" si="0"/>
        <v>0.73499999999999999</v>
      </c>
      <c r="K13" s="2">
        <f t="shared" si="1"/>
        <v>109.2</v>
      </c>
      <c r="L13" s="2">
        <f>K13*1.05</f>
        <v>114.66</v>
      </c>
      <c r="M13" s="18">
        <v>1</v>
      </c>
      <c r="N13" s="18">
        <v>0</v>
      </c>
      <c r="O13" s="1" t="s">
        <v>29</v>
      </c>
      <c r="P13" s="18" t="s">
        <v>24</v>
      </c>
      <c r="Q13" s="1" t="s">
        <v>25</v>
      </c>
      <c r="R13" s="1" t="s">
        <v>30</v>
      </c>
    </row>
    <row r="14" spans="1:29" s="23" customFormat="1" ht="64.5" customHeight="1" x14ac:dyDescent="0.25">
      <c r="A14" s="20">
        <v>1.9</v>
      </c>
      <c r="B14" s="21" t="s">
        <v>13</v>
      </c>
      <c r="C14" s="73"/>
      <c r="D14" s="18" t="s">
        <v>15</v>
      </c>
      <c r="E14" s="1">
        <v>120</v>
      </c>
      <c r="F14" s="8" t="s">
        <v>132</v>
      </c>
      <c r="G14" s="8" t="s">
        <v>131</v>
      </c>
      <c r="H14" s="8" t="s">
        <v>129</v>
      </c>
      <c r="I14" s="22">
        <v>1.3</v>
      </c>
      <c r="J14" s="3">
        <f t="shared" si="0"/>
        <v>1.365</v>
      </c>
      <c r="K14" s="2">
        <f t="shared" si="1"/>
        <v>156</v>
      </c>
      <c r="L14" s="2">
        <f t="shared" si="2"/>
        <v>163.80000000000001</v>
      </c>
      <c r="M14" s="18">
        <v>1</v>
      </c>
      <c r="N14" s="18">
        <v>1</v>
      </c>
      <c r="O14" s="1" t="s">
        <v>29</v>
      </c>
      <c r="P14" s="18" t="s">
        <v>24</v>
      </c>
      <c r="Q14" s="1" t="s">
        <v>25</v>
      </c>
      <c r="R14" s="1" t="s">
        <v>30</v>
      </c>
      <c r="S14" s="19"/>
      <c r="T14" s="19"/>
      <c r="U14" s="19"/>
      <c r="V14" s="19"/>
      <c r="W14" s="19"/>
      <c r="X14" s="19"/>
      <c r="Y14" s="19"/>
      <c r="Z14" s="19"/>
      <c r="AA14" s="19"/>
    </row>
    <row r="15" spans="1:29" s="24" customFormat="1" ht="21" customHeight="1" x14ac:dyDescent="0.25">
      <c r="A15" s="68" t="s">
        <v>88</v>
      </c>
      <c r="B15" s="69"/>
      <c r="C15" s="69"/>
      <c r="D15" s="69"/>
      <c r="E15" s="69"/>
      <c r="F15" s="69"/>
      <c r="G15" s="69"/>
      <c r="H15" s="69"/>
      <c r="I15" s="69"/>
      <c r="J15" s="69"/>
      <c r="K15" s="4">
        <f>SUM(K6:K14)</f>
        <v>6773.04</v>
      </c>
      <c r="L15" s="4">
        <f>SUM(L6:L14)</f>
        <v>7111.69</v>
      </c>
      <c r="M15" s="18"/>
      <c r="N15" s="1"/>
      <c r="O15" s="18"/>
      <c r="P15" s="1"/>
      <c r="Q15" s="1"/>
      <c r="R15" s="18"/>
      <c r="S15" s="11"/>
      <c r="T15" s="11"/>
      <c r="U15" s="11"/>
      <c r="V15" s="11"/>
      <c r="W15" s="11"/>
      <c r="X15" s="11"/>
      <c r="Y15" s="11"/>
      <c r="Z15" s="11"/>
      <c r="AA15" s="11"/>
      <c r="AB15" s="11"/>
      <c r="AC15" s="11"/>
    </row>
    <row r="16" spans="1:29" s="19" customFormat="1" ht="42.75" customHeight="1" x14ac:dyDescent="0.25">
      <c r="A16" s="20">
        <v>2</v>
      </c>
      <c r="B16" s="17" t="s">
        <v>32</v>
      </c>
      <c r="C16" s="71" t="s">
        <v>33</v>
      </c>
      <c r="D16" s="1"/>
      <c r="E16" s="1"/>
      <c r="F16" s="1"/>
      <c r="G16" s="1"/>
      <c r="H16" s="1"/>
      <c r="I16" s="3"/>
      <c r="J16" s="3"/>
      <c r="K16" s="2"/>
      <c r="L16" s="2"/>
      <c r="M16" s="18"/>
      <c r="N16" s="18"/>
      <c r="O16" s="18"/>
      <c r="P16" s="18"/>
      <c r="Q16" s="1"/>
      <c r="R16" s="18"/>
    </row>
    <row r="17" spans="1:18" s="19" customFormat="1" ht="53.25" customHeight="1" x14ac:dyDescent="0.25">
      <c r="A17" s="20">
        <v>2.1</v>
      </c>
      <c r="B17" s="21" t="s">
        <v>32</v>
      </c>
      <c r="C17" s="72"/>
      <c r="D17" s="18" t="s">
        <v>15</v>
      </c>
      <c r="E17" s="1">
        <v>84</v>
      </c>
      <c r="F17" s="1" t="s">
        <v>133</v>
      </c>
      <c r="G17" s="1">
        <v>15150117</v>
      </c>
      <c r="H17" s="1" t="s">
        <v>153</v>
      </c>
      <c r="I17" s="3">
        <v>1.1000000000000001</v>
      </c>
      <c r="J17" s="3">
        <f>I17*1.05</f>
        <v>1.155</v>
      </c>
      <c r="K17" s="2">
        <f>E17*I17</f>
        <v>92.4</v>
      </c>
      <c r="L17" s="2">
        <f>K17*1.05</f>
        <v>97.02</v>
      </c>
      <c r="M17" s="18">
        <v>1</v>
      </c>
      <c r="N17" s="18" t="s">
        <v>23</v>
      </c>
      <c r="O17" s="18">
        <v>17</v>
      </c>
      <c r="P17" s="18" t="s">
        <v>34</v>
      </c>
      <c r="Q17" s="1" t="s">
        <v>35</v>
      </c>
      <c r="R17" s="18" t="s">
        <v>30</v>
      </c>
    </row>
    <row r="18" spans="1:18" s="19" customFormat="1" ht="51" customHeight="1" x14ac:dyDescent="0.25">
      <c r="A18" s="20">
        <v>2.2000000000000002</v>
      </c>
      <c r="B18" s="21" t="s">
        <v>32</v>
      </c>
      <c r="C18" s="72"/>
      <c r="D18" s="18" t="s">
        <v>15</v>
      </c>
      <c r="E18" s="1">
        <v>84</v>
      </c>
      <c r="F18" s="1" t="s">
        <v>138</v>
      </c>
      <c r="G18" s="1">
        <v>15200122</v>
      </c>
      <c r="H18" s="1" t="s">
        <v>153</v>
      </c>
      <c r="I18" s="3">
        <v>1.1000000000000001</v>
      </c>
      <c r="J18" s="3">
        <f t="shared" ref="J18:J38" si="3">I18*1.05</f>
        <v>1.155</v>
      </c>
      <c r="K18" s="2">
        <f t="shared" ref="K18:K38" si="4">E18*I18</f>
        <v>92.4</v>
      </c>
      <c r="L18" s="2">
        <f t="shared" ref="L18:L38" si="5">K18*1.05</f>
        <v>97.02</v>
      </c>
      <c r="M18" s="18">
        <v>1</v>
      </c>
      <c r="N18" s="18" t="s">
        <v>27</v>
      </c>
      <c r="O18" s="18" t="s">
        <v>36</v>
      </c>
      <c r="P18" s="18" t="s">
        <v>34</v>
      </c>
      <c r="Q18" s="1" t="s">
        <v>35</v>
      </c>
      <c r="R18" s="18" t="s">
        <v>30</v>
      </c>
    </row>
    <row r="19" spans="1:18" s="19" customFormat="1" ht="53.25" customHeight="1" x14ac:dyDescent="0.25">
      <c r="A19" s="20">
        <v>2.2999999999999998</v>
      </c>
      <c r="B19" s="21" t="s">
        <v>32</v>
      </c>
      <c r="C19" s="72"/>
      <c r="D19" s="18" t="s">
        <v>15</v>
      </c>
      <c r="E19" s="1">
        <v>300</v>
      </c>
      <c r="F19" s="1" t="s">
        <v>139</v>
      </c>
      <c r="G19" s="1">
        <v>15200126</v>
      </c>
      <c r="H19" s="1" t="s">
        <v>153</v>
      </c>
      <c r="I19" s="3">
        <v>1.1000000000000001</v>
      </c>
      <c r="J19" s="3">
        <f t="shared" si="3"/>
        <v>1.155</v>
      </c>
      <c r="K19" s="2">
        <f t="shared" si="4"/>
        <v>330</v>
      </c>
      <c r="L19" s="2">
        <f>K19*1.05</f>
        <v>346.5</v>
      </c>
      <c r="M19" s="18">
        <v>1</v>
      </c>
      <c r="N19" s="18" t="s">
        <v>27</v>
      </c>
      <c r="O19" s="18" t="s">
        <v>37</v>
      </c>
      <c r="P19" s="18" t="s">
        <v>34</v>
      </c>
      <c r="Q19" s="1" t="s">
        <v>35</v>
      </c>
      <c r="R19" s="18" t="s">
        <v>30</v>
      </c>
    </row>
    <row r="20" spans="1:18" s="19" customFormat="1" ht="42.75" customHeight="1" x14ac:dyDescent="0.25">
      <c r="A20" s="20">
        <v>2.4</v>
      </c>
      <c r="B20" s="21" t="s">
        <v>32</v>
      </c>
      <c r="C20" s="72"/>
      <c r="D20" s="18" t="s">
        <v>15</v>
      </c>
      <c r="E20" s="1">
        <v>24</v>
      </c>
      <c r="F20" s="1" t="s">
        <v>135</v>
      </c>
      <c r="G20" s="1" t="s">
        <v>134</v>
      </c>
      <c r="H20" s="1" t="s">
        <v>153</v>
      </c>
      <c r="I20" s="3">
        <v>1.8</v>
      </c>
      <c r="J20" s="3">
        <f t="shared" si="3"/>
        <v>1.89</v>
      </c>
      <c r="K20" s="2">
        <f t="shared" si="4"/>
        <v>43.2</v>
      </c>
      <c r="L20" s="2">
        <f t="shared" si="5"/>
        <v>45.36</v>
      </c>
      <c r="M20" s="18"/>
      <c r="N20" s="18" t="s">
        <v>27</v>
      </c>
      <c r="O20" s="18"/>
      <c r="P20" s="18"/>
      <c r="Q20" s="1"/>
      <c r="R20" s="18" t="s">
        <v>38</v>
      </c>
    </row>
    <row r="21" spans="1:18" s="19" customFormat="1" ht="42.75" customHeight="1" x14ac:dyDescent="0.25">
      <c r="A21" s="20">
        <v>2.5</v>
      </c>
      <c r="B21" s="21" t="s">
        <v>32</v>
      </c>
      <c r="C21" s="72"/>
      <c r="D21" s="18" t="s">
        <v>15</v>
      </c>
      <c r="E21" s="1">
        <v>396</v>
      </c>
      <c r="F21" s="1" t="s">
        <v>137</v>
      </c>
      <c r="G21" s="1" t="s">
        <v>136</v>
      </c>
      <c r="H21" s="1" t="s">
        <v>153</v>
      </c>
      <c r="I21" s="3">
        <v>1.8</v>
      </c>
      <c r="J21" s="3">
        <f t="shared" si="3"/>
        <v>1.89</v>
      </c>
      <c r="K21" s="2">
        <f t="shared" si="4"/>
        <v>712.8</v>
      </c>
      <c r="L21" s="2">
        <f t="shared" si="5"/>
        <v>748.44</v>
      </c>
      <c r="M21" s="18"/>
      <c r="N21" s="18" t="s">
        <v>31</v>
      </c>
      <c r="O21" s="18"/>
      <c r="P21" s="18"/>
      <c r="Q21" s="1"/>
      <c r="R21" s="18" t="s">
        <v>38</v>
      </c>
    </row>
    <row r="22" spans="1:18" s="19" customFormat="1" ht="54.75" customHeight="1" x14ac:dyDescent="0.25">
      <c r="A22" s="20">
        <v>2.6</v>
      </c>
      <c r="B22" s="21" t="s">
        <v>32</v>
      </c>
      <c r="C22" s="72"/>
      <c r="D22" s="18" t="s">
        <v>15</v>
      </c>
      <c r="E22" s="1">
        <v>504</v>
      </c>
      <c r="F22" s="1" t="s">
        <v>140</v>
      </c>
      <c r="G22" s="1">
        <v>15300126</v>
      </c>
      <c r="H22" s="1" t="s">
        <v>153</v>
      </c>
      <c r="I22" s="3">
        <v>1.1000000000000001</v>
      </c>
      <c r="J22" s="3">
        <f t="shared" si="3"/>
        <v>1.155</v>
      </c>
      <c r="K22" s="2">
        <f t="shared" si="4"/>
        <v>554.4</v>
      </c>
      <c r="L22" s="2">
        <f t="shared" si="5"/>
        <v>582.12</v>
      </c>
      <c r="M22" s="18">
        <v>1</v>
      </c>
      <c r="N22" s="18" t="s">
        <v>31</v>
      </c>
      <c r="O22" s="18">
        <v>26</v>
      </c>
      <c r="P22" s="18" t="s">
        <v>34</v>
      </c>
      <c r="Q22" s="1" t="s">
        <v>35</v>
      </c>
      <c r="R22" s="18" t="s">
        <v>39</v>
      </c>
    </row>
    <row r="23" spans="1:18" s="19" customFormat="1" ht="42.75" customHeight="1" x14ac:dyDescent="0.25">
      <c r="A23" s="20">
        <v>2.7</v>
      </c>
      <c r="B23" s="21" t="s">
        <v>32</v>
      </c>
      <c r="C23" s="72"/>
      <c r="D23" s="18" t="s">
        <v>15</v>
      </c>
      <c r="E23" s="1">
        <v>408</v>
      </c>
      <c r="F23" s="1" t="s">
        <v>141</v>
      </c>
      <c r="G23" s="1">
        <v>15301426</v>
      </c>
      <c r="H23" s="1" t="s">
        <v>153</v>
      </c>
      <c r="I23" s="3">
        <v>1.2</v>
      </c>
      <c r="J23" s="3">
        <f t="shared" si="3"/>
        <v>1.26</v>
      </c>
      <c r="K23" s="2">
        <f t="shared" si="4"/>
        <v>489.6</v>
      </c>
      <c r="L23" s="2">
        <f t="shared" si="5"/>
        <v>514.08000000000004</v>
      </c>
      <c r="M23" s="18">
        <v>1</v>
      </c>
      <c r="N23" s="18" t="s">
        <v>31</v>
      </c>
      <c r="O23" s="18">
        <v>26</v>
      </c>
      <c r="P23" s="18" t="s">
        <v>34</v>
      </c>
      <c r="Q23" s="1" t="s">
        <v>40</v>
      </c>
      <c r="R23" s="18" t="s">
        <v>39</v>
      </c>
    </row>
    <row r="24" spans="1:18" s="19" customFormat="1" ht="42.75" customHeight="1" x14ac:dyDescent="0.25">
      <c r="A24" s="20">
        <v>2.8</v>
      </c>
      <c r="B24" s="21" t="s">
        <v>32</v>
      </c>
      <c r="C24" s="72"/>
      <c r="D24" s="18" t="s">
        <v>15</v>
      </c>
      <c r="E24" s="1">
        <v>804</v>
      </c>
      <c r="F24" s="1" t="s">
        <v>142</v>
      </c>
      <c r="G24" s="1">
        <v>15301436</v>
      </c>
      <c r="H24" s="1" t="s">
        <v>153</v>
      </c>
      <c r="I24" s="3">
        <v>1.27</v>
      </c>
      <c r="J24" s="3">
        <f t="shared" si="3"/>
        <v>1.3334999999999999</v>
      </c>
      <c r="K24" s="2">
        <f t="shared" si="4"/>
        <v>1021.08</v>
      </c>
      <c r="L24" s="2">
        <f t="shared" si="5"/>
        <v>1072.1300000000001</v>
      </c>
      <c r="M24" s="18">
        <v>1</v>
      </c>
      <c r="N24" s="18" t="s">
        <v>31</v>
      </c>
      <c r="O24" s="18" t="s">
        <v>41</v>
      </c>
      <c r="P24" s="18" t="s">
        <v>34</v>
      </c>
      <c r="Q24" s="1" t="s">
        <v>40</v>
      </c>
      <c r="R24" s="18" t="s">
        <v>39</v>
      </c>
    </row>
    <row r="25" spans="1:18" s="19" customFormat="1" ht="51" customHeight="1" x14ac:dyDescent="0.25">
      <c r="A25" s="20">
        <v>2.9</v>
      </c>
      <c r="B25" s="21" t="s">
        <v>32</v>
      </c>
      <c r="C25" s="72"/>
      <c r="D25" s="18" t="s">
        <v>15</v>
      </c>
      <c r="E25" s="1">
        <v>696</v>
      </c>
      <c r="F25" s="1" t="s">
        <v>144</v>
      </c>
      <c r="G25" s="1">
        <v>15300136</v>
      </c>
      <c r="H25" s="1" t="s">
        <v>153</v>
      </c>
      <c r="I25" s="3">
        <v>1.1000000000000001</v>
      </c>
      <c r="J25" s="3">
        <f t="shared" si="3"/>
        <v>1.155</v>
      </c>
      <c r="K25" s="2">
        <f t="shared" si="4"/>
        <v>765.6</v>
      </c>
      <c r="L25" s="2">
        <f t="shared" si="5"/>
        <v>803.88</v>
      </c>
      <c r="M25" s="18">
        <v>1</v>
      </c>
      <c r="N25" s="18" t="s">
        <v>31</v>
      </c>
      <c r="O25" s="18" t="s">
        <v>41</v>
      </c>
      <c r="P25" s="18" t="s">
        <v>34</v>
      </c>
      <c r="Q25" s="1" t="s">
        <v>35</v>
      </c>
      <c r="R25" s="18" t="s">
        <v>39</v>
      </c>
    </row>
    <row r="26" spans="1:18" s="19" customFormat="1" ht="42.75" customHeight="1" x14ac:dyDescent="0.25">
      <c r="A26" s="25">
        <v>2.1</v>
      </c>
      <c r="B26" s="21" t="s">
        <v>32</v>
      </c>
      <c r="C26" s="72"/>
      <c r="D26" s="18" t="s">
        <v>15</v>
      </c>
      <c r="E26" s="1">
        <v>480</v>
      </c>
      <c r="F26" s="1" t="s">
        <v>143</v>
      </c>
      <c r="G26" s="1">
        <v>15301440</v>
      </c>
      <c r="H26" s="1" t="s">
        <v>153</v>
      </c>
      <c r="I26" s="3">
        <v>1.27</v>
      </c>
      <c r="J26" s="3">
        <f t="shared" si="3"/>
        <v>1.3334999999999999</v>
      </c>
      <c r="K26" s="2">
        <f t="shared" si="4"/>
        <v>609.6</v>
      </c>
      <c r="L26" s="2">
        <f t="shared" si="5"/>
        <v>640.08000000000004</v>
      </c>
      <c r="M26" s="18">
        <v>1</v>
      </c>
      <c r="N26" s="18" t="s">
        <v>31</v>
      </c>
      <c r="O26" s="18">
        <v>40</v>
      </c>
      <c r="P26" s="18" t="s">
        <v>34</v>
      </c>
      <c r="Q26" s="1" t="s">
        <v>40</v>
      </c>
      <c r="R26" s="18" t="s">
        <v>39</v>
      </c>
    </row>
    <row r="27" spans="1:18" s="19" customFormat="1" ht="56.25" customHeight="1" x14ac:dyDescent="0.25">
      <c r="A27" s="20">
        <v>2.11</v>
      </c>
      <c r="B27" s="21" t="s">
        <v>32</v>
      </c>
      <c r="C27" s="72"/>
      <c r="D27" s="18" t="s">
        <v>15</v>
      </c>
      <c r="E27" s="1">
        <v>324</v>
      </c>
      <c r="F27" s="1" t="s">
        <v>145</v>
      </c>
      <c r="G27" s="1">
        <v>15300140</v>
      </c>
      <c r="H27" s="1" t="s">
        <v>153</v>
      </c>
      <c r="I27" s="3">
        <v>1.1000000000000001</v>
      </c>
      <c r="J27" s="3">
        <f t="shared" si="3"/>
        <v>1.155</v>
      </c>
      <c r="K27" s="2">
        <f t="shared" si="4"/>
        <v>356.4</v>
      </c>
      <c r="L27" s="2">
        <f>K27*1.05</f>
        <v>374.22</v>
      </c>
      <c r="M27" s="18">
        <v>1</v>
      </c>
      <c r="N27" s="18" t="s">
        <v>31</v>
      </c>
      <c r="O27" s="18">
        <v>40</v>
      </c>
      <c r="P27" s="18" t="s">
        <v>34</v>
      </c>
      <c r="Q27" s="1" t="s">
        <v>35</v>
      </c>
      <c r="R27" s="18" t="s">
        <v>39</v>
      </c>
    </row>
    <row r="28" spans="1:18" s="19" customFormat="1" ht="53.25" customHeight="1" x14ac:dyDescent="0.25">
      <c r="A28" s="19">
        <v>2.12</v>
      </c>
      <c r="B28" s="21" t="s">
        <v>32</v>
      </c>
      <c r="C28" s="72"/>
      <c r="D28" s="18" t="s">
        <v>15</v>
      </c>
      <c r="E28" s="1">
        <v>180</v>
      </c>
      <c r="F28" s="1" t="s">
        <v>146</v>
      </c>
      <c r="G28" s="1">
        <v>15300148</v>
      </c>
      <c r="H28" s="1" t="s">
        <v>153</v>
      </c>
      <c r="I28" s="3">
        <v>1.1000000000000001</v>
      </c>
      <c r="J28" s="3">
        <f t="shared" si="3"/>
        <v>1.155</v>
      </c>
      <c r="K28" s="2">
        <f t="shared" si="4"/>
        <v>198</v>
      </c>
      <c r="L28" s="2">
        <f t="shared" si="5"/>
        <v>207.9</v>
      </c>
      <c r="M28" s="18">
        <v>1</v>
      </c>
      <c r="N28" s="18" t="s">
        <v>31</v>
      </c>
      <c r="O28" s="18">
        <v>48</v>
      </c>
      <c r="P28" s="18" t="s">
        <v>34</v>
      </c>
      <c r="Q28" s="1" t="s">
        <v>35</v>
      </c>
      <c r="R28" s="18" t="s">
        <v>39</v>
      </c>
    </row>
    <row r="29" spans="1:18" s="19" customFormat="1" ht="50.25" customHeight="1" x14ac:dyDescent="0.25">
      <c r="A29" s="20">
        <v>2.13</v>
      </c>
      <c r="B29" s="21" t="s">
        <v>32</v>
      </c>
      <c r="C29" s="72"/>
      <c r="D29" s="18" t="s">
        <v>15</v>
      </c>
      <c r="E29" s="1">
        <v>96</v>
      </c>
      <c r="F29" s="1" t="s">
        <v>158</v>
      </c>
      <c r="G29" s="1" t="s">
        <v>160</v>
      </c>
      <c r="H29" s="1" t="s">
        <v>114</v>
      </c>
      <c r="I29" s="3">
        <v>1.35</v>
      </c>
      <c r="J29" s="3">
        <f t="shared" si="3"/>
        <v>1.4175</v>
      </c>
      <c r="K29" s="2">
        <f t="shared" si="4"/>
        <v>129.6</v>
      </c>
      <c r="L29" s="2">
        <f t="shared" si="5"/>
        <v>136.08000000000001</v>
      </c>
      <c r="M29" s="18">
        <v>1</v>
      </c>
      <c r="N29" s="18" t="s">
        <v>31</v>
      </c>
      <c r="O29" s="18">
        <v>76</v>
      </c>
      <c r="P29" s="18" t="s">
        <v>34</v>
      </c>
      <c r="Q29" s="1" t="s">
        <v>35</v>
      </c>
      <c r="R29" s="18" t="s">
        <v>39</v>
      </c>
    </row>
    <row r="30" spans="1:18" s="19" customFormat="1" ht="42.75" customHeight="1" x14ac:dyDescent="0.25">
      <c r="A30" s="19">
        <v>2.14</v>
      </c>
      <c r="B30" s="21" t="s">
        <v>32</v>
      </c>
      <c r="C30" s="72"/>
      <c r="D30" s="18" t="s">
        <v>15</v>
      </c>
      <c r="E30" s="1">
        <v>96</v>
      </c>
      <c r="F30" s="1" t="s">
        <v>148</v>
      </c>
      <c r="G30" s="1" t="s">
        <v>147</v>
      </c>
      <c r="H30" s="1" t="s">
        <v>153</v>
      </c>
      <c r="I30" s="3">
        <v>1.8</v>
      </c>
      <c r="J30" s="3">
        <f t="shared" si="3"/>
        <v>1.89</v>
      </c>
      <c r="K30" s="2">
        <f t="shared" si="4"/>
        <v>172.8</v>
      </c>
      <c r="L30" s="2">
        <f t="shared" si="5"/>
        <v>181.44</v>
      </c>
      <c r="M30" s="18"/>
      <c r="N30" s="18">
        <v>0</v>
      </c>
      <c r="O30" s="18"/>
      <c r="P30" s="18"/>
      <c r="Q30" s="1"/>
      <c r="R30" s="18" t="s">
        <v>38</v>
      </c>
    </row>
    <row r="31" spans="1:18" s="19" customFormat="1" ht="42.75" customHeight="1" x14ac:dyDescent="0.25">
      <c r="A31" s="20">
        <v>2.15</v>
      </c>
      <c r="B31" s="21" t="s">
        <v>32</v>
      </c>
      <c r="C31" s="72"/>
      <c r="D31" s="18" t="s">
        <v>15</v>
      </c>
      <c r="E31" s="1">
        <v>204</v>
      </c>
      <c r="F31" s="1" t="s">
        <v>156</v>
      </c>
      <c r="G31" s="1" t="s">
        <v>155</v>
      </c>
      <c r="H31" s="1" t="s">
        <v>129</v>
      </c>
      <c r="I31" s="3">
        <v>2.04</v>
      </c>
      <c r="J31" s="3">
        <f t="shared" si="3"/>
        <v>2.1419999999999999</v>
      </c>
      <c r="K31" s="2">
        <f t="shared" si="4"/>
        <v>416.16</v>
      </c>
      <c r="L31" s="2">
        <f t="shared" si="5"/>
        <v>436.97</v>
      </c>
      <c r="M31" s="18">
        <v>1</v>
      </c>
      <c r="N31" s="18">
        <v>0</v>
      </c>
      <c r="O31" s="18">
        <v>30</v>
      </c>
      <c r="P31" s="18" t="s">
        <v>34</v>
      </c>
      <c r="Q31" s="1" t="s">
        <v>40</v>
      </c>
      <c r="R31" s="18" t="s">
        <v>39</v>
      </c>
    </row>
    <row r="32" spans="1:18" s="19" customFormat="1" ht="53.25" customHeight="1" x14ac:dyDescent="0.25">
      <c r="A32" s="19">
        <v>2.16</v>
      </c>
      <c r="B32" s="21" t="s">
        <v>32</v>
      </c>
      <c r="C32" s="72"/>
      <c r="D32" s="18" t="s">
        <v>15</v>
      </c>
      <c r="E32" s="1">
        <v>492</v>
      </c>
      <c r="F32" s="1" t="s">
        <v>149</v>
      </c>
      <c r="G32" s="1">
        <v>15350136</v>
      </c>
      <c r="H32" s="1" t="s">
        <v>153</v>
      </c>
      <c r="I32" s="3">
        <v>1.1000000000000001</v>
      </c>
      <c r="J32" s="3">
        <f t="shared" si="3"/>
        <v>1.155</v>
      </c>
      <c r="K32" s="2">
        <f t="shared" si="4"/>
        <v>541.20000000000005</v>
      </c>
      <c r="L32" s="2">
        <f t="shared" si="5"/>
        <v>568.26</v>
      </c>
      <c r="M32" s="18">
        <v>1</v>
      </c>
      <c r="N32" s="18">
        <v>0</v>
      </c>
      <c r="O32" s="18" t="s">
        <v>41</v>
      </c>
      <c r="P32" s="18" t="s">
        <v>34</v>
      </c>
      <c r="Q32" s="1" t="s">
        <v>35</v>
      </c>
      <c r="R32" s="18" t="s">
        <v>39</v>
      </c>
    </row>
    <row r="33" spans="1:29" s="19" customFormat="1" ht="42.75" customHeight="1" x14ac:dyDescent="0.25">
      <c r="A33" s="20">
        <v>2.17</v>
      </c>
      <c r="B33" s="21" t="s">
        <v>32</v>
      </c>
      <c r="C33" s="72"/>
      <c r="D33" s="18" t="s">
        <v>15</v>
      </c>
      <c r="E33" s="1">
        <v>396</v>
      </c>
      <c r="F33" s="1" t="s">
        <v>150</v>
      </c>
      <c r="G33" s="1">
        <v>15351436</v>
      </c>
      <c r="H33" s="1" t="s">
        <v>153</v>
      </c>
      <c r="I33" s="3">
        <v>1.5</v>
      </c>
      <c r="J33" s="3">
        <f t="shared" si="3"/>
        <v>1.575</v>
      </c>
      <c r="K33" s="2">
        <f t="shared" si="4"/>
        <v>594</v>
      </c>
      <c r="L33" s="2">
        <f t="shared" si="5"/>
        <v>623.70000000000005</v>
      </c>
      <c r="M33" s="18">
        <v>1</v>
      </c>
      <c r="N33" s="18">
        <v>0</v>
      </c>
      <c r="O33" s="18" t="s">
        <v>41</v>
      </c>
      <c r="P33" s="18" t="s">
        <v>34</v>
      </c>
      <c r="Q33" s="1" t="s">
        <v>40</v>
      </c>
      <c r="R33" s="18" t="s">
        <v>39</v>
      </c>
    </row>
    <row r="34" spans="1:29" s="19" customFormat="1" ht="42.75" customHeight="1" x14ac:dyDescent="0.25">
      <c r="A34" s="19">
        <v>2.1800000000000002</v>
      </c>
      <c r="B34" s="21" t="s">
        <v>32</v>
      </c>
      <c r="C34" s="72"/>
      <c r="D34" s="18" t="s">
        <v>15</v>
      </c>
      <c r="E34" s="1">
        <v>432</v>
      </c>
      <c r="F34" s="1" t="s">
        <v>151</v>
      </c>
      <c r="G34" s="1">
        <v>15351448</v>
      </c>
      <c r="H34" s="1" t="s">
        <v>153</v>
      </c>
      <c r="I34" s="3">
        <v>1.8</v>
      </c>
      <c r="J34" s="3">
        <f t="shared" si="3"/>
        <v>1.89</v>
      </c>
      <c r="K34" s="2">
        <f t="shared" si="4"/>
        <v>777.6</v>
      </c>
      <c r="L34" s="2">
        <f t="shared" si="5"/>
        <v>816.48</v>
      </c>
      <c r="M34" s="18">
        <v>1</v>
      </c>
      <c r="N34" s="18">
        <v>0</v>
      </c>
      <c r="O34" s="18">
        <v>48</v>
      </c>
      <c r="P34" s="18" t="s">
        <v>34</v>
      </c>
      <c r="Q34" s="1" t="s">
        <v>40</v>
      </c>
      <c r="R34" s="18" t="s">
        <v>39</v>
      </c>
    </row>
    <row r="35" spans="1:29" s="19" customFormat="1" ht="42.75" customHeight="1" x14ac:dyDescent="0.25">
      <c r="A35" s="20">
        <v>2.19</v>
      </c>
      <c r="B35" s="21" t="s">
        <v>32</v>
      </c>
      <c r="C35" s="72"/>
      <c r="D35" s="18" t="s">
        <v>15</v>
      </c>
      <c r="E35" s="1">
        <v>492</v>
      </c>
      <c r="F35" s="1" t="s">
        <v>152</v>
      </c>
      <c r="G35" s="1">
        <v>15401436</v>
      </c>
      <c r="H35" s="1" t="s">
        <v>153</v>
      </c>
      <c r="I35" s="3">
        <v>1.5</v>
      </c>
      <c r="J35" s="3">
        <f t="shared" si="3"/>
        <v>1.575</v>
      </c>
      <c r="K35" s="2">
        <f t="shared" si="4"/>
        <v>738</v>
      </c>
      <c r="L35" s="2">
        <f t="shared" si="5"/>
        <v>774.9</v>
      </c>
      <c r="M35" s="18">
        <v>1</v>
      </c>
      <c r="N35" s="18">
        <v>1</v>
      </c>
      <c r="O35" s="18" t="s">
        <v>41</v>
      </c>
      <c r="P35" s="18" t="s">
        <v>34</v>
      </c>
      <c r="Q35" s="1" t="s">
        <v>40</v>
      </c>
      <c r="R35" s="18" t="s">
        <v>39</v>
      </c>
    </row>
    <row r="36" spans="1:29" s="19" customFormat="1" ht="42.75" customHeight="1" x14ac:dyDescent="0.25">
      <c r="A36" s="25">
        <v>2.2000000000000002</v>
      </c>
      <c r="B36" s="21" t="s">
        <v>32</v>
      </c>
      <c r="C36" s="72"/>
      <c r="D36" s="18" t="s">
        <v>15</v>
      </c>
      <c r="E36" s="1">
        <v>492</v>
      </c>
      <c r="F36" s="1" t="s">
        <v>199</v>
      </c>
      <c r="G36" s="1">
        <v>15401440</v>
      </c>
      <c r="H36" s="1" t="s">
        <v>153</v>
      </c>
      <c r="I36" s="3">
        <v>1.5</v>
      </c>
      <c r="J36" s="3">
        <f t="shared" si="3"/>
        <v>1.575</v>
      </c>
      <c r="K36" s="2">
        <f t="shared" si="4"/>
        <v>738</v>
      </c>
      <c r="L36" s="2">
        <f t="shared" si="5"/>
        <v>774.9</v>
      </c>
      <c r="M36" s="18">
        <v>1</v>
      </c>
      <c r="N36" s="18">
        <v>1</v>
      </c>
      <c r="O36" s="18">
        <v>40</v>
      </c>
      <c r="P36" s="18" t="s">
        <v>34</v>
      </c>
      <c r="Q36" s="1" t="s">
        <v>40</v>
      </c>
      <c r="R36" s="18" t="s">
        <v>39</v>
      </c>
    </row>
    <row r="37" spans="1:29" s="19" customFormat="1" ht="42.75" customHeight="1" x14ac:dyDescent="0.25">
      <c r="A37" s="25">
        <v>2.21</v>
      </c>
      <c r="B37" s="21" t="s">
        <v>32</v>
      </c>
      <c r="C37" s="73"/>
      <c r="D37" s="18" t="s">
        <v>15</v>
      </c>
      <c r="E37" s="1">
        <v>396</v>
      </c>
      <c r="F37" s="1" t="s">
        <v>200</v>
      </c>
      <c r="G37" s="1">
        <v>15401448</v>
      </c>
      <c r="H37" s="1" t="s">
        <v>153</v>
      </c>
      <c r="I37" s="3">
        <v>1.5</v>
      </c>
      <c r="J37" s="3">
        <f t="shared" si="3"/>
        <v>1.575</v>
      </c>
      <c r="K37" s="2">
        <f t="shared" si="4"/>
        <v>594</v>
      </c>
      <c r="L37" s="2">
        <f t="shared" si="5"/>
        <v>623.70000000000005</v>
      </c>
      <c r="M37" s="18">
        <v>1</v>
      </c>
      <c r="N37" s="18">
        <v>1</v>
      </c>
      <c r="O37" s="18">
        <v>48</v>
      </c>
      <c r="P37" s="18" t="s">
        <v>34</v>
      </c>
      <c r="Q37" s="1" t="s">
        <v>40</v>
      </c>
      <c r="R37" s="18" t="s">
        <v>39</v>
      </c>
    </row>
    <row r="38" spans="1:29" s="19" customFormat="1" ht="201" customHeight="1" x14ac:dyDescent="0.25">
      <c r="A38" s="25">
        <v>2.2200000000000002</v>
      </c>
      <c r="B38" s="21" t="s">
        <v>42</v>
      </c>
      <c r="C38" s="21" t="s">
        <v>43</v>
      </c>
      <c r="D38" s="18" t="s">
        <v>15</v>
      </c>
      <c r="E38" s="1">
        <v>12</v>
      </c>
      <c r="F38" s="8" t="s">
        <v>159</v>
      </c>
      <c r="G38" s="7" t="s">
        <v>157</v>
      </c>
      <c r="H38" s="8" t="s">
        <v>154</v>
      </c>
      <c r="I38" s="22">
        <v>2.5499999999999998</v>
      </c>
      <c r="J38" s="3">
        <f t="shared" si="3"/>
        <v>2.6775000000000002</v>
      </c>
      <c r="K38" s="2">
        <f t="shared" si="4"/>
        <v>30.6</v>
      </c>
      <c r="L38" s="2">
        <f t="shared" si="5"/>
        <v>32.130000000000003</v>
      </c>
      <c r="M38" s="18">
        <v>1</v>
      </c>
      <c r="N38" s="18" t="s">
        <v>31</v>
      </c>
      <c r="O38" s="18" t="s">
        <v>41</v>
      </c>
      <c r="P38" s="18" t="s">
        <v>34</v>
      </c>
      <c r="Q38" s="1" t="s">
        <v>35</v>
      </c>
      <c r="R38" s="18" t="s">
        <v>39</v>
      </c>
    </row>
    <row r="39" spans="1:29" s="24" customFormat="1" ht="21" customHeight="1" x14ac:dyDescent="0.25">
      <c r="A39" s="68" t="s">
        <v>94</v>
      </c>
      <c r="B39" s="69"/>
      <c r="C39" s="69"/>
      <c r="D39" s="69"/>
      <c r="E39" s="69"/>
      <c r="F39" s="69"/>
      <c r="G39" s="69"/>
      <c r="H39" s="69"/>
      <c r="I39" s="69"/>
      <c r="J39" s="69"/>
      <c r="K39" s="4">
        <f>SUM(K17:K38)</f>
        <v>9997.44</v>
      </c>
      <c r="L39" s="4">
        <f>K39*1.05</f>
        <v>10497.31</v>
      </c>
      <c r="M39" s="18"/>
      <c r="N39" s="1"/>
      <c r="O39" s="18"/>
      <c r="P39" s="1"/>
      <c r="Q39" s="1"/>
      <c r="R39" s="18"/>
      <c r="S39" s="11"/>
      <c r="T39" s="11"/>
      <c r="U39" s="11"/>
      <c r="V39" s="11"/>
      <c r="W39" s="11"/>
      <c r="X39" s="11"/>
      <c r="Y39" s="11"/>
      <c r="Z39" s="11"/>
      <c r="AA39" s="11"/>
      <c r="AB39" s="11"/>
      <c r="AC39" s="11"/>
    </row>
    <row r="40" spans="1:29" s="19" customFormat="1" ht="42.75" customHeight="1" x14ac:dyDescent="0.25">
      <c r="A40" s="26">
        <v>3</v>
      </c>
      <c r="B40" s="17" t="s">
        <v>44</v>
      </c>
      <c r="C40" s="71" t="s">
        <v>45</v>
      </c>
      <c r="D40" s="1"/>
      <c r="E40" s="1"/>
      <c r="F40" s="1"/>
      <c r="G40" s="1"/>
      <c r="H40" s="1"/>
      <c r="I40" s="3"/>
      <c r="J40" s="3"/>
      <c r="K40" s="2"/>
      <c r="L40" s="2"/>
      <c r="M40" s="18"/>
      <c r="N40" s="18"/>
      <c r="O40" s="18"/>
      <c r="P40" s="18"/>
      <c r="Q40" s="1"/>
      <c r="R40" s="18"/>
    </row>
    <row r="41" spans="1:29" s="19" customFormat="1" ht="42.75" customHeight="1" x14ac:dyDescent="0.25">
      <c r="A41" s="20">
        <v>3.1</v>
      </c>
      <c r="B41" s="21" t="s">
        <v>44</v>
      </c>
      <c r="C41" s="72"/>
      <c r="D41" s="18" t="s">
        <v>15</v>
      </c>
      <c r="E41" s="1">
        <v>24</v>
      </c>
      <c r="F41" s="8" t="s">
        <v>161</v>
      </c>
      <c r="G41" s="7">
        <v>13150126</v>
      </c>
      <c r="H41" s="8" t="s">
        <v>174</v>
      </c>
      <c r="I41" s="27">
        <v>1.45</v>
      </c>
      <c r="J41" s="2">
        <f>I41*1.05</f>
        <v>1.52</v>
      </c>
      <c r="K41" s="2">
        <f>E41*I41</f>
        <v>34.799999999999997</v>
      </c>
      <c r="L41" s="2">
        <f>K41*1.05</f>
        <v>36.54</v>
      </c>
      <c r="M41" s="18">
        <v>1</v>
      </c>
      <c r="N41" s="18" t="s">
        <v>23</v>
      </c>
      <c r="O41" s="18">
        <v>26</v>
      </c>
      <c r="P41" s="18" t="s">
        <v>34</v>
      </c>
      <c r="Q41" s="1" t="s">
        <v>35</v>
      </c>
      <c r="R41" s="18" t="s">
        <v>30</v>
      </c>
    </row>
    <row r="42" spans="1:29" s="19" customFormat="1" ht="42.75" customHeight="1" x14ac:dyDescent="0.25">
      <c r="A42" s="20">
        <v>3.2</v>
      </c>
      <c r="B42" s="21" t="s">
        <v>44</v>
      </c>
      <c r="C42" s="72"/>
      <c r="D42" s="18" t="s">
        <v>15</v>
      </c>
      <c r="E42" s="1">
        <v>60</v>
      </c>
      <c r="F42" s="8" t="s">
        <v>162</v>
      </c>
      <c r="G42" s="7" t="s">
        <v>163</v>
      </c>
      <c r="H42" s="8" t="s">
        <v>114</v>
      </c>
      <c r="I42" s="27">
        <v>1.45</v>
      </c>
      <c r="J42" s="2">
        <f>I42*1.05</f>
        <v>1.52</v>
      </c>
      <c r="K42" s="2">
        <f t="shared" ref="K42:K55" si="6">E42*I42</f>
        <v>87</v>
      </c>
      <c r="L42" s="2">
        <f t="shared" ref="L42:L55" si="7">K42*1.05</f>
        <v>91.35</v>
      </c>
      <c r="M42" s="18">
        <v>1</v>
      </c>
      <c r="N42" s="18" t="s">
        <v>27</v>
      </c>
      <c r="O42" s="18">
        <v>26</v>
      </c>
      <c r="P42" s="18" t="s">
        <v>34</v>
      </c>
      <c r="Q42" s="1" t="s">
        <v>40</v>
      </c>
      <c r="R42" s="18" t="s">
        <v>30</v>
      </c>
    </row>
    <row r="43" spans="1:29" s="19" customFormat="1" ht="42.75" customHeight="1" x14ac:dyDescent="0.25">
      <c r="A43" s="20">
        <v>3.3</v>
      </c>
      <c r="B43" s="21" t="s">
        <v>44</v>
      </c>
      <c r="C43" s="72"/>
      <c r="D43" s="18" t="s">
        <v>15</v>
      </c>
      <c r="E43" s="1">
        <v>60</v>
      </c>
      <c r="F43" s="8" t="s">
        <v>164</v>
      </c>
      <c r="G43" s="7">
        <v>13200126</v>
      </c>
      <c r="H43" s="8" t="s">
        <v>174</v>
      </c>
      <c r="I43" s="27">
        <v>1.45</v>
      </c>
      <c r="J43" s="2">
        <f t="shared" ref="J43:J55" si="8">I43*1.05</f>
        <v>1.52</v>
      </c>
      <c r="K43" s="2">
        <f t="shared" si="6"/>
        <v>87</v>
      </c>
      <c r="L43" s="2">
        <f t="shared" si="7"/>
        <v>91.35</v>
      </c>
      <c r="M43" s="18">
        <v>1</v>
      </c>
      <c r="N43" s="18" t="s">
        <v>27</v>
      </c>
      <c r="O43" s="18">
        <v>26</v>
      </c>
      <c r="P43" s="18" t="s">
        <v>34</v>
      </c>
      <c r="Q43" s="1" t="s">
        <v>35</v>
      </c>
      <c r="R43" s="18" t="s">
        <v>30</v>
      </c>
    </row>
    <row r="44" spans="1:29" s="19" customFormat="1" ht="42.75" customHeight="1" x14ac:dyDescent="0.25">
      <c r="A44" s="20">
        <v>3.4</v>
      </c>
      <c r="B44" s="21" t="s">
        <v>44</v>
      </c>
      <c r="C44" s="72"/>
      <c r="D44" s="18" t="s">
        <v>15</v>
      </c>
      <c r="E44" s="1">
        <v>24</v>
      </c>
      <c r="F44" s="8" t="s">
        <v>165</v>
      </c>
      <c r="G44" s="7" t="s">
        <v>166</v>
      </c>
      <c r="H44" s="8" t="s">
        <v>114</v>
      </c>
      <c r="I44" s="27">
        <v>1.51</v>
      </c>
      <c r="J44" s="2">
        <f t="shared" si="8"/>
        <v>1.59</v>
      </c>
      <c r="K44" s="2">
        <f t="shared" si="6"/>
        <v>36.24</v>
      </c>
      <c r="L44" s="2">
        <f t="shared" si="7"/>
        <v>38.049999999999997</v>
      </c>
      <c r="M44" s="18">
        <v>1</v>
      </c>
      <c r="N44" s="18" t="s">
        <v>27</v>
      </c>
      <c r="O44" s="18" t="s">
        <v>41</v>
      </c>
      <c r="P44" s="18" t="s">
        <v>34</v>
      </c>
      <c r="Q44" s="1" t="s">
        <v>35</v>
      </c>
      <c r="R44" s="18" t="s">
        <v>30</v>
      </c>
    </row>
    <row r="45" spans="1:29" s="19" customFormat="1" ht="42.75" customHeight="1" x14ac:dyDescent="0.25">
      <c r="A45" s="20">
        <v>3.5</v>
      </c>
      <c r="B45" s="21" t="s">
        <v>44</v>
      </c>
      <c r="C45" s="72"/>
      <c r="D45" s="18" t="s">
        <v>15</v>
      </c>
      <c r="E45" s="1">
        <v>60</v>
      </c>
      <c r="F45" s="8" t="s">
        <v>167</v>
      </c>
      <c r="G45" s="7">
        <v>13300126</v>
      </c>
      <c r="H45" s="8" t="s">
        <v>114</v>
      </c>
      <c r="I45" s="27">
        <v>1.45</v>
      </c>
      <c r="J45" s="2">
        <f t="shared" si="8"/>
        <v>1.52</v>
      </c>
      <c r="K45" s="2">
        <f t="shared" si="6"/>
        <v>87</v>
      </c>
      <c r="L45" s="2">
        <f t="shared" si="7"/>
        <v>91.35</v>
      </c>
      <c r="M45" s="18">
        <v>1</v>
      </c>
      <c r="N45" s="18" t="s">
        <v>31</v>
      </c>
      <c r="O45" s="18">
        <v>26</v>
      </c>
      <c r="P45" s="18" t="s">
        <v>34</v>
      </c>
      <c r="Q45" s="1" t="s">
        <v>35</v>
      </c>
      <c r="R45" s="18" t="s">
        <v>30</v>
      </c>
    </row>
    <row r="46" spans="1:29" s="19" customFormat="1" ht="42.75" customHeight="1" x14ac:dyDescent="0.25">
      <c r="A46" s="20">
        <v>3.6</v>
      </c>
      <c r="B46" s="21" t="s">
        <v>44</v>
      </c>
      <c r="C46" s="72"/>
      <c r="D46" s="18" t="s">
        <v>15</v>
      </c>
      <c r="E46" s="1">
        <v>96</v>
      </c>
      <c r="F46" s="8" t="s">
        <v>168</v>
      </c>
      <c r="G46" s="7" t="s">
        <v>169</v>
      </c>
      <c r="H46" s="8" t="s">
        <v>114</v>
      </c>
      <c r="I46" s="27">
        <v>1.51</v>
      </c>
      <c r="J46" s="2">
        <f t="shared" si="8"/>
        <v>1.59</v>
      </c>
      <c r="K46" s="2">
        <f t="shared" si="6"/>
        <v>144.96</v>
      </c>
      <c r="L46" s="2">
        <f t="shared" si="7"/>
        <v>152.21</v>
      </c>
      <c r="M46" s="18">
        <v>1</v>
      </c>
      <c r="N46" s="18" t="s">
        <v>31</v>
      </c>
      <c r="O46" s="18">
        <v>26</v>
      </c>
      <c r="P46" s="18" t="s">
        <v>34</v>
      </c>
      <c r="Q46" s="1" t="s">
        <v>25</v>
      </c>
      <c r="R46" s="18" t="s">
        <v>30</v>
      </c>
    </row>
    <row r="47" spans="1:29" s="19" customFormat="1" ht="42.75" customHeight="1" x14ac:dyDescent="0.25">
      <c r="A47" s="20">
        <v>3.7</v>
      </c>
      <c r="B47" s="21" t="s">
        <v>44</v>
      </c>
      <c r="C47" s="72"/>
      <c r="D47" s="18" t="s">
        <v>15</v>
      </c>
      <c r="E47" s="1">
        <v>96</v>
      </c>
      <c r="F47" s="8" t="s">
        <v>170</v>
      </c>
      <c r="G47" s="7">
        <v>13300136</v>
      </c>
      <c r="H47" s="8" t="s">
        <v>174</v>
      </c>
      <c r="I47" s="27">
        <v>1.51</v>
      </c>
      <c r="J47" s="2">
        <f t="shared" si="8"/>
        <v>1.59</v>
      </c>
      <c r="K47" s="2">
        <f t="shared" si="6"/>
        <v>144.96</v>
      </c>
      <c r="L47" s="2">
        <f t="shared" si="7"/>
        <v>152.21</v>
      </c>
      <c r="M47" s="18">
        <v>1</v>
      </c>
      <c r="N47" s="18" t="s">
        <v>31</v>
      </c>
      <c r="O47" s="18" t="s">
        <v>41</v>
      </c>
      <c r="P47" s="18" t="s">
        <v>34</v>
      </c>
      <c r="Q47" s="1" t="s">
        <v>35</v>
      </c>
      <c r="R47" s="18" t="s">
        <v>30</v>
      </c>
    </row>
    <row r="48" spans="1:29" s="19" customFormat="1" ht="42.75" customHeight="1" x14ac:dyDescent="0.25">
      <c r="A48" s="20">
        <v>3.8</v>
      </c>
      <c r="B48" s="21" t="s">
        <v>44</v>
      </c>
      <c r="C48" s="72"/>
      <c r="D48" s="18" t="s">
        <v>15</v>
      </c>
      <c r="E48" s="1">
        <v>300</v>
      </c>
      <c r="F48" s="8" t="s">
        <v>171</v>
      </c>
      <c r="G48" s="7">
        <v>13301436</v>
      </c>
      <c r="H48" s="8" t="s">
        <v>174</v>
      </c>
      <c r="I48" s="27">
        <v>1.77</v>
      </c>
      <c r="J48" s="2">
        <f t="shared" si="8"/>
        <v>1.86</v>
      </c>
      <c r="K48" s="2">
        <f t="shared" si="6"/>
        <v>531</v>
      </c>
      <c r="L48" s="2">
        <f t="shared" si="7"/>
        <v>557.54999999999995</v>
      </c>
      <c r="M48" s="18">
        <v>1</v>
      </c>
      <c r="N48" s="18" t="s">
        <v>31</v>
      </c>
      <c r="O48" s="18" t="s">
        <v>41</v>
      </c>
      <c r="P48" s="18" t="s">
        <v>34</v>
      </c>
      <c r="Q48" s="1" t="s">
        <v>25</v>
      </c>
      <c r="R48" s="18" t="s">
        <v>30</v>
      </c>
    </row>
    <row r="49" spans="1:29" s="19" customFormat="1" ht="42.75" customHeight="1" x14ac:dyDescent="0.25">
      <c r="A49" s="20">
        <v>3.9</v>
      </c>
      <c r="B49" s="21" t="s">
        <v>44</v>
      </c>
      <c r="C49" s="72"/>
      <c r="D49" s="18" t="s">
        <v>15</v>
      </c>
      <c r="E49" s="1">
        <v>204</v>
      </c>
      <c r="F49" s="8" t="s">
        <v>172</v>
      </c>
      <c r="G49" s="7">
        <v>13351436</v>
      </c>
      <c r="H49" s="8" t="s">
        <v>174</v>
      </c>
      <c r="I49" s="27">
        <v>1.99</v>
      </c>
      <c r="J49" s="2">
        <f t="shared" si="8"/>
        <v>2.09</v>
      </c>
      <c r="K49" s="2">
        <f>E49*I49</f>
        <v>405.96</v>
      </c>
      <c r="L49" s="2">
        <f>K49*1.05</f>
        <v>426.26</v>
      </c>
      <c r="M49" s="18">
        <v>1</v>
      </c>
      <c r="N49" s="18">
        <v>0</v>
      </c>
      <c r="O49" s="18" t="s">
        <v>41</v>
      </c>
      <c r="P49" s="18" t="s">
        <v>34</v>
      </c>
      <c r="Q49" s="1" t="s">
        <v>25</v>
      </c>
      <c r="R49" s="18" t="s">
        <v>30</v>
      </c>
    </row>
    <row r="50" spans="1:29" s="19" customFormat="1" ht="42.75" customHeight="1" x14ac:dyDescent="0.25">
      <c r="A50" s="25">
        <v>3.1</v>
      </c>
      <c r="B50" s="21" t="s">
        <v>44</v>
      </c>
      <c r="C50" s="72"/>
      <c r="D50" s="18" t="s">
        <v>15</v>
      </c>
      <c r="E50" s="1">
        <v>204</v>
      </c>
      <c r="F50" s="8" t="s">
        <v>173</v>
      </c>
      <c r="G50" s="28">
        <v>13350140</v>
      </c>
      <c r="H50" s="8" t="s">
        <v>174</v>
      </c>
      <c r="I50" s="27">
        <f>1.53</f>
        <v>1.53</v>
      </c>
      <c r="J50" s="2">
        <f t="shared" si="8"/>
        <v>1.61</v>
      </c>
      <c r="K50" s="2">
        <f t="shared" si="6"/>
        <v>312.12</v>
      </c>
      <c r="L50" s="2">
        <f t="shared" si="7"/>
        <v>327.73</v>
      </c>
      <c r="M50" s="18">
        <v>1</v>
      </c>
      <c r="N50" s="18">
        <v>0</v>
      </c>
      <c r="O50" s="18">
        <v>40</v>
      </c>
      <c r="P50" s="18" t="s">
        <v>34</v>
      </c>
      <c r="Q50" s="1" t="s">
        <v>35</v>
      </c>
      <c r="R50" s="18" t="s">
        <v>39</v>
      </c>
    </row>
    <row r="51" spans="1:29" s="19" customFormat="1" ht="42.75" customHeight="1" x14ac:dyDescent="0.25">
      <c r="A51" s="25">
        <v>3.11</v>
      </c>
      <c r="B51" s="21" t="s">
        <v>44</v>
      </c>
      <c r="C51" s="72"/>
      <c r="D51" s="18" t="s">
        <v>15</v>
      </c>
      <c r="E51" s="1">
        <v>300</v>
      </c>
      <c r="F51" s="8" t="s">
        <v>175</v>
      </c>
      <c r="G51" s="8" t="s">
        <v>176</v>
      </c>
      <c r="H51" s="8" t="s">
        <v>114</v>
      </c>
      <c r="I51" s="27">
        <v>1.99</v>
      </c>
      <c r="J51" s="2">
        <f t="shared" si="8"/>
        <v>2.09</v>
      </c>
      <c r="K51" s="2">
        <f t="shared" si="6"/>
        <v>597</v>
      </c>
      <c r="L51" s="2">
        <f t="shared" si="7"/>
        <v>626.85</v>
      </c>
      <c r="M51" s="18">
        <v>1</v>
      </c>
      <c r="N51" s="18">
        <v>0</v>
      </c>
      <c r="O51" s="18">
        <v>40</v>
      </c>
      <c r="P51" s="18" t="s">
        <v>34</v>
      </c>
      <c r="Q51" s="1" t="s">
        <v>25</v>
      </c>
      <c r="R51" s="18" t="s">
        <v>39</v>
      </c>
    </row>
    <row r="52" spans="1:29" s="19" customFormat="1" ht="42.75" customHeight="1" x14ac:dyDescent="0.25">
      <c r="A52" s="25">
        <v>3.12</v>
      </c>
      <c r="B52" s="21" t="s">
        <v>44</v>
      </c>
      <c r="C52" s="72"/>
      <c r="D52" s="18" t="s">
        <v>15</v>
      </c>
      <c r="E52" s="1">
        <v>24</v>
      </c>
      <c r="F52" s="8" t="s">
        <v>177</v>
      </c>
      <c r="G52" s="8">
        <v>13350148</v>
      </c>
      <c r="H52" s="8" t="s">
        <v>174</v>
      </c>
      <c r="I52" s="27">
        <v>1.78</v>
      </c>
      <c r="J52" s="2">
        <f t="shared" si="8"/>
        <v>1.87</v>
      </c>
      <c r="K52" s="2">
        <f t="shared" si="6"/>
        <v>42.72</v>
      </c>
      <c r="L52" s="2">
        <f t="shared" si="7"/>
        <v>44.86</v>
      </c>
      <c r="M52" s="18">
        <v>1</v>
      </c>
      <c r="N52" s="18">
        <v>0</v>
      </c>
      <c r="O52" s="18" t="s">
        <v>46</v>
      </c>
      <c r="P52" s="18" t="s">
        <v>34</v>
      </c>
      <c r="Q52" s="1" t="s">
        <v>35</v>
      </c>
      <c r="R52" s="18" t="s">
        <v>39</v>
      </c>
    </row>
    <row r="53" spans="1:29" s="19" customFormat="1" ht="42.75" customHeight="1" x14ac:dyDescent="0.25">
      <c r="A53" s="25">
        <v>3.13</v>
      </c>
      <c r="B53" s="21" t="s">
        <v>44</v>
      </c>
      <c r="C53" s="72"/>
      <c r="D53" s="18" t="s">
        <v>15</v>
      </c>
      <c r="E53" s="1">
        <v>600</v>
      </c>
      <c r="F53" s="8" t="s">
        <v>178</v>
      </c>
      <c r="G53" s="29">
        <v>13350950</v>
      </c>
      <c r="H53" s="8" t="s">
        <v>174</v>
      </c>
      <c r="I53" s="27">
        <v>2.9</v>
      </c>
      <c r="J53" s="2">
        <f t="shared" si="8"/>
        <v>3.05</v>
      </c>
      <c r="K53" s="2">
        <f t="shared" si="6"/>
        <v>1740</v>
      </c>
      <c r="L53" s="2">
        <f t="shared" si="7"/>
        <v>1827</v>
      </c>
      <c r="M53" s="18">
        <v>1</v>
      </c>
      <c r="N53" s="18">
        <v>0</v>
      </c>
      <c r="O53" s="18" t="s">
        <v>46</v>
      </c>
      <c r="P53" s="18" t="s">
        <v>34</v>
      </c>
      <c r="Q53" s="1" t="s">
        <v>35</v>
      </c>
      <c r="R53" s="1" t="s">
        <v>47</v>
      </c>
    </row>
    <row r="54" spans="1:29" s="19" customFormat="1" ht="42.75" customHeight="1" x14ac:dyDescent="0.25">
      <c r="A54" s="25">
        <v>3.14</v>
      </c>
      <c r="B54" s="21" t="s">
        <v>44</v>
      </c>
      <c r="C54" s="72"/>
      <c r="D54" s="18" t="s">
        <v>15</v>
      </c>
      <c r="E54" s="1">
        <v>600</v>
      </c>
      <c r="F54" s="8" t="s">
        <v>179</v>
      </c>
      <c r="G54" s="8" t="s">
        <v>201</v>
      </c>
      <c r="H54" s="8" t="s">
        <v>114</v>
      </c>
      <c r="I54" s="27">
        <v>2.19</v>
      </c>
      <c r="J54" s="2">
        <f t="shared" si="8"/>
        <v>2.2999999999999998</v>
      </c>
      <c r="K54" s="2">
        <f t="shared" si="6"/>
        <v>1314</v>
      </c>
      <c r="L54" s="2">
        <f t="shared" si="7"/>
        <v>1379.7</v>
      </c>
      <c r="M54" s="18">
        <v>1</v>
      </c>
      <c r="N54" s="18">
        <v>1</v>
      </c>
      <c r="O54" s="18">
        <v>40</v>
      </c>
      <c r="P54" s="18" t="s">
        <v>34</v>
      </c>
      <c r="Q54" s="1" t="s">
        <v>25</v>
      </c>
      <c r="R54" s="18" t="s">
        <v>39</v>
      </c>
    </row>
    <row r="55" spans="1:29" s="19" customFormat="1" ht="42.75" customHeight="1" x14ac:dyDescent="0.25">
      <c r="A55" s="25">
        <v>3.15</v>
      </c>
      <c r="B55" s="21" t="s">
        <v>44</v>
      </c>
      <c r="C55" s="73"/>
      <c r="D55" s="18" t="s">
        <v>15</v>
      </c>
      <c r="E55" s="1">
        <v>600</v>
      </c>
      <c r="F55" s="8" t="s">
        <v>180</v>
      </c>
      <c r="G55" s="29">
        <v>13400950</v>
      </c>
      <c r="H55" s="8" t="s">
        <v>174</v>
      </c>
      <c r="I55" s="27">
        <v>2.9</v>
      </c>
      <c r="J55" s="2">
        <f t="shared" si="8"/>
        <v>3.05</v>
      </c>
      <c r="K55" s="2">
        <f t="shared" si="6"/>
        <v>1740</v>
      </c>
      <c r="L55" s="2">
        <f t="shared" si="7"/>
        <v>1827</v>
      </c>
      <c r="M55" s="18">
        <v>1</v>
      </c>
      <c r="N55" s="18">
        <v>1</v>
      </c>
      <c r="O55" s="18" t="s">
        <v>46</v>
      </c>
      <c r="P55" s="18" t="s">
        <v>34</v>
      </c>
      <c r="Q55" s="1" t="s">
        <v>35</v>
      </c>
      <c r="R55" s="1" t="s">
        <v>47</v>
      </c>
    </row>
    <row r="56" spans="1:29" s="24" customFormat="1" ht="21" customHeight="1" x14ac:dyDescent="0.25">
      <c r="A56" s="68" t="s">
        <v>95</v>
      </c>
      <c r="B56" s="69"/>
      <c r="C56" s="69"/>
      <c r="D56" s="69"/>
      <c r="E56" s="69"/>
      <c r="F56" s="69"/>
      <c r="G56" s="69"/>
      <c r="H56" s="69"/>
      <c r="I56" s="69"/>
      <c r="J56" s="69"/>
      <c r="K56" s="4">
        <f>SUM(K41:K55)</f>
        <v>7304.76</v>
      </c>
      <c r="L56" s="4">
        <f>K56*1.05</f>
        <v>7670</v>
      </c>
      <c r="M56" s="18"/>
      <c r="N56" s="1"/>
      <c r="O56" s="18"/>
      <c r="P56" s="1"/>
      <c r="Q56" s="1"/>
      <c r="R56" s="18"/>
      <c r="S56" s="11"/>
      <c r="T56" s="11"/>
      <c r="U56" s="11"/>
      <c r="V56" s="11"/>
      <c r="W56" s="11"/>
      <c r="X56" s="11"/>
      <c r="Y56" s="11"/>
      <c r="Z56" s="11"/>
      <c r="AA56" s="11"/>
      <c r="AB56" s="11"/>
      <c r="AC56" s="11"/>
    </row>
    <row r="57" spans="1:29" s="19" customFormat="1" ht="42.75" customHeight="1" x14ac:dyDescent="0.25">
      <c r="A57" s="26">
        <v>5</v>
      </c>
      <c r="B57" s="17" t="s">
        <v>49</v>
      </c>
      <c r="C57" s="71" t="s">
        <v>50</v>
      </c>
      <c r="D57" s="1"/>
      <c r="E57" s="1"/>
      <c r="F57" s="1"/>
      <c r="G57" s="1"/>
      <c r="H57" s="1"/>
      <c r="I57" s="3"/>
      <c r="J57" s="3"/>
      <c r="K57" s="2"/>
      <c r="L57" s="2"/>
      <c r="M57" s="18"/>
      <c r="N57" s="18"/>
      <c r="O57" s="18"/>
      <c r="P57" s="18"/>
      <c r="Q57" s="1"/>
      <c r="R57" s="18"/>
    </row>
    <row r="58" spans="1:29" s="19" customFormat="1" ht="42.75" customHeight="1" x14ac:dyDescent="0.25">
      <c r="A58" s="20">
        <v>5.0999999999999996</v>
      </c>
      <c r="B58" s="21" t="s">
        <v>49</v>
      </c>
      <c r="C58" s="72"/>
      <c r="D58" s="18" t="s">
        <v>15</v>
      </c>
      <c r="E58" s="1">
        <v>120</v>
      </c>
      <c r="F58" s="8" t="s">
        <v>181</v>
      </c>
      <c r="G58" s="7">
        <v>8200126</v>
      </c>
      <c r="H58" s="7" t="s">
        <v>174</v>
      </c>
      <c r="I58" s="27">
        <v>0.55000000000000004</v>
      </c>
      <c r="J58" s="2">
        <f>I58*1.05</f>
        <v>0.57999999999999996</v>
      </c>
      <c r="K58" s="2">
        <f>E58*I58</f>
        <v>66</v>
      </c>
      <c r="L58" s="2">
        <f>K58*1.05</f>
        <v>69.3</v>
      </c>
      <c r="M58" s="18">
        <v>1</v>
      </c>
      <c r="N58" s="18" t="s">
        <v>27</v>
      </c>
      <c r="O58" s="18">
        <v>26</v>
      </c>
      <c r="P58" s="18" t="s">
        <v>34</v>
      </c>
      <c r="Q58" s="1" t="s">
        <v>35</v>
      </c>
      <c r="R58" s="18" t="s">
        <v>30</v>
      </c>
    </row>
    <row r="59" spans="1:29" s="19" customFormat="1" ht="42.75" customHeight="1" x14ac:dyDescent="0.25">
      <c r="A59" s="20">
        <v>5.2</v>
      </c>
      <c r="B59" s="21" t="s">
        <v>49</v>
      </c>
      <c r="C59" s="72"/>
      <c r="D59" s="18" t="s">
        <v>15</v>
      </c>
      <c r="E59" s="1">
        <v>432</v>
      </c>
      <c r="F59" s="8" t="s">
        <v>182</v>
      </c>
      <c r="G59" s="7">
        <v>8300126</v>
      </c>
      <c r="H59" s="7" t="s">
        <v>174</v>
      </c>
      <c r="I59" s="27">
        <v>0.55000000000000004</v>
      </c>
      <c r="J59" s="2">
        <f t="shared" ref="J59:J63" si="9">I59*1.05</f>
        <v>0.57999999999999996</v>
      </c>
      <c r="K59" s="2">
        <f t="shared" ref="K59:K63" si="10">E59*I59</f>
        <v>237.6</v>
      </c>
      <c r="L59" s="2">
        <f t="shared" ref="L59:L63" si="11">K59*1.05</f>
        <v>249.48</v>
      </c>
      <c r="M59" s="18">
        <v>1</v>
      </c>
      <c r="N59" s="18" t="s">
        <v>31</v>
      </c>
      <c r="O59" s="18">
        <v>26</v>
      </c>
      <c r="P59" s="18" t="s">
        <v>34</v>
      </c>
      <c r="Q59" s="1" t="s">
        <v>35</v>
      </c>
      <c r="R59" s="18" t="s">
        <v>30</v>
      </c>
    </row>
    <row r="60" spans="1:29" s="19" customFormat="1" ht="42.75" customHeight="1" x14ac:dyDescent="0.25">
      <c r="A60" s="20">
        <v>5.3</v>
      </c>
      <c r="B60" s="21" t="s">
        <v>49</v>
      </c>
      <c r="C60" s="72"/>
      <c r="D60" s="18" t="s">
        <v>15</v>
      </c>
      <c r="E60" s="1">
        <v>24</v>
      </c>
      <c r="F60" s="8" t="s">
        <v>183</v>
      </c>
      <c r="G60" s="7" t="s">
        <v>184</v>
      </c>
      <c r="H60" s="8" t="s">
        <v>114</v>
      </c>
      <c r="I60" s="27">
        <v>0.61</v>
      </c>
      <c r="J60" s="2">
        <f t="shared" si="9"/>
        <v>0.64</v>
      </c>
      <c r="K60" s="2">
        <f t="shared" si="10"/>
        <v>14.64</v>
      </c>
      <c r="L60" s="2">
        <f t="shared" si="11"/>
        <v>15.37</v>
      </c>
      <c r="M60" s="18">
        <v>1</v>
      </c>
      <c r="N60" s="18" t="s">
        <v>31</v>
      </c>
      <c r="O60" s="18" t="s">
        <v>48</v>
      </c>
      <c r="P60" s="18" t="s">
        <v>34</v>
      </c>
      <c r="Q60" s="1" t="s">
        <v>25</v>
      </c>
      <c r="R60" s="18" t="s">
        <v>30</v>
      </c>
    </row>
    <row r="61" spans="1:29" s="19" customFormat="1" ht="42.75" customHeight="1" x14ac:dyDescent="0.25">
      <c r="A61" s="20">
        <v>5.4</v>
      </c>
      <c r="B61" s="21" t="s">
        <v>49</v>
      </c>
      <c r="C61" s="72"/>
      <c r="D61" s="18" t="s">
        <v>15</v>
      </c>
      <c r="E61" s="1">
        <v>288</v>
      </c>
      <c r="F61" s="8" t="s">
        <v>185</v>
      </c>
      <c r="G61" s="7">
        <v>8350137</v>
      </c>
      <c r="H61" s="7" t="s">
        <v>174</v>
      </c>
      <c r="I61" s="27">
        <v>0.56999999999999995</v>
      </c>
      <c r="J61" s="2">
        <f t="shared" si="9"/>
        <v>0.6</v>
      </c>
      <c r="K61" s="2">
        <f t="shared" si="10"/>
        <v>164.16</v>
      </c>
      <c r="L61" s="2">
        <f t="shared" si="11"/>
        <v>172.37</v>
      </c>
      <c r="M61" s="18">
        <v>1</v>
      </c>
      <c r="N61" s="18">
        <v>0</v>
      </c>
      <c r="O61" s="18" t="s">
        <v>48</v>
      </c>
      <c r="P61" s="18" t="s">
        <v>34</v>
      </c>
      <c r="Q61" s="1" t="s">
        <v>35</v>
      </c>
      <c r="R61" s="18" t="s">
        <v>30</v>
      </c>
    </row>
    <row r="62" spans="1:29" s="19" customFormat="1" ht="42.75" customHeight="1" x14ac:dyDescent="0.25">
      <c r="A62" s="20">
        <v>5.5</v>
      </c>
      <c r="B62" s="21" t="s">
        <v>49</v>
      </c>
      <c r="C62" s="72"/>
      <c r="D62" s="18" t="s">
        <v>15</v>
      </c>
      <c r="E62" s="1">
        <v>408</v>
      </c>
      <c r="F62" s="8" t="s">
        <v>186</v>
      </c>
      <c r="G62" s="8" t="s">
        <v>187</v>
      </c>
      <c r="H62" s="8" t="s">
        <v>117</v>
      </c>
      <c r="I62" s="27">
        <v>0.61</v>
      </c>
      <c r="J62" s="2">
        <f t="shared" si="9"/>
        <v>0.64</v>
      </c>
      <c r="K62" s="2">
        <f t="shared" si="10"/>
        <v>248.88</v>
      </c>
      <c r="L62" s="2">
        <f>K62*1.05</f>
        <v>261.32</v>
      </c>
      <c r="M62" s="18">
        <v>1</v>
      </c>
      <c r="N62" s="18">
        <v>1</v>
      </c>
      <c r="O62" s="18" t="s">
        <v>29</v>
      </c>
      <c r="P62" s="18" t="s">
        <v>34</v>
      </c>
      <c r="Q62" s="1" t="s">
        <v>51</v>
      </c>
      <c r="R62" s="18" t="s">
        <v>30</v>
      </c>
    </row>
    <row r="63" spans="1:29" s="19" customFormat="1" ht="42.75" customHeight="1" x14ac:dyDescent="0.25">
      <c r="A63" s="20">
        <v>5.6</v>
      </c>
      <c r="B63" s="21" t="s">
        <v>49</v>
      </c>
      <c r="C63" s="73"/>
      <c r="D63" s="18" t="s">
        <v>15</v>
      </c>
      <c r="E63" s="1">
        <v>204</v>
      </c>
      <c r="F63" s="8" t="s">
        <v>188</v>
      </c>
      <c r="G63" s="7">
        <v>8400015</v>
      </c>
      <c r="H63" s="7" t="s">
        <v>174</v>
      </c>
      <c r="I63" s="27">
        <v>1.25</v>
      </c>
      <c r="J63" s="2">
        <f t="shared" si="9"/>
        <v>1.31</v>
      </c>
      <c r="K63" s="2">
        <f t="shared" si="10"/>
        <v>255</v>
      </c>
      <c r="L63" s="2">
        <f t="shared" si="11"/>
        <v>267.75</v>
      </c>
      <c r="M63" s="18"/>
      <c r="N63" s="18">
        <v>1</v>
      </c>
      <c r="O63" s="18"/>
      <c r="P63" s="18"/>
      <c r="Q63" s="1"/>
      <c r="R63" s="18" t="s">
        <v>52</v>
      </c>
    </row>
    <row r="64" spans="1:29" s="24" customFormat="1" ht="21" customHeight="1" x14ac:dyDescent="0.25">
      <c r="A64" s="68" t="s">
        <v>96</v>
      </c>
      <c r="B64" s="69"/>
      <c r="C64" s="69"/>
      <c r="D64" s="69"/>
      <c r="E64" s="69"/>
      <c r="F64" s="69"/>
      <c r="G64" s="69"/>
      <c r="H64" s="69"/>
      <c r="I64" s="69"/>
      <c r="J64" s="69"/>
      <c r="K64" s="4">
        <f>SUM(K58:K63)</f>
        <v>986.28</v>
      </c>
      <c r="L64" s="4">
        <f>K64*1.05</f>
        <v>1035.5899999999999</v>
      </c>
      <c r="M64" s="18"/>
      <c r="N64" s="1"/>
      <c r="O64" s="18"/>
      <c r="P64" s="1"/>
      <c r="Q64" s="1"/>
      <c r="R64" s="18"/>
      <c r="S64" s="11"/>
      <c r="T64" s="11"/>
      <c r="U64" s="11"/>
      <c r="V64" s="11"/>
      <c r="W64" s="11"/>
      <c r="X64" s="11"/>
      <c r="Y64" s="11"/>
      <c r="Z64" s="11"/>
      <c r="AA64" s="11"/>
      <c r="AB64" s="11"/>
      <c r="AC64" s="11"/>
    </row>
    <row r="65" spans="1:29" s="19" customFormat="1" ht="42.75" customHeight="1" x14ac:dyDescent="0.25">
      <c r="A65" s="26">
        <v>6</v>
      </c>
      <c r="B65" s="17" t="s">
        <v>53</v>
      </c>
      <c r="C65" s="71" t="s">
        <v>54</v>
      </c>
      <c r="D65" s="1"/>
      <c r="E65" s="1"/>
      <c r="F65" s="1"/>
      <c r="G65" s="1"/>
      <c r="H65" s="1"/>
      <c r="I65" s="3"/>
      <c r="J65" s="3"/>
      <c r="K65" s="2"/>
      <c r="L65" s="2"/>
      <c r="M65" s="18"/>
      <c r="N65" s="18"/>
      <c r="O65" s="18"/>
      <c r="P65" s="18"/>
      <c r="Q65" s="1"/>
      <c r="R65" s="18"/>
    </row>
    <row r="66" spans="1:29" s="19" customFormat="1" ht="42.75" customHeight="1" x14ac:dyDescent="0.25">
      <c r="A66" s="20">
        <v>6.1</v>
      </c>
      <c r="B66" s="21" t="s">
        <v>53</v>
      </c>
      <c r="C66" s="72"/>
      <c r="D66" s="18" t="s">
        <v>15</v>
      </c>
      <c r="E66" s="1">
        <v>12</v>
      </c>
      <c r="F66" s="8" t="s">
        <v>189</v>
      </c>
      <c r="G66" s="30" t="s">
        <v>197</v>
      </c>
      <c r="H66" s="7" t="s">
        <v>174</v>
      </c>
      <c r="I66" s="27">
        <v>2.5499999999999998</v>
      </c>
      <c r="J66" s="2">
        <f>I66*1.05</f>
        <v>2.68</v>
      </c>
      <c r="K66" s="2">
        <f>E66*I66</f>
        <v>30.6</v>
      </c>
      <c r="L66" s="2">
        <f>K66*1.05</f>
        <v>32.130000000000003</v>
      </c>
      <c r="M66" s="18">
        <v>2</v>
      </c>
      <c r="N66" s="18" t="s">
        <v>20</v>
      </c>
      <c r="O66" s="18" t="s">
        <v>55</v>
      </c>
      <c r="P66" s="18" t="s">
        <v>34</v>
      </c>
      <c r="Q66" s="1" t="s">
        <v>35</v>
      </c>
      <c r="R66" s="18" t="s">
        <v>56</v>
      </c>
    </row>
    <row r="67" spans="1:29" s="19" customFormat="1" ht="42.75" customHeight="1" x14ac:dyDescent="0.25">
      <c r="A67" s="20">
        <v>6.2</v>
      </c>
      <c r="B67" s="21" t="s">
        <v>53</v>
      </c>
      <c r="C67" s="72"/>
      <c r="D67" s="18" t="s">
        <v>15</v>
      </c>
      <c r="E67" s="1">
        <v>24</v>
      </c>
      <c r="F67" s="8" t="s">
        <v>190</v>
      </c>
      <c r="G67" s="29">
        <v>5151524</v>
      </c>
      <c r="H67" s="7" t="s">
        <v>174</v>
      </c>
      <c r="I67" s="27">
        <v>0.8</v>
      </c>
      <c r="J67" s="2">
        <f t="shared" ref="J67:J73" si="12">I67*1.05</f>
        <v>0.84</v>
      </c>
      <c r="K67" s="2">
        <f t="shared" ref="K67:K73" si="13">E67*I67</f>
        <v>19.2</v>
      </c>
      <c r="L67" s="2">
        <f t="shared" ref="L67:L73" si="14">K67*1.05</f>
        <v>20.16</v>
      </c>
      <c r="M67" s="18">
        <v>1</v>
      </c>
      <c r="N67" s="18" t="s">
        <v>23</v>
      </c>
      <c r="O67" s="18">
        <v>24</v>
      </c>
      <c r="P67" s="1" t="s">
        <v>18</v>
      </c>
      <c r="Q67" s="1" t="s">
        <v>25</v>
      </c>
      <c r="R67" s="18" t="s">
        <v>56</v>
      </c>
      <c r="S67" s="23"/>
      <c r="T67" s="23"/>
      <c r="U67" s="23"/>
      <c r="V67" s="23"/>
      <c r="W67" s="23"/>
      <c r="X67" s="23"/>
      <c r="Y67" s="23"/>
      <c r="Z67" s="23"/>
      <c r="AA67" s="23"/>
    </row>
    <row r="68" spans="1:29" s="19" customFormat="1" ht="42.75" customHeight="1" x14ac:dyDescent="0.25">
      <c r="A68" s="20">
        <v>6.3</v>
      </c>
      <c r="B68" s="21" t="s">
        <v>53</v>
      </c>
      <c r="C68" s="72"/>
      <c r="D68" s="18" t="s">
        <v>15</v>
      </c>
      <c r="E68" s="1">
        <v>36</v>
      </c>
      <c r="F68" s="8" t="s">
        <v>191</v>
      </c>
      <c r="G68" s="29">
        <v>5201530</v>
      </c>
      <c r="H68" s="7" t="s">
        <v>174</v>
      </c>
      <c r="I68" s="31">
        <v>0.8</v>
      </c>
      <c r="J68" s="2">
        <f t="shared" si="12"/>
        <v>0.84</v>
      </c>
      <c r="K68" s="2">
        <f t="shared" si="13"/>
        <v>28.8</v>
      </c>
      <c r="L68" s="2">
        <f t="shared" si="14"/>
        <v>30.24</v>
      </c>
      <c r="M68" s="18">
        <v>1</v>
      </c>
      <c r="N68" s="18" t="s">
        <v>27</v>
      </c>
      <c r="O68" s="18">
        <v>30</v>
      </c>
      <c r="P68" s="1" t="s">
        <v>18</v>
      </c>
      <c r="Q68" s="1" t="s">
        <v>25</v>
      </c>
      <c r="R68" s="18" t="s">
        <v>56</v>
      </c>
    </row>
    <row r="69" spans="1:29" s="19" customFormat="1" ht="42.75" customHeight="1" x14ac:dyDescent="0.25">
      <c r="A69" s="20">
        <v>6.4</v>
      </c>
      <c r="B69" s="21" t="s">
        <v>53</v>
      </c>
      <c r="C69" s="72"/>
      <c r="D69" s="18" t="s">
        <v>15</v>
      </c>
      <c r="E69" s="1">
        <v>420</v>
      </c>
      <c r="F69" s="8" t="s">
        <v>198</v>
      </c>
      <c r="G69" s="7">
        <v>5300130</v>
      </c>
      <c r="H69" s="7" t="s">
        <v>174</v>
      </c>
      <c r="I69" s="27">
        <v>0.94</v>
      </c>
      <c r="J69" s="2">
        <f t="shared" si="12"/>
        <v>0.99</v>
      </c>
      <c r="K69" s="2">
        <f t="shared" si="13"/>
        <v>394.8</v>
      </c>
      <c r="L69" s="2">
        <f t="shared" si="14"/>
        <v>414.54</v>
      </c>
      <c r="M69" s="18">
        <v>1</v>
      </c>
      <c r="N69" s="18" t="s">
        <v>31</v>
      </c>
      <c r="O69" s="18" t="s">
        <v>57</v>
      </c>
      <c r="P69" s="18" t="s">
        <v>34</v>
      </c>
      <c r="Q69" s="1" t="s">
        <v>35</v>
      </c>
      <c r="R69" s="18" t="s">
        <v>56</v>
      </c>
    </row>
    <row r="70" spans="1:29" s="19" customFormat="1" ht="42.75" customHeight="1" x14ac:dyDescent="0.25">
      <c r="A70" s="20">
        <v>6.5</v>
      </c>
      <c r="B70" s="21" t="s">
        <v>53</v>
      </c>
      <c r="C70" s="72"/>
      <c r="D70" s="18" t="s">
        <v>15</v>
      </c>
      <c r="E70" s="1">
        <v>156</v>
      </c>
      <c r="F70" s="8" t="s">
        <v>192</v>
      </c>
      <c r="G70" s="8">
        <v>5301530</v>
      </c>
      <c r="H70" s="7" t="s">
        <v>174</v>
      </c>
      <c r="I70" s="27">
        <v>0.99</v>
      </c>
      <c r="J70" s="2">
        <f t="shared" si="12"/>
        <v>1.04</v>
      </c>
      <c r="K70" s="2">
        <f t="shared" si="13"/>
        <v>154.44</v>
      </c>
      <c r="L70" s="2">
        <f t="shared" si="14"/>
        <v>162.16</v>
      </c>
      <c r="M70" s="18">
        <v>1</v>
      </c>
      <c r="N70" s="18" t="s">
        <v>31</v>
      </c>
      <c r="O70" s="18" t="s">
        <v>57</v>
      </c>
      <c r="P70" s="1" t="s">
        <v>18</v>
      </c>
      <c r="Q70" s="1" t="s">
        <v>22</v>
      </c>
      <c r="R70" s="18" t="s">
        <v>56</v>
      </c>
    </row>
    <row r="71" spans="1:29" s="19" customFormat="1" ht="42.75" customHeight="1" x14ac:dyDescent="0.25">
      <c r="A71" s="20">
        <v>6.6</v>
      </c>
      <c r="B71" s="21" t="s">
        <v>53</v>
      </c>
      <c r="C71" s="72"/>
      <c r="D71" s="18" t="s">
        <v>15</v>
      </c>
      <c r="E71" s="1">
        <v>144</v>
      </c>
      <c r="F71" s="8" t="s">
        <v>193</v>
      </c>
      <c r="G71" s="8" t="s">
        <v>194</v>
      </c>
      <c r="H71" s="8" t="s">
        <v>114</v>
      </c>
      <c r="I71" s="27">
        <v>0.88</v>
      </c>
      <c r="J71" s="2">
        <f t="shared" si="12"/>
        <v>0.92</v>
      </c>
      <c r="K71" s="2">
        <f t="shared" si="13"/>
        <v>126.72</v>
      </c>
      <c r="L71" s="2">
        <f t="shared" si="14"/>
        <v>133.06</v>
      </c>
      <c r="M71" s="18">
        <v>1</v>
      </c>
      <c r="N71" s="18" t="s">
        <v>31</v>
      </c>
      <c r="O71" s="18" t="s">
        <v>58</v>
      </c>
      <c r="P71" s="18" t="s">
        <v>34</v>
      </c>
      <c r="Q71" s="1" t="s">
        <v>22</v>
      </c>
      <c r="R71" s="18" t="s">
        <v>56</v>
      </c>
    </row>
    <row r="72" spans="1:29" s="19" customFormat="1" ht="42.75" customHeight="1" x14ac:dyDescent="0.25">
      <c r="A72" s="20">
        <v>6.7</v>
      </c>
      <c r="B72" s="21" t="s">
        <v>53</v>
      </c>
      <c r="C72" s="72"/>
      <c r="D72" s="18" t="s">
        <v>15</v>
      </c>
      <c r="E72" s="1">
        <v>324</v>
      </c>
      <c r="F72" s="8" t="s">
        <v>195</v>
      </c>
      <c r="G72" s="29">
        <v>5301540</v>
      </c>
      <c r="H72" s="7" t="s">
        <v>174</v>
      </c>
      <c r="I72" s="27">
        <v>1</v>
      </c>
      <c r="J72" s="2">
        <f t="shared" si="12"/>
        <v>1.05</v>
      </c>
      <c r="K72" s="2">
        <f t="shared" si="13"/>
        <v>324</v>
      </c>
      <c r="L72" s="2">
        <f t="shared" si="14"/>
        <v>340.2</v>
      </c>
      <c r="M72" s="18">
        <v>1</v>
      </c>
      <c r="N72" s="18">
        <v>0</v>
      </c>
      <c r="O72" s="18" t="s">
        <v>58</v>
      </c>
      <c r="P72" s="18" t="s">
        <v>34</v>
      </c>
      <c r="Q72" s="1" t="s">
        <v>35</v>
      </c>
      <c r="R72" s="18" t="s">
        <v>56</v>
      </c>
    </row>
    <row r="73" spans="1:29" s="19" customFormat="1" ht="42.75" customHeight="1" x14ac:dyDescent="0.25">
      <c r="A73" s="20">
        <v>6.8</v>
      </c>
      <c r="B73" s="6" t="s">
        <v>53</v>
      </c>
      <c r="C73" s="73"/>
      <c r="D73" s="18" t="s">
        <v>15</v>
      </c>
      <c r="E73" s="1">
        <v>480</v>
      </c>
      <c r="F73" s="8" t="s">
        <v>196</v>
      </c>
      <c r="G73" s="29">
        <v>5350140</v>
      </c>
      <c r="H73" s="7" t="s">
        <v>174</v>
      </c>
      <c r="I73" s="27">
        <v>0.88</v>
      </c>
      <c r="J73" s="2">
        <f t="shared" si="12"/>
        <v>0.92</v>
      </c>
      <c r="K73" s="2">
        <f t="shared" si="13"/>
        <v>422.4</v>
      </c>
      <c r="L73" s="2">
        <f t="shared" si="14"/>
        <v>443.52</v>
      </c>
      <c r="M73" s="18">
        <v>1</v>
      </c>
      <c r="N73" s="18">
        <v>1</v>
      </c>
      <c r="O73" s="18" t="s">
        <v>59</v>
      </c>
      <c r="P73" s="18" t="s">
        <v>34</v>
      </c>
      <c r="Q73" s="1" t="s">
        <v>35</v>
      </c>
      <c r="R73" s="18" t="s">
        <v>56</v>
      </c>
    </row>
    <row r="74" spans="1:29" s="24" customFormat="1" ht="21" customHeight="1" x14ac:dyDescent="0.25">
      <c r="A74" s="68" t="s">
        <v>97</v>
      </c>
      <c r="B74" s="69"/>
      <c r="C74" s="69"/>
      <c r="D74" s="69"/>
      <c r="E74" s="69"/>
      <c r="F74" s="69"/>
      <c r="G74" s="69"/>
      <c r="H74" s="69"/>
      <c r="I74" s="69"/>
      <c r="J74" s="69"/>
      <c r="K74" s="4">
        <f>SUM(K66:K73)</f>
        <v>1500.96</v>
      </c>
      <c r="L74" s="4">
        <f>K74*1.05</f>
        <v>1576.01</v>
      </c>
      <c r="M74" s="18"/>
      <c r="N74" s="1"/>
      <c r="O74" s="18"/>
      <c r="P74" s="1"/>
      <c r="Q74" s="1"/>
      <c r="R74" s="18"/>
      <c r="S74" s="11"/>
      <c r="T74" s="11"/>
      <c r="U74" s="11"/>
      <c r="V74" s="11"/>
      <c r="W74" s="11"/>
      <c r="X74" s="11"/>
      <c r="Y74" s="11"/>
      <c r="Z74" s="11"/>
      <c r="AA74" s="11"/>
      <c r="AB74" s="11"/>
      <c r="AC74" s="11"/>
    </row>
    <row r="75" spans="1:29" s="19" customFormat="1" ht="186" customHeight="1" x14ac:dyDescent="0.25">
      <c r="A75" s="26">
        <v>10</v>
      </c>
      <c r="B75" s="17" t="s">
        <v>60</v>
      </c>
      <c r="C75" s="34" t="s">
        <v>61</v>
      </c>
      <c r="D75" s="1" t="s">
        <v>62</v>
      </c>
      <c r="E75" s="1">
        <v>42</v>
      </c>
      <c r="F75" s="1" t="s">
        <v>204</v>
      </c>
      <c r="G75" s="1" t="s">
        <v>202</v>
      </c>
      <c r="H75" s="1" t="s">
        <v>203</v>
      </c>
      <c r="I75" s="2">
        <v>9.1999999999999993</v>
      </c>
      <c r="J75" s="2">
        <f>I75*1.05</f>
        <v>9.66</v>
      </c>
      <c r="K75" s="2">
        <f>E75*I75</f>
        <v>386.4</v>
      </c>
      <c r="L75" s="2">
        <f>K75*1.05</f>
        <v>405.72</v>
      </c>
      <c r="M75" s="33"/>
      <c r="N75" s="33"/>
      <c r="O75" s="33"/>
      <c r="P75" s="33"/>
      <c r="Q75" s="33"/>
      <c r="R75" s="33"/>
    </row>
    <row r="76" spans="1:29" s="19" customFormat="1" ht="64.5" customHeight="1" x14ac:dyDescent="0.25">
      <c r="A76" s="26">
        <v>13</v>
      </c>
      <c r="B76" s="35" t="s">
        <v>63</v>
      </c>
      <c r="C76" s="71" t="s">
        <v>64</v>
      </c>
      <c r="D76" s="1"/>
      <c r="E76" s="1"/>
      <c r="F76" s="1" t="s">
        <v>205</v>
      </c>
      <c r="G76" s="1"/>
      <c r="H76" s="1"/>
      <c r="I76" s="2"/>
      <c r="J76" s="2"/>
      <c r="K76" s="2"/>
      <c r="L76" s="2"/>
      <c r="M76" s="10"/>
      <c r="N76" s="33"/>
      <c r="O76" s="33"/>
      <c r="P76" s="33"/>
      <c r="Q76" s="33"/>
      <c r="R76" s="33"/>
    </row>
    <row r="77" spans="1:29" s="19" customFormat="1" ht="42.75" customHeight="1" x14ac:dyDescent="0.25">
      <c r="A77" s="21">
        <v>13.1</v>
      </c>
      <c r="B77" s="21" t="s">
        <v>65</v>
      </c>
      <c r="C77" s="72"/>
      <c r="D77" s="1" t="s">
        <v>15</v>
      </c>
      <c r="E77" s="1">
        <v>15</v>
      </c>
      <c r="F77" s="21" t="s">
        <v>65</v>
      </c>
      <c r="G77" s="1" t="s">
        <v>206</v>
      </c>
      <c r="H77" s="1" t="s">
        <v>207</v>
      </c>
      <c r="I77" s="2">
        <v>5</v>
      </c>
      <c r="J77" s="2">
        <f>+I77*1.05</f>
        <v>5.25</v>
      </c>
      <c r="K77" s="2">
        <f>+I77*E77</f>
        <v>75</v>
      </c>
      <c r="L77" s="2">
        <f>+J77*E77</f>
        <v>78.75</v>
      </c>
      <c r="M77" s="10"/>
      <c r="N77" s="33"/>
      <c r="O77" s="33"/>
      <c r="P77" s="33"/>
      <c r="Q77" s="33"/>
      <c r="R77" s="33"/>
    </row>
    <row r="78" spans="1:29" s="19" customFormat="1" ht="42.75" customHeight="1" x14ac:dyDescent="0.25">
      <c r="A78" s="21">
        <v>13.2</v>
      </c>
      <c r="B78" s="21" t="s">
        <v>66</v>
      </c>
      <c r="C78" s="72"/>
      <c r="D78" s="1" t="s">
        <v>15</v>
      </c>
      <c r="E78" s="1">
        <v>35</v>
      </c>
      <c r="F78" s="21" t="s">
        <v>66</v>
      </c>
      <c r="G78" s="1" t="s">
        <v>206</v>
      </c>
      <c r="H78" s="1" t="s">
        <v>207</v>
      </c>
      <c r="I78" s="2">
        <v>5</v>
      </c>
      <c r="J78" s="2">
        <f t="shared" ref="J78:J81" si="15">+I78*1.05</f>
        <v>5.25</v>
      </c>
      <c r="K78" s="2">
        <f t="shared" ref="K78:K81" si="16">+I78*E78</f>
        <v>175</v>
      </c>
      <c r="L78" s="2">
        <f t="shared" ref="L78:L81" si="17">+J78*E78</f>
        <v>183.75</v>
      </c>
      <c r="M78" s="10"/>
      <c r="N78" s="33"/>
      <c r="O78" s="33"/>
      <c r="P78" s="33"/>
      <c r="Q78" s="33"/>
      <c r="R78" s="33"/>
    </row>
    <row r="79" spans="1:29" s="19" customFormat="1" ht="42.75" customHeight="1" x14ac:dyDescent="0.25">
      <c r="A79" s="21">
        <v>13.3</v>
      </c>
      <c r="B79" s="21" t="s">
        <v>67</v>
      </c>
      <c r="C79" s="72"/>
      <c r="D79" s="1" t="s">
        <v>15</v>
      </c>
      <c r="E79" s="1">
        <v>20</v>
      </c>
      <c r="F79" s="21" t="s">
        <v>67</v>
      </c>
      <c r="G79" s="1" t="s">
        <v>206</v>
      </c>
      <c r="H79" s="1" t="s">
        <v>207</v>
      </c>
      <c r="I79" s="2">
        <v>5</v>
      </c>
      <c r="J79" s="2">
        <f t="shared" si="15"/>
        <v>5.25</v>
      </c>
      <c r="K79" s="2">
        <f t="shared" si="16"/>
        <v>100</v>
      </c>
      <c r="L79" s="2">
        <f t="shared" si="17"/>
        <v>105</v>
      </c>
      <c r="M79" s="10"/>
      <c r="N79" s="33"/>
      <c r="O79" s="33"/>
      <c r="P79" s="33"/>
      <c r="Q79" s="33"/>
      <c r="R79" s="33"/>
    </row>
    <row r="80" spans="1:29" s="19" customFormat="1" ht="42.75" customHeight="1" x14ac:dyDescent="0.25">
      <c r="A80" s="21">
        <v>13.4</v>
      </c>
      <c r="B80" s="21" t="s">
        <v>68</v>
      </c>
      <c r="C80" s="73"/>
      <c r="D80" s="1" t="s">
        <v>15</v>
      </c>
      <c r="E80" s="1">
        <v>5</v>
      </c>
      <c r="F80" s="21" t="s">
        <v>68</v>
      </c>
      <c r="G80" s="1" t="s">
        <v>206</v>
      </c>
      <c r="H80" s="1" t="s">
        <v>207</v>
      </c>
      <c r="I80" s="2">
        <v>5</v>
      </c>
      <c r="J80" s="2">
        <f t="shared" si="15"/>
        <v>5.25</v>
      </c>
      <c r="K80" s="2">
        <f t="shared" si="16"/>
        <v>25</v>
      </c>
      <c r="L80" s="2">
        <f t="shared" si="17"/>
        <v>26.25</v>
      </c>
      <c r="M80" s="10"/>
      <c r="N80" s="33"/>
      <c r="O80" s="33"/>
      <c r="P80" s="33"/>
      <c r="Q80" s="33"/>
      <c r="R80" s="33"/>
    </row>
    <row r="81" spans="1:18" s="19" customFormat="1" ht="204.75" customHeight="1" x14ac:dyDescent="0.25">
      <c r="A81" s="21">
        <v>13.5</v>
      </c>
      <c r="B81" s="21" t="s">
        <v>69</v>
      </c>
      <c r="C81" s="21" t="s">
        <v>70</v>
      </c>
      <c r="D81" s="1" t="s">
        <v>15</v>
      </c>
      <c r="E81" s="1">
        <v>2</v>
      </c>
      <c r="F81" s="21" t="s">
        <v>208</v>
      </c>
      <c r="G81" s="1" t="s">
        <v>209</v>
      </c>
      <c r="H81" s="1" t="s">
        <v>210</v>
      </c>
      <c r="I81" s="2">
        <v>29.2</v>
      </c>
      <c r="J81" s="2">
        <f t="shared" si="15"/>
        <v>30.66</v>
      </c>
      <c r="K81" s="2">
        <f t="shared" si="16"/>
        <v>58.4</v>
      </c>
      <c r="L81" s="2">
        <f t="shared" si="17"/>
        <v>61.32</v>
      </c>
      <c r="M81" s="10"/>
      <c r="N81" s="33"/>
      <c r="O81" s="33"/>
      <c r="P81" s="33"/>
      <c r="Q81" s="33"/>
      <c r="R81" s="33"/>
    </row>
    <row r="82" spans="1:18" s="19" customFormat="1" ht="22.5" customHeight="1" x14ac:dyDescent="0.25">
      <c r="A82" s="68" t="s">
        <v>98</v>
      </c>
      <c r="B82" s="69"/>
      <c r="C82" s="69"/>
      <c r="D82" s="69"/>
      <c r="E82" s="69"/>
      <c r="F82" s="69"/>
      <c r="G82" s="69"/>
      <c r="H82" s="69"/>
      <c r="I82" s="69"/>
      <c r="J82" s="69"/>
      <c r="K82" s="2">
        <f>SUM(K77:K81)</f>
        <v>433.4</v>
      </c>
      <c r="L82" s="2">
        <f>SUM(L77:L81)</f>
        <v>455.07</v>
      </c>
      <c r="M82" s="10"/>
      <c r="N82" s="33"/>
      <c r="O82" s="33"/>
      <c r="P82" s="33"/>
      <c r="Q82" s="33"/>
      <c r="R82" s="33"/>
    </row>
    <row r="83" spans="1:18" s="19" customFormat="1" ht="100.15" customHeight="1" x14ac:dyDescent="0.25">
      <c r="A83" s="17">
        <v>14</v>
      </c>
      <c r="B83" s="17" t="s">
        <v>71</v>
      </c>
      <c r="C83" s="21" t="s">
        <v>72</v>
      </c>
      <c r="D83" s="1" t="s">
        <v>15</v>
      </c>
      <c r="E83" s="1">
        <v>3</v>
      </c>
      <c r="F83" s="1" t="s">
        <v>211</v>
      </c>
      <c r="G83" s="1" t="s">
        <v>212</v>
      </c>
      <c r="H83" s="1" t="s">
        <v>213</v>
      </c>
      <c r="I83" s="2">
        <v>115</v>
      </c>
      <c r="J83" s="2">
        <f>I83*1.05</f>
        <v>120.75</v>
      </c>
      <c r="K83" s="2">
        <f>I83*E83</f>
        <v>345</v>
      </c>
      <c r="L83" s="2">
        <f>J83*E83</f>
        <v>362.25</v>
      </c>
      <c r="M83" s="10"/>
      <c r="N83" s="33"/>
      <c r="O83" s="33"/>
      <c r="P83" s="33"/>
      <c r="Q83" s="33"/>
      <c r="R83" s="33"/>
    </row>
    <row r="84" spans="1:18" s="19" customFormat="1" ht="47.25" customHeight="1" x14ac:dyDescent="0.25">
      <c r="A84" s="36">
        <v>22</v>
      </c>
      <c r="B84" s="32" t="s">
        <v>86</v>
      </c>
      <c r="C84" s="21" t="s">
        <v>85</v>
      </c>
      <c r="D84" s="18" t="s">
        <v>15</v>
      </c>
      <c r="E84" s="1">
        <v>3000</v>
      </c>
      <c r="F84" s="1" t="s">
        <v>215</v>
      </c>
      <c r="G84" s="1" t="s">
        <v>216</v>
      </c>
      <c r="H84" s="1" t="s">
        <v>214</v>
      </c>
      <c r="I84" s="2">
        <v>0.59</v>
      </c>
      <c r="J84" s="2">
        <f t="shared" ref="J84" si="18">+I84*1.05</f>
        <v>0.62</v>
      </c>
      <c r="K84" s="2">
        <f t="shared" ref="K84" si="19">+I84*E84</f>
        <v>1770</v>
      </c>
      <c r="L84" s="2">
        <f t="shared" ref="L84" si="20">+J84*E84</f>
        <v>1860</v>
      </c>
      <c r="M84" s="10"/>
      <c r="N84" s="33"/>
      <c r="O84" s="33"/>
      <c r="P84" s="33"/>
      <c r="Q84" s="33"/>
      <c r="R84" s="33"/>
    </row>
    <row r="85" spans="1:18" s="19" customFormat="1" ht="42.75" customHeight="1" x14ac:dyDescent="0.25">
      <c r="A85" s="36">
        <v>26</v>
      </c>
      <c r="B85" s="32" t="s">
        <v>73</v>
      </c>
      <c r="C85" s="71" t="s">
        <v>87</v>
      </c>
      <c r="D85" s="1"/>
      <c r="E85" s="1"/>
      <c r="F85" s="5" t="s">
        <v>87</v>
      </c>
      <c r="G85" s="1"/>
      <c r="H85" s="1"/>
      <c r="I85" s="2"/>
      <c r="J85" s="2"/>
      <c r="K85" s="2"/>
      <c r="L85" s="2"/>
      <c r="M85" s="10"/>
      <c r="N85" s="33"/>
      <c r="O85" s="33"/>
      <c r="P85" s="33"/>
      <c r="Q85" s="33"/>
      <c r="R85" s="33"/>
    </row>
    <row r="86" spans="1:18" s="19" customFormat="1" ht="42.75" customHeight="1" x14ac:dyDescent="0.25">
      <c r="A86" s="38">
        <v>26.1</v>
      </c>
      <c r="B86" s="6" t="s">
        <v>74</v>
      </c>
      <c r="C86" s="72"/>
      <c r="D86" s="1" t="s">
        <v>15</v>
      </c>
      <c r="E86" s="1">
        <v>10</v>
      </c>
      <c r="F86" s="6" t="s">
        <v>74</v>
      </c>
      <c r="G86" s="1">
        <v>130253</v>
      </c>
      <c r="H86" s="1" t="s">
        <v>217</v>
      </c>
      <c r="I86" s="2">
        <v>10.5</v>
      </c>
      <c r="J86" s="2">
        <f t="shared" ref="J86:J88" si="21">+I86*1.05</f>
        <v>11.03</v>
      </c>
      <c r="K86" s="2">
        <f t="shared" ref="K86:K88" si="22">+I86*E86</f>
        <v>105</v>
      </c>
      <c r="L86" s="2">
        <f t="shared" ref="L86:L88" si="23">+J86*E86</f>
        <v>110.3</v>
      </c>
      <c r="M86" s="10"/>
      <c r="N86" s="33"/>
      <c r="O86" s="33"/>
      <c r="P86" s="33"/>
      <c r="Q86" s="33"/>
      <c r="R86" s="33"/>
    </row>
    <row r="87" spans="1:18" s="19" customFormat="1" ht="42.75" customHeight="1" x14ac:dyDescent="0.25">
      <c r="A87" s="38">
        <v>26.2</v>
      </c>
      <c r="B87" s="6" t="s">
        <v>75</v>
      </c>
      <c r="C87" s="72"/>
      <c r="D87" s="1" t="s">
        <v>15</v>
      </c>
      <c r="E87" s="1">
        <v>10</v>
      </c>
      <c r="F87" s="6" t="s">
        <v>75</v>
      </c>
      <c r="G87" s="1">
        <v>130254</v>
      </c>
      <c r="H87" s="1" t="s">
        <v>217</v>
      </c>
      <c r="I87" s="2">
        <v>10.5</v>
      </c>
      <c r="J87" s="2">
        <f t="shared" si="21"/>
        <v>11.03</v>
      </c>
      <c r="K87" s="2">
        <f t="shared" si="22"/>
        <v>105</v>
      </c>
      <c r="L87" s="2">
        <f t="shared" si="23"/>
        <v>110.3</v>
      </c>
      <c r="M87" s="10"/>
      <c r="N87" s="33"/>
      <c r="O87" s="33"/>
      <c r="P87" s="33"/>
      <c r="Q87" s="33"/>
      <c r="R87" s="33"/>
    </row>
    <row r="88" spans="1:18" s="19" customFormat="1" ht="159" customHeight="1" x14ac:dyDescent="0.25">
      <c r="A88" s="38">
        <v>26.3</v>
      </c>
      <c r="B88" s="6" t="s">
        <v>76</v>
      </c>
      <c r="C88" s="73"/>
      <c r="D88" s="1" t="s">
        <v>15</v>
      </c>
      <c r="E88" s="1">
        <v>150</v>
      </c>
      <c r="F88" s="6" t="s">
        <v>76</v>
      </c>
      <c r="G88" s="1">
        <v>130255</v>
      </c>
      <c r="H88" s="1" t="s">
        <v>217</v>
      </c>
      <c r="I88" s="2">
        <v>8.9499999999999993</v>
      </c>
      <c r="J88" s="2">
        <f t="shared" si="21"/>
        <v>9.4</v>
      </c>
      <c r="K88" s="2">
        <f t="shared" si="22"/>
        <v>1342.5</v>
      </c>
      <c r="L88" s="2">
        <f t="shared" si="23"/>
        <v>1410</v>
      </c>
      <c r="M88" s="10"/>
      <c r="N88" s="33"/>
      <c r="O88" s="33"/>
      <c r="P88" s="33"/>
      <c r="Q88" s="33"/>
      <c r="R88" s="33"/>
    </row>
    <row r="89" spans="1:18" s="19" customFormat="1" ht="22.5" customHeight="1" x14ac:dyDescent="0.25">
      <c r="A89" s="68" t="s">
        <v>99</v>
      </c>
      <c r="B89" s="69"/>
      <c r="C89" s="69"/>
      <c r="D89" s="69"/>
      <c r="E89" s="69"/>
      <c r="F89" s="69"/>
      <c r="G89" s="69"/>
      <c r="H89" s="69"/>
      <c r="I89" s="69"/>
      <c r="J89" s="69"/>
      <c r="K89" s="4">
        <f>SUM(K86:K88)</f>
        <v>1552.5</v>
      </c>
      <c r="L89" s="4">
        <f>SUM(L86:L88)</f>
        <v>1630.6</v>
      </c>
      <c r="M89" s="10"/>
      <c r="N89" s="33"/>
      <c r="O89" s="33"/>
      <c r="P89" s="33"/>
      <c r="Q89" s="33"/>
      <c r="R89" s="33"/>
    </row>
    <row r="90" spans="1:18" s="19" customFormat="1" ht="258.75" customHeight="1" x14ac:dyDescent="0.25">
      <c r="A90" s="35">
        <v>28</v>
      </c>
      <c r="B90" s="35" t="s">
        <v>77</v>
      </c>
      <c r="C90" s="21" t="s">
        <v>78</v>
      </c>
      <c r="D90" s="18"/>
      <c r="E90" s="1"/>
      <c r="F90" s="21" t="s">
        <v>218</v>
      </c>
      <c r="G90" s="1"/>
      <c r="H90" s="1"/>
      <c r="I90" s="2"/>
      <c r="J90" s="2"/>
      <c r="K90" s="2"/>
      <c r="L90" s="2"/>
      <c r="M90" s="10"/>
      <c r="N90" s="33"/>
      <c r="O90" s="33"/>
      <c r="P90" s="33"/>
      <c r="Q90" s="33"/>
      <c r="R90" s="33"/>
    </row>
    <row r="91" spans="1:18" s="19" customFormat="1" ht="120" customHeight="1" x14ac:dyDescent="0.25">
      <c r="A91" s="37">
        <v>28.1</v>
      </c>
      <c r="B91" s="37" t="s">
        <v>79</v>
      </c>
      <c r="C91" s="21" t="s">
        <v>80</v>
      </c>
      <c r="D91" s="18" t="s">
        <v>15</v>
      </c>
      <c r="E91" s="1">
        <v>11250</v>
      </c>
      <c r="F91" s="1" t="s">
        <v>219</v>
      </c>
      <c r="G91" s="7" t="s">
        <v>220</v>
      </c>
      <c r="H91" s="8" t="s">
        <v>221</v>
      </c>
      <c r="I91" s="2">
        <v>0.48</v>
      </c>
      <c r="J91" s="2">
        <f t="shared" ref="J91:J92" si="24">+I91*1.05</f>
        <v>0.5</v>
      </c>
      <c r="K91" s="2">
        <f t="shared" ref="K91:K92" si="25">+I91*E91</f>
        <v>5400</v>
      </c>
      <c r="L91" s="2">
        <f t="shared" ref="L91:L92" si="26">+J91*E91</f>
        <v>5625</v>
      </c>
      <c r="M91" s="10"/>
      <c r="N91" s="33"/>
      <c r="O91" s="33"/>
      <c r="P91" s="33"/>
      <c r="Q91" s="33"/>
      <c r="R91" s="33"/>
    </row>
    <row r="92" spans="1:18" s="19" customFormat="1" ht="122.25" customHeight="1" x14ac:dyDescent="0.25">
      <c r="A92" s="37">
        <v>28.2</v>
      </c>
      <c r="B92" s="37" t="s">
        <v>81</v>
      </c>
      <c r="C92" s="21" t="s">
        <v>82</v>
      </c>
      <c r="D92" s="18" t="s">
        <v>15</v>
      </c>
      <c r="E92" s="1">
        <v>400</v>
      </c>
      <c r="F92" s="1" t="s">
        <v>222</v>
      </c>
      <c r="G92" s="7" t="s">
        <v>223</v>
      </c>
      <c r="H92" s="8" t="s">
        <v>221</v>
      </c>
      <c r="I92" s="2">
        <v>0.73</v>
      </c>
      <c r="J92" s="2">
        <f t="shared" si="24"/>
        <v>0.77</v>
      </c>
      <c r="K92" s="2">
        <f t="shared" si="25"/>
        <v>292</v>
      </c>
      <c r="L92" s="2">
        <f t="shared" si="26"/>
        <v>308</v>
      </c>
      <c r="M92" s="10"/>
      <c r="N92" s="33"/>
      <c r="O92" s="33"/>
      <c r="P92" s="33"/>
      <c r="Q92" s="33"/>
      <c r="R92" s="33"/>
    </row>
    <row r="93" spans="1:18" s="19" customFormat="1" ht="22.5" customHeight="1" x14ac:dyDescent="0.25">
      <c r="A93" s="68" t="s">
        <v>100</v>
      </c>
      <c r="B93" s="69"/>
      <c r="C93" s="69"/>
      <c r="D93" s="69"/>
      <c r="E93" s="69"/>
      <c r="F93" s="69"/>
      <c r="G93" s="69"/>
      <c r="H93" s="69"/>
      <c r="I93" s="69"/>
      <c r="J93" s="69"/>
      <c r="K93" s="4">
        <f>SUM(K90:K92)</f>
        <v>5692</v>
      </c>
      <c r="L93" s="4">
        <f>SUM(L90:L92)</f>
        <v>5933</v>
      </c>
      <c r="M93" s="10"/>
      <c r="N93" s="33"/>
      <c r="O93" s="33"/>
      <c r="P93" s="33"/>
      <c r="Q93" s="33"/>
      <c r="R93" s="33"/>
    </row>
    <row r="94" spans="1:18" s="19" customFormat="1" ht="169.5" customHeight="1" x14ac:dyDescent="0.25">
      <c r="A94" s="36">
        <v>30</v>
      </c>
      <c r="B94" s="32" t="s">
        <v>83</v>
      </c>
      <c r="C94" s="21" t="s">
        <v>84</v>
      </c>
      <c r="D94" s="1" t="s">
        <v>15</v>
      </c>
      <c r="E94" s="1">
        <v>30</v>
      </c>
      <c r="F94" s="1" t="s">
        <v>224</v>
      </c>
      <c r="G94" s="8" t="s">
        <v>225</v>
      </c>
      <c r="H94" s="7" t="s">
        <v>226</v>
      </c>
      <c r="I94" s="9">
        <v>15.25</v>
      </c>
      <c r="J94" s="2">
        <f t="shared" ref="J94" si="27">+I94*1.05</f>
        <v>16.010000000000002</v>
      </c>
      <c r="K94" s="2">
        <f t="shared" ref="K94" si="28">+I94*E94</f>
        <v>457.5</v>
      </c>
      <c r="L94" s="2">
        <f t="shared" ref="L94" si="29">+J94*E94</f>
        <v>480.3</v>
      </c>
      <c r="M94" s="10"/>
      <c r="N94" s="10"/>
      <c r="O94" s="10"/>
      <c r="P94" s="10"/>
      <c r="Q94" s="10"/>
      <c r="R94" s="10"/>
    </row>
    <row r="96" spans="1:18" x14ac:dyDescent="0.25">
      <c r="A96" s="53" t="s">
        <v>103</v>
      </c>
      <c r="B96" s="54"/>
      <c r="C96" s="54"/>
      <c r="D96" s="54"/>
      <c r="E96" s="54"/>
      <c r="F96" s="55"/>
      <c r="G96" s="55"/>
      <c r="H96" s="55"/>
      <c r="I96" s="55"/>
      <c r="J96" s="56"/>
    </row>
    <row r="97" spans="1:10" x14ac:dyDescent="0.25">
      <c r="A97" s="57"/>
      <c r="B97" s="58"/>
      <c r="C97" s="58"/>
      <c r="D97" s="58"/>
      <c r="E97" s="58"/>
      <c r="F97" s="59"/>
      <c r="G97" s="59"/>
      <c r="H97" s="59"/>
      <c r="I97" s="59"/>
      <c r="J97" s="60"/>
    </row>
    <row r="98" spans="1:10" ht="34.5" customHeight="1" x14ac:dyDescent="0.25">
      <c r="A98" s="61" t="s">
        <v>110</v>
      </c>
      <c r="B98" s="62"/>
      <c r="C98" s="62"/>
      <c r="D98" s="62"/>
      <c r="E98" s="62"/>
      <c r="F98" s="62"/>
      <c r="G98" s="62"/>
      <c r="H98" s="62"/>
      <c r="I98" s="62"/>
      <c r="J98" s="63"/>
    </row>
    <row r="99" spans="1:10" x14ac:dyDescent="0.25">
      <c r="A99" s="39" t="s">
        <v>104</v>
      </c>
      <c r="B99" s="40"/>
      <c r="C99" s="40"/>
      <c r="D99" s="41"/>
      <c r="E99" s="41"/>
      <c r="F99" s="41"/>
      <c r="G99" s="41"/>
      <c r="H99" s="41"/>
      <c r="I99" s="42"/>
      <c r="J99" s="43"/>
    </row>
    <row r="100" spans="1:10" x14ac:dyDescent="0.25">
      <c r="A100" s="39" t="s">
        <v>105</v>
      </c>
      <c r="B100" s="40"/>
      <c r="C100" s="40"/>
      <c r="D100" s="41"/>
      <c r="E100" s="41"/>
      <c r="F100" s="41"/>
      <c r="G100" s="41"/>
      <c r="H100" s="41"/>
      <c r="I100" s="42"/>
      <c r="J100" s="43"/>
    </row>
    <row r="101" spans="1:10" ht="32.25" customHeight="1" x14ac:dyDescent="0.25">
      <c r="A101" s="61" t="s">
        <v>106</v>
      </c>
      <c r="B101" s="62"/>
      <c r="C101" s="62"/>
      <c r="D101" s="62"/>
      <c r="E101" s="62"/>
      <c r="F101" s="62"/>
      <c r="G101" s="62"/>
      <c r="H101" s="62"/>
      <c r="I101" s="62"/>
      <c r="J101" s="63"/>
    </row>
    <row r="102" spans="1:10" x14ac:dyDescent="0.25">
      <c r="A102" s="64" t="s">
        <v>107</v>
      </c>
      <c r="B102" s="59"/>
      <c r="C102" s="59"/>
      <c r="D102" s="59"/>
      <c r="E102" s="59"/>
      <c r="F102" s="59"/>
      <c r="G102" s="59"/>
      <c r="H102" s="59"/>
      <c r="I102" s="59"/>
      <c r="J102" s="60"/>
    </row>
    <row r="103" spans="1:10" x14ac:dyDescent="0.25">
      <c r="A103" s="64"/>
      <c r="B103" s="59"/>
      <c r="C103" s="59"/>
      <c r="D103" s="59"/>
      <c r="E103" s="59"/>
      <c r="F103" s="59"/>
      <c r="G103" s="59"/>
      <c r="H103" s="59"/>
      <c r="I103" s="59"/>
      <c r="J103" s="60"/>
    </row>
    <row r="104" spans="1:10" x14ac:dyDescent="0.25">
      <c r="A104" s="64"/>
      <c r="B104" s="59"/>
      <c r="C104" s="59"/>
      <c r="D104" s="59"/>
      <c r="E104" s="59"/>
      <c r="F104" s="59"/>
      <c r="G104" s="59"/>
      <c r="H104" s="59"/>
      <c r="I104" s="59"/>
      <c r="J104" s="60"/>
    </row>
    <row r="105" spans="1:10" ht="75.75" customHeight="1" x14ac:dyDescent="0.25">
      <c r="A105" s="64"/>
      <c r="B105" s="59"/>
      <c r="C105" s="59"/>
      <c r="D105" s="59"/>
      <c r="E105" s="59"/>
      <c r="F105" s="59"/>
      <c r="G105" s="59"/>
      <c r="H105" s="59"/>
      <c r="I105" s="59"/>
      <c r="J105" s="60"/>
    </row>
    <row r="106" spans="1:10" x14ac:dyDescent="0.25">
      <c r="A106" s="65"/>
      <c r="B106" s="66"/>
      <c r="C106" s="66"/>
      <c r="D106" s="66"/>
      <c r="E106" s="66"/>
      <c r="F106" s="66"/>
      <c r="G106" s="66"/>
      <c r="H106" s="66"/>
      <c r="I106" s="66"/>
      <c r="J106" s="67"/>
    </row>
    <row r="107" spans="1:10" x14ac:dyDescent="0.25">
      <c r="A107" s="44" t="s">
        <v>108</v>
      </c>
      <c r="B107" s="45"/>
      <c r="C107" s="45"/>
      <c r="D107" s="45"/>
      <c r="E107" s="45"/>
      <c r="F107" s="45"/>
      <c r="G107" s="45"/>
      <c r="H107" s="45"/>
      <c r="I107" s="45"/>
      <c r="J107" s="46"/>
    </row>
    <row r="108" spans="1:10" x14ac:dyDescent="0.25">
      <c r="A108" s="47" t="s">
        <v>109</v>
      </c>
      <c r="B108" s="48"/>
      <c r="C108" s="48"/>
      <c r="D108" s="48"/>
      <c r="E108" s="48"/>
      <c r="F108" s="48"/>
      <c r="G108" s="48"/>
      <c r="H108" s="48"/>
      <c r="I108" s="48"/>
      <c r="J108" s="49"/>
    </row>
    <row r="109" spans="1:10" x14ac:dyDescent="0.25">
      <c r="A109" s="47"/>
      <c r="B109" s="48"/>
      <c r="C109" s="48"/>
      <c r="D109" s="48"/>
      <c r="E109" s="48"/>
      <c r="F109" s="48"/>
      <c r="G109" s="48"/>
      <c r="H109" s="48"/>
      <c r="I109" s="48"/>
      <c r="J109" s="49"/>
    </row>
    <row r="110" spans="1:10" ht="28.5" customHeight="1" x14ac:dyDescent="0.25">
      <c r="A110" s="50" t="s">
        <v>111</v>
      </c>
      <c r="B110" s="51"/>
      <c r="C110" s="51"/>
      <c r="D110" s="51"/>
      <c r="E110" s="51"/>
      <c r="F110" s="51"/>
      <c r="G110" s="51"/>
      <c r="H110" s="51"/>
      <c r="I110" s="51"/>
      <c r="J110" s="52"/>
    </row>
  </sheetData>
  <mergeCells count="24">
    <mergeCell ref="A89:J89"/>
    <mergeCell ref="A93:J93"/>
    <mergeCell ref="A2:Q2"/>
    <mergeCell ref="C85:C88"/>
    <mergeCell ref="A74:J74"/>
    <mergeCell ref="C76:C80"/>
    <mergeCell ref="A82:J82"/>
    <mergeCell ref="C57:C63"/>
    <mergeCell ref="A64:J64"/>
    <mergeCell ref="C65:C73"/>
    <mergeCell ref="A56:J56"/>
    <mergeCell ref="A15:J15"/>
    <mergeCell ref="C5:C14"/>
    <mergeCell ref="C16:C37"/>
    <mergeCell ref="A39:J39"/>
    <mergeCell ref="C40:C55"/>
    <mergeCell ref="A107:J107"/>
    <mergeCell ref="A108:J109"/>
    <mergeCell ref="A110:J110"/>
    <mergeCell ref="A96:J97"/>
    <mergeCell ref="A98:J98"/>
    <mergeCell ref="A101:J101"/>
    <mergeCell ref="A102:J105"/>
    <mergeCell ref="A106:J106"/>
  </mergeCells>
  <pageMargins left="0.39370078740157483" right="0" top="0.39370078740157483" bottom="0.39370078740157483" header="0" footer="0.3937007874015748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Darbas</dc:creator>
  <cp:lastModifiedBy>Darbas</cp:lastModifiedBy>
  <cp:lastPrinted>2025-01-08T12:05:51Z</cp:lastPrinted>
  <dcterms:created xsi:type="dcterms:W3CDTF">2025-01-08T12:02:45Z</dcterms:created>
  <dcterms:modified xsi:type="dcterms:W3CDTF">2025-04-29T08:07:02Z</dcterms:modified>
</cp:coreProperties>
</file>