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laida 65+412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Sheet1!$9:$9</definedName>
  </definedNames>
  <calcPr calcId="152511"/>
</workbook>
</file>

<file path=xl/calcChain.xml><?xml version="1.0" encoding="utf-8"?>
<calcChain xmlns="http://schemas.openxmlformats.org/spreadsheetml/2006/main">
  <c r="F43" i="1" l="1"/>
  <c r="F97" i="1" l="1"/>
  <c r="F123" i="1" l="1"/>
  <c r="F125" i="1"/>
  <c r="F118" i="1" l="1"/>
  <c r="F104" i="1"/>
  <c r="E105" i="1" s="1"/>
  <c r="F107" i="1"/>
  <c r="F108" i="1"/>
  <c r="F109" i="1"/>
  <c r="F110" i="1"/>
  <c r="F111" i="1"/>
  <c r="F112" i="1"/>
  <c r="F113" i="1"/>
  <c r="F114" i="1"/>
  <c r="F115" i="1"/>
  <c r="F119" i="1"/>
  <c r="F120" i="1"/>
  <c r="F121" i="1"/>
  <c r="F122" i="1"/>
  <c r="F124" i="1"/>
  <c r="F91" i="1"/>
  <c r="F92" i="1"/>
  <c r="F93" i="1"/>
  <c r="F94" i="1"/>
  <c r="F95" i="1"/>
  <c r="F96" i="1"/>
  <c r="F98" i="1"/>
  <c r="F99" i="1"/>
  <c r="F100" i="1"/>
  <c r="F88" i="1"/>
  <c r="F87" i="1"/>
  <c r="F77" i="1"/>
  <c r="F76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23" i="1"/>
  <c r="F24" i="1"/>
  <c r="F25" i="1"/>
  <c r="F26" i="1"/>
  <c r="F27" i="1"/>
  <c r="F28" i="1"/>
  <c r="F29" i="1"/>
  <c r="F30" i="1"/>
  <c r="F31" i="1"/>
  <c r="F32" i="1"/>
  <c r="F33" i="1"/>
  <c r="F14" i="1"/>
  <c r="F20" i="1"/>
  <c r="F86" i="1"/>
  <c r="F85" i="1"/>
  <c r="F84" i="1"/>
  <c r="F83" i="1"/>
  <c r="F82" i="1"/>
  <c r="F81" i="1"/>
  <c r="E126" i="1" l="1"/>
  <c r="E101" i="1"/>
  <c r="E116" i="1"/>
  <c r="E89" i="1"/>
  <c r="F74" i="1"/>
  <c r="F75" i="1"/>
  <c r="F73" i="1"/>
  <c r="F66" i="1"/>
  <c r="F67" i="1"/>
  <c r="F68" i="1"/>
  <c r="F69" i="1"/>
  <c r="F70" i="1"/>
  <c r="F65" i="1"/>
  <c r="F35" i="1"/>
  <c r="F36" i="1"/>
  <c r="E44" i="1" s="1"/>
  <c r="F37" i="1"/>
  <c r="F38" i="1"/>
  <c r="F39" i="1"/>
  <c r="F40" i="1"/>
  <c r="F41" i="1"/>
  <c r="F42" i="1"/>
  <c r="F34" i="1"/>
  <c r="F15" i="1"/>
  <c r="F16" i="1"/>
  <c r="F17" i="1"/>
  <c r="F18" i="1"/>
  <c r="F19" i="1"/>
  <c r="F11" i="1"/>
  <c r="E78" i="1" l="1"/>
  <c r="E71" i="1"/>
  <c r="E21" i="1"/>
  <c r="E12" i="1"/>
  <c r="F127" i="1" s="1"/>
  <c r="F128" i="1" l="1"/>
  <c r="F129" i="1" l="1"/>
</calcChain>
</file>

<file path=xl/sharedStrings.xml><?xml version="1.0" encoding="utf-8"?>
<sst xmlns="http://schemas.openxmlformats.org/spreadsheetml/2006/main" count="321" uniqueCount="229">
  <si>
    <t>Kiekis</t>
  </si>
  <si>
    <t>Paruošiamieji darbai</t>
  </si>
  <si>
    <t>m3</t>
  </si>
  <si>
    <t>Skyriuje    1</t>
  </si>
  <si>
    <t>m2</t>
  </si>
  <si>
    <t>m</t>
  </si>
  <si>
    <t>Skyriuje    2</t>
  </si>
  <si>
    <t>t</t>
  </si>
  <si>
    <t>Skyriuje    3</t>
  </si>
  <si>
    <t>vnt.</t>
  </si>
  <si>
    <t>Skyriuje    4</t>
  </si>
  <si>
    <t>Baigiamieji darbai</t>
  </si>
  <si>
    <t>Skyriuje    5</t>
  </si>
  <si>
    <t>Darbų kiekių žiniaraštis</t>
  </si>
  <si>
    <t>Vnt. kaina Eur be PVM</t>
  </si>
  <si>
    <t>Viso Eur be PVM</t>
  </si>
  <si>
    <t xml:space="preserve">Eil.Nr. </t>
  </si>
  <si>
    <t>Perkamos prekės pavadinimas ir specifikacija</t>
  </si>
  <si>
    <t>Mato vnt.</t>
  </si>
  <si>
    <t>1.1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</si>
  <si>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</si>
  <si>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</si>
  <si>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</si>
  <si>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</si>
  <si>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</si>
  <si>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</si>
  <si>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</si>
  <si>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</si>
  <si>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</si>
  <si>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</si>
  <si>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</si>
  <si>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</si>
  <si>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</si>
  <si>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</si>
  <si>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</si>
  <si>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</si>
  <si>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</si>
  <si>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</si>
  <si>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</si>
  <si>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</si>
  <si>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</si>
  <si>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</si>
  <si>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</si>
  <si>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</si>
  <si>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</si>
  <si>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</si>
  <si>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</si>
  <si>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</si>
  <si>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</si>
  <si>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Bendra vertė Eur be PVM:</t>
  </si>
  <si>
    <t xml:space="preserve">PVM 21 proc. Eur: </t>
  </si>
  <si>
    <t>Bendra vertė Eur su PVM:</t>
  </si>
  <si>
    <t>Augalinio sluoksnio kasimas ir perstūmimas iki 10m atstumu 79kw (108aj) galingumo buldozeriais</t>
  </si>
  <si>
    <t xml:space="preserve"> m3</t>
  </si>
  <si>
    <t>Esamų konstrukcijų išardymas</t>
  </si>
  <si>
    <t>Esamos pralaidos atkasimas 0.25m3 kaušo talpos ekskavatoriais, gruntą pakraunant į autosavivarčius</t>
  </si>
  <si>
    <t xml:space="preserve">I grupės grunto kasimas  rankiniu būdu </t>
  </si>
  <si>
    <t>Iškasto grunto transportavimas 6 t autosavivarčiais, pakraunant 0,25 m3 kaušo talpos ekskavatoriumi, kai transportuojama 15km I grupės gruntą</t>
  </si>
  <si>
    <t>Asfaltbetonio dangos nufrezavimas freza w350</t>
  </si>
  <si>
    <t xml:space="preserve"> m2</t>
  </si>
  <si>
    <t>Išardyti esamų pralaidų  konstrukcijas</t>
  </si>
  <si>
    <t>Nereikalingų (senų) kelio ženklų skydų nuėmimas</t>
  </si>
  <si>
    <t>Metalinių atramų demontavimas</t>
  </si>
  <si>
    <t>Pralaidos remonto darbai</t>
  </si>
  <si>
    <t>Sienų paviršiaus valymas vandeniu, naudojant aukšto slėgio plovimo įrenginį</t>
  </si>
  <si>
    <t>Horizontalių 14mm skersmens skylių gręžimas perforatoriumi, kai gręžimo gylis 150mm</t>
  </si>
  <si>
    <t xml:space="preserve"> vnt</t>
  </si>
  <si>
    <t>Vertikalių 14 mm skersmens skylių gręžimas perforatoriumi, kai gręžimo gylis 150mm</t>
  </si>
  <si>
    <t>vnt</t>
  </si>
  <si>
    <t xml:space="preserve">Pe-hd vamzdžių d=40mm paklojimas </t>
  </si>
  <si>
    <t>Esamo mūrinio fasado apibetonavimas</t>
  </si>
  <si>
    <t>Smėlio-žvyro posluoksnio po pamatais įrengimas</t>
  </si>
  <si>
    <t>Atraminių sienučių įrengimas iš gelžbetoninių blokų</t>
  </si>
  <si>
    <t>Pagrindiniai resursai: Gelžbetonio blokai</t>
  </si>
  <si>
    <t>Plieninių templių iš armatūros įrengimas</t>
  </si>
  <si>
    <t>2 sluoksnių teptinės bituminės hidroizoliacijos įrengimas</t>
  </si>
  <si>
    <t>Išardyti mūrines konstrukcijas</t>
  </si>
  <si>
    <t>Sienų atskirų vietų mūrijimas, kai mūro tūris vienoje vietoje iki 5 m3</t>
  </si>
  <si>
    <t xml:space="preserve">Plastikinių 200mm skersmens vamzdžių (drenažo rinktuvų) klojimas </t>
  </si>
  <si>
    <t>Pagrindiniai resursai: Plastikiniai drenažo vamzdžiai su filtru</t>
  </si>
  <si>
    <t>Pralaidų užpylimas drenuojančiu gruntu ekskavatoriais</t>
  </si>
  <si>
    <t>Pralaidų užpylimas drenuojančiu gruntu  rankiniu būdu</t>
  </si>
  <si>
    <t>Cinkuotų plieninių turėklų įrengimas</t>
  </si>
  <si>
    <t>Apsauginio šalčiui atsparaus pagrindo sluoksnio įrengimas iš gamtinio smėlio</t>
  </si>
  <si>
    <t>3 cm storio pasluoksnio iš smėlio - cemento mišinio įrengimas</t>
  </si>
  <si>
    <t>Betono trinkelių 7cm storio grindinio įrengimas, užpilant siūles smėliu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</si>
  <si>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</si>
  <si>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</si>
  <si>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</si>
  <si>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</si>
  <si>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</si>
  <si>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</si>
  <si>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</si>
  <si>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</si>
  <si>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</si>
  <si>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Kūgių, sankasos šlaitų ir prieigų sutvarkymas</t>
  </si>
  <si>
    <t>Polių gręžinių gręžimas I-II gr. grunte, kai polių skersmuo iki 450mm ir gylia iki 6m</t>
  </si>
  <si>
    <t>Gręžtinių polių betonavimas, kai gręžinio diametras iki 400mm</t>
  </si>
  <si>
    <t>Monolitinių gelžbetoninių pamatų gabaritiniams vartams  įrengimas</t>
  </si>
  <si>
    <t>Pagrindiniai resursai: Įdėtinės detalės, Armatūros gaminiai</t>
  </si>
  <si>
    <t>Gabarito vartų įrengimas</t>
  </si>
  <si>
    <t>Geotekstilės paklojimas</t>
  </si>
  <si>
    <t>Gabionų gamyba, kai jų matmenys 2x1x0,5m</t>
  </si>
  <si>
    <t>Gabionų mūrinio įrengimas, kai gabiono matmenys 2x1x0,5m</t>
  </si>
  <si>
    <t>Užpylimas juodžemio ir molingo smėlio  mišiniu</t>
  </si>
  <si>
    <t>Šlaitų planiravimas ekskavatoriais, kai gruntas I grupės</t>
  </si>
  <si>
    <t>Žvyro pasluoksnis ant grunto</t>
  </si>
  <si>
    <t>Monolitinių atskirųjų gelžbetoninių pamatų laiptams  betonavimas</t>
  </si>
  <si>
    <t>Gelžbetoninių laiptų maršų padarymas ant paruošto pagrindo</t>
  </si>
  <si>
    <t>Pagrindiniai resursai: Betonas</t>
  </si>
  <si>
    <t>Drenažinio vanzdžio galų grindimas akmenimis ant skaldos arba žvyro pagrindo</t>
  </si>
  <si>
    <t>Šlaitų tvirtinimas antieroziniu tinklu</t>
  </si>
  <si>
    <t>Šlaitų  ir gabionų tvirtinimas, apsėjant daugiametėmis žolėmis mechanizuotai</t>
  </si>
  <si>
    <t>Asfaltbetonio dangos nufrezavimas freza dcr-2100</t>
  </si>
  <si>
    <t>AC 8 VN asfaltbetonio dvisluoksnės dangos viršutinio 4cm storio sluoksnio įrengimas klotuvų iki 200t/h</t>
  </si>
  <si>
    <t>Sandūros tarp bordiūrų ir gatvės dangos užtaisymas amortizacine (sandarinimo) juosta</t>
  </si>
  <si>
    <t>Pagrindiniai resursai: Išsiplečianti sandarinimo juosta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</si>
  <si>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</si>
  <si>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</si>
  <si>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</si>
  <si>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</si>
  <si>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</si>
  <si>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</si>
  <si>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</si>
  <si>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</si>
  <si>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</si>
  <si>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</si>
  <si>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</si>
  <si>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</si>
  <si>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</si>
  <si>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</si>
  <si>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</si>
  <si>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</si>
  <si>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</si>
  <si>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</si>
  <si>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Ženklų tvirtinimas prie gabaritinių vartų</t>
  </si>
  <si>
    <t>Pagrindiniai resursai: Ženklai (numeriai)</t>
  </si>
  <si>
    <t>Dirvos paruošimas gėlynams rank. būdu I gr. grunte, užpilant iki 20cm storio sluoksnį augalinio dirvožemio (panaudojant nukastą)</t>
  </si>
  <si>
    <t xml:space="preserve">Paprastų, parterinių ir mauritaniškų gazonų užsėjimas </t>
  </si>
  <si>
    <t>Statybinių šiukšlių išvežimas 10 km atstumu automobiliais-savivarčiais, pakraunant ekskavatoriais 0,25 m3 talpos kaušais</t>
  </si>
  <si>
    <t>5.5</t>
  </si>
  <si>
    <t>2. Pralaidos kapitalinis remontas – geležinkelių dalis</t>
  </si>
  <si>
    <t xml:space="preserve"> Išardymo darbai</t>
  </si>
  <si>
    <t xml:space="preserve">Geležinkelio kelio Nr. I - II  išardymas </t>
  </si>
  <si>
    <t>km</t>
  </si>
  <si>
    <t xml:space="preserve">Skaldos balasto nukasimas </t>
  </si>
  <si>
    <t>Vietos paruošimas skaldos valymo mašinos darbo pradžiai</t>
  </si>
  <si>
    <t>Skaldos balasto gilusis valymas savaieigėmis skaldos valymo mašinomis, kai našumas iki 400 m3/val., o gelžbetoninių pabėgių skaičius 1 km kelio yra 1640 vnt</t>
  </si>
  <si>
    <t>Vietos paruošimas skaldos valymo mašinos darbo užbaigimui</t>
  </si>
  <si>
    <t>Papildomas esamų gruntų nukasimas</t>
  </si>
  <si>
    <t>I grupės grunto pakrovimas į transporto priemones vienakaušiais ekskavatoriais su 0.25m3 kaušais</t>
  </si>
  <si>
    <t>6.1</t>
  </si>
  <si>
    <t>6.2</t>
  </si>
  <si>
    <t>6.3</t>
  </si>
  <si>
    <t>6.4</t>
  </si>
  <si>
    <t>6.5</t>
  </si>
  <si>
    <t>6.6</t>
  </si>
  <si>
    <t>6.7</t>
  </si>
  <si>
    <t>6.8</t>
  </si>
  <si>
    <t>Kelio klojimas</t>
  </si>
  <si>
    <t>Sankasų supylimas 96 kW (130 AG) galios buldozeriais, perstumiant gruntą 20 m atstumu</t>
  </si>
  <si>
    <t>Skaldos pagrindo įrengimas(iš išvalytos skaldos)</t>
  </si>
  <si>
    <t>Geležinkelio grandžių surinkimas bazėje iš 25 m ilgio R65 bėgių, sunaudojant 1 km 1840 gelžbetonio pabėgių</t>
  </si>
  <si>
    <t>Geležinkelio gelžbetonio pabėgiais balastavimas esamu skaldos balastu, naudojant mechanizuotus instrumentus</t>
  </si>
  <si>
    <t>Geležinkelio gelžbetonio pabėgiais balastavimas nauju skaldos balastu, naudojant mechanizuotus instrumentus</t>
  </si>
  <si>
    <t>Kabelių apsaugos daugiau 75mm plastikinių gofruotų vamzdžių klojimas tranšėjose</t>
  </si>
  <si>
    <t>Pagrindiniai resursai:  Vamzdis apsauginis (šarvas)  diam. 110 mm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</si>
  <si>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</si>
  <si>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</si>
  <si>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</si>
  <si>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</si>
  <si>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</si>
  <si>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</si>
  <si>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</si>
  <si>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</si>
  <si>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</si>
  <si>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Skyriuje    7</t>
  </si>
  <si>
    <t>3. Pralaidos kapitalinis remontas – tvarkybos darbai (remontas, restauravimas)</t>
  </si>
  <si>
    <t>Ardymo darbai</t>
  </si>
  <si>
    <t>I grupės grunto kasimas ekskavatoriais su 0.25 m3 kaušu, pakrovimas į autosavivarčius, vežiojimas iki 1 km ir darbas sąvartoje</t>
  </si>
  <si>
    <t>8.1</t>
  </si>
  <si>
    <t>Skyriuje    8</t>
  </si>
  <si>
    <t>Portalai (šiaurinis ir pietinis)</t>
  </si>
  <si>
    <t>Mūrinių sienų paviršiaus restauravimas T-3 tipo plytomis (250*120*65mm); restauruojamos vietos storis 0,5 plytos</t>
  </si>
  <si>
    <t>Paprasto mūro restauravimas T-3 tipo plytomis (260*120*65 mm), restauruojant iki 5 m3 mūro vienoje vietoje</t>
  </si>
  <si>
    <t>Siūlių rievėjimas 'arzamit' užtepu, kai išklojimas atliktas plytomis, dedant plytas plokštuma</t>
  </si>
  <si>
    <t>Mūro siūlių restauracija, užpildant jas specialiu (kalkių) skiediniu</t>
  </si>
  <si>
    <t>Paviršių valymas nuo druskų ir apnašų</t>
  </si>
  <si>
    <t>Paviršiaus hidrofobizavimas, purškiant 2 kartus ir dirbant ant žemės (pastolių)</t>
  </si>
  <si>
    <t>Tašytų akmenų sąramų  paviršių valymas rankiniu būdu</t>
  </si>
  <si>
    <t>Tašytų akmenų karnyzo  paviršių valymas rankiniu būdu</t>
  </si>
  <si>
    <t>Tašytų akmenų siūlių  remontas, užtaisant plyšius ir įtrūkimus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</si>
  <si>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</si>
  <si>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</si>
  <si>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</si>
  <si>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</si>
  <si>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</si>
  <si>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</si>
  <si>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</si>
  <si>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</si>
  <si>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</si>
  <si>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Skliautas ir išorinės sienos</t>
  </si>
  <si>
    <t xml:space="preserve">Skliauto ir  sienų paviršiaus restauravimas </t>
  </si>
  <si>
    <t>Skliauto ir  sienų mūro permūrijimas</t>
  </si>
  <si>
    <t>Mūro siūlių tvarkymas</t>
  </si>
  <si>
    <t xml:space="preserve">Paviršių glaistymas </t>
  </si>
  <si>
    <t>Mūro injektavimas</t>
  </si>
  <si>
    <t>Mūro paviršiaus konsolidacija</t>
  </si>
  <si>
    <t>10.1</t>
  </si>
  <si>
    <t>10.8</t>
  </si>
  <si>
    <t>10.3</t>
  </si>
  <si>
    <t>10.2</t>
  </si>
  <si>
    <t>10.4</t>
  </si>
  <si>
    <t>10.5</t>
  </si>
  <si>
    <t>10.6</t>
  </si>
  <si>
    <t>10.7</t>
  </si>
  <si>
    <t>Skyriuje    6</t>
  </si>
  <si>
    <t>1. Pralaidos kapitalinis remontas – konstrukcinė dalis</t>
  </si>
  <si>
    <t>Skyriuje   9</t>
  </si>
  <si>
    <t>Skyriuje    10</t>
  </si>
  <si>
    <t>Akmens – mūro pralaidos Vilnius - Klaipėda  65+412 km kapitalinis remontas</t>
  </si>
  <si>
    <t xml:space="preserve">Geležinkelio tiesimas grandimis iš 25 m ilgio R65 arba R50 bėgių, sunaudojant 1 km 1840 arba 1600 gelžbet. pabėgių </t>
  </si>
  <si>
    <t>Geležinkelio gelžbetonio pabėgių pataisymas prieš atiduodant pastoviai eksploatacijai (remonto po nusėdimo), įskaitant geodezinius matavimus, programą ir specifinę techniką (Unimatas ar kt.)</t>
  </si>
  <si>
    <t>7.10</t>
  </si>
  <si>
    <t>Ilgabėgių suvirinimas (sandūra)</t>
  </si>
  <si>
    <t>3.21</t>
  </si>
  <si>
    <t>Hidroizoliavimas naudojant injekcinę hidroizoliaciją</t>
  </si>
  <si>
    <t>Generalinis direktorius</t>
  </si>
  <si>
    <t>Vytautas Radzevičius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</si>
</sst>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??????0.0?;\-?????0.0?;?"/>
  </numFmts>
  <fonts count="1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u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3" fillId="0" borderId="0" xfId="0" applyFont="1"/>
    <xf numFmtId="0" fontId="9" fillId="0" borderId="0" xfId="0" applyFont="1"/>
    <xf numFmtId="0" fontId="10" fillId="0" borderId="0" xfId="1" applyFont="1"/>
    <xf numFmtId="0" fontId="11" fillId="0" borderId="0" xfId="3" applyFont="1" applyAlignment="1">
      <alignment vertical="top"/>
    </xf>
    <xf numFmtId="164" fontId="9" fillId="0" borderId="1" xfId="0" applyNumberFormat="1" applyFont="1" applyBorder="1" applyAlignment="1" applyProtection="1">
      <alignment horizontal="left" vertical="center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49" fontId="6" fillId="2" borderId="1" xfId="1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44" fontId="9" fillId="0" borderId="1" xfId="2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44" fontId="9" fillId="0" borderId="1" xfId="2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right" vertical="center" wrapText="1"/>
    </xf>
    <xf numFmtId="44" fontId="10" fillId="0" borderId="1" xfId="2" applyFont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 applyProtection="1">
      <alignment horizontal="right" vertical="top"/>
      <protection locked="0"/>
    </xf>
    <xf numFmtId="44" fontId="9" fillId="0" borderId="1" xfId="2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11" fillId="0" borderId="0" xfId="3" applyFont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</cellXfs>
  <cellStyles count="4">
    <cellStyle name="Currency 2" xfId="2"/>
    <cellStyle name="Įprastas" xfId="0" builtinId="0"/>
    <cellStyle name="Normal 2" xfId="1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tabSelected="1" workbookViewId="0">
      <selection activeCell="B143" sqref="B143"/>
    </sheetView>
  </sheetViews>
  <sheetFormatPr defaultRowHeight="15" x14ac:dyDescent="0.25"/>
  <cols>
    <col min="1" max="1" width="8" style="7" customWidth="1"/>
    <col min="2" max="2" width="32" style="16" customWidth="1"/>
    <col min="3" max="3" width="8" style="17" customWidth="1"/>
    <col min="4" max="4" width="11.7109375" style="17" customWidth="1"/>
    <col min="5" max="5" width="12.42578125" style="17" customWidth="1"/>
    <col min="6" max="6" width="16.140625" style="17" customWidth="1"/>
    <col min="7" max="16384" width="9.140625" style="1"/>
  </cols>
  <sheetData>
    <row r="1" spans="1:6" s="2" customFormat="1" x14ac:dyDescent="0.25">
      <c r="A1" s="7"/>
      <c r="B1" s="8"/>
      <c r="C1" s="7"/>
      <c r="D1" s="7"/>
      <c r="E1" s="7"/>
      <c r="F1" s="7"/>
    </row>
    <row r="2" spans="1:6" s="2" customFormat="1" ht="18.75" x14ac:dyDescent="0.3">
      <c r="A2" s="24" t="s">
        <v>13</v>
      </c>
      <c r="B2" s="25"/>
      <c r="C2" s="25"/>
      <c r="D2" s="25"/>
      <c r="E2" s="25"/>
      <c r="F2" s="25"/>
    </row>
    <row r="3" spans="1:6" s="2" customFormat="1" x14ac:dyDescent="0.25">
      <c r="A3" s="26"/>
      <c r="B3" s="27"/>
      <c r="C3" s="27"/>
      <c r="D3" s="27"/>
      <c r="E3" s="27"/>
      <c r="F3" s="27"/>
    </row>
    <row r="4" spans="1:6" s="2" customFormat="1" x14ac:dyDescent="0.25">
      <c r="A4" s="7"/>
      <c r="B4" s="8"/>
      <c r="C4" s="7"/>
      <c r="D4" s="7"/>
      <c r="E4" s="7"/>
      <c r="F4" s="7"/>
    </row>
    <row r="5" spans="1:6" s="2" customFormat="1" ht="12.75" customHeight="1" x14ac:dyDescent="0.25">
      <c r="A5" s="30" t="s">
        <v>220</v>
      </c>
      <c r="B5" s="30"/>
      <c r="C5" s="30"/>
      <c r="D5" s="30"/>
      <c r="E5" s="30"/>
      <c r="F5" s="30"/>
    </row>
    <row r="6" spans="1:6" s="2" customFormat="1" ht="21.75" customHeight="1" x14ac:dyDescent="0.25">
      <c r="A6" s="30"/>
      <c r="B6" s="30"/>
      <c r="C6" s="30"/>
      <c r="D6" s="30"/>
      <c r="E6" s="30"/>
      <c r="F6" s="30"/>
    </row>
    <row r="7" spans="1:6" s="2" customFormat="1" x14ac:dyDescent="0.25">
      <c r="A7" s="28" t="s">
        <v>217</v>
      </c>
      <c r="B7" s="29"/>
      <c r="C7" s="29"/>
      <c r="D7" s="29"/>
      <c r="E7" s="29"/>
      <c r="F7" s="29"/>
    </row>
    <row r="8" spans="1:6" s="2" customFormat="1" x14ac:dyDescent="0.25">
      <c r="A8" s="29"/>
      <c r="B8" s="29"/>
      <c r="C8" s="29"/>
      <c r="D8" s="29"/>
      <c r="E8" s="29"/>
      <c r="F8" s="29"/>
    </row>
    <row r="9" spans="1:6" s="2" customFormat="1" ht="42.75" x14ac:dyDescent="0.25">
      <c r="A9" s="9" t="s">
        <v>16</v>
      </c>
      <c r="B9" s="10" t="s">
        <v>17</v>
      </c>
      <c r="C9" s="11" t="s">
        <v>18</v>
      </c>
      <c r="D9" s="9" t="s">
        <v>0</v>
      </c>
      <c r="E9" s="6" t="s">
        <v>14</v>
      </c>
      <c r="F9" s="6" t="s">
        <v>15</v>
      </c>
    </row>
    <row r="10" spans="1:6" s="2" customFormat="1" ht="21.75" customHeight="1" x14ac:dyDescent="0.25">
      <c r="A10" s="12">
        <v>1</v>
      </c>
      <c r="B10" s="34" t="s">
        <v>1</v>
      </c>
      <c r="C10" s="35"/>
      <c r="D10" s="35"/>
      <c r="E10" s="35"/>
      <c r="F10" s="36"/>
    </row>
    <row r="11" spans="1:6" s="2" customFormat="1" ht="81.75" customHeight="1" x14ac:dyDescent="0.25">
      <c r="A11" s="18" t="s">
        <v>19</v>
      </c>
      <c r="B11" s="19" t="s">
        <v>52</v>
      </c>
      <c r="C11" s="18" t="s">
        <v>53</v>
      </c>
      <c r="D11" s="18">
        <v>242</v>
      </c>
      <c r="E11" s="5">
        <v>1.5</v>
      </c>
      <c r="F11" s="20">
        <f>+ROUND(D11*E11,2)</f>
        <v>363</v>
      </c>
    </row>
    <row r="12" spans="1:6" s="2" customFormat="1" x14ac:dyDescent="0.25">
      <c r="A12" s="32" t="s">
        <v>3</v>
      </c>
      <c r="B12" s="32"/>
      <c r="C12" s="32"/>
      <c r="D12" s="32"/>
      <c r="E12" s="33">
        <f>ROUND(SUM(F11:F11),2)</f>
        <v>363</v>
      </c>
      <c r="F12" s="33"/>
    </row>
    <row r="13" spans="1:6" s="2" customFormat="1" ht="26.25" customHeight="1" x14ac:dyDescent="0.25">
      <c r="A13" s="12">
        <v>2</v>
      </c>
      <c r="B13" s="38" t="s">
        <v>54</v>
      </c>
      <c r="C13" s="38"/>
      <c r="D13" s="38"/>
      <c r="E13" s="38"/>
      <c r="F13" s="38"/>
    </row>
    <row r="14" spans="1:6" s="2" customFormat="1" ht="74.25" customHeight="1" x14ac:dyDescent="0.25">
      <c r="A14" s="21" t="s">
        <v>20</v>
      </c>
      <c r="B14" s="19" t="s">
        <v>55</v>
      </c>
      <c r="C14" s="18" t="s">
        <v>53</v>
      </c>
      <c r="D14" s="18">
        <v>950</v>
      </c>
      <c r="E14" s="5">
        <v>3.5</v>
      </c>
      <c r="F14" s="20">
        <f>+ROUND(D14*E14,2)</f>
        <v>3325</v>
      </c>
    </row>
    <row r="15" spans="1:6" s="2" customFormat="1" ht="30" x14ac:dyDescent="0.25">
      <c r="A15" s="21" t="s">
        <v>21</v>
      </c>
      <c r="B15" s="19" t="s">
        <v>56</v>
      </c>
      <c r="C15" s="18" t="s">
        <v>53</v>
      </c>
      <c r="D15" s="18">
        <v>30</v>
      </c>
      <c r="E15" s="5">
        <v>40</v>
      </c>
      <c r="F15" s="20">
        <f t="shared" ref="F15:F20" si="0">+ROUND(D15*E15,2)</f>
        <v>1200</v>
      </c>
    </row>
    <row r="16" spans="1:6" s="2" customFormat="1" ht="75" x14ac:dyDescent="0.25">
      <c r="A16" s="21" t="s">
        <v>22</v>
      </c>
      <c r="B16" s="19" t="s">
        <v>57</v>
      </c>
      <c r="C16" s="18" t="s">
        <v>53</v>
      </c>
      <c r="D16" s="18">
        <v>980</v>
      </c>
      <c r="E16" s="5">
        <v>4.25</v>
      </c>
      <c r="F16" s="20">
        <f t="shared" si="0"/>
        <v>4165</v>
      </c>
    </row>
    <row r="17" spans="1:6" s="2" customFormat="1" ht="30" x14ac:dyDescent="0.25">
      <c r="A17" s="21" t="s">
        <v>23</v>
      </c>
      <c r="B17" s="19" t="s">
        <v>58</v>
      </c>
      <c r="C17" s="18" t="s">
        <v>59</v>
      </c>
      <c r="D17" s="18">
        <v>102</v>
      </c>
      <c r="E17" s="5">
        <v>2.5</v>
      </c>
      <c r="F17" s="20">
        <f t="shared" si="0"/>
        <v>255</v>
      </c>
    </row>
    <row r="18" spans="1:6" s="2" customFormat="1" ht="30" x14ac:dyDescent="0.25">
      <c r="A18" s="21" t="s">
        <v>24</v>
      </c>
      <c r="B18" s="19" t="s">
        <v>60</v>
      </c>
      <c r="C18" s="18" t="s">
        <v>2</v>
      </c>
      <c r="D18" s="18">
        <v>25</v>
      </c>
      <c r="E18" s="5">
        <v>550</v>
      </c>
      <c r="F18" s="20">
        <f t="shared" si="0"/>
        <v>13750</v>
      </c>
    </row>
    <row r="19" spans="1:6" s="2" customFormat="1" ht="30" x14ac:dyDescent="0.25">
      <c r="A19" s="21" t="s">
        <v>25</v>
      </c>
      <c r="B19" s="19" t="s">
        <v>61</v>
      </c>
      <c r="C19" s="18" t="s">
        <v>9</v>
      </c>
      <c r="D19" s="18">
        <v>4</v>
      </c>
      <c r="E19" s="5">
        <v>20</v>
      </c>
      <c r="F19" s="20">
        <f t="shared" si="0"/>
        <v>80</v>
      </c>
    </row>
    <row r="20" spans="1:6" s="2" customFormat="1" x14ac:dyDescent="0.25">
      <c r="A20" s="21" t="s">
        <v>26</v>
      </c>
      <c r="B20" s="19" t="s">
        <v>62</v>
      </c>
      <c r="C20" s="18" t="s">
        <v>9</v>
      </c>
      <c r="D20" s="18">
        <v>4</v>
      </c>
      <c r="E20" s="5">
        <v>17</v>
      </c>
      <c r="F20" s="20">
        <f t="shared" si="0"/>
        <v>68</v>
      </c>
    </row>
    <row r="21" spans="1:6" s="2" customFormat="1" ht="21.75" customHeight="1" x14ac:dyDescent="0.25">
      <c r="A21" s="32" t="s">
        <v>6</v>
      </c>
      <c r="B21" s="32"/>
      <c r="C21" s="32"/>
      <c r="D21" s="32"/>
      <c r="E21" s="33">
        <f>ROUND(SUM(F14:F20),2)</f>
        <v>22843</v>
      </c>
      <c r="F21" s="33"/>
    </row>
    <row r="22" spans="1:6" s="2" customFormat="1" x14ac:dyDescent="0.25">
      <c r="A22" s="12">
        <v>3</v>
      </c>
      <c r="B22" s="34" t="s">
        <v>63</v>
      </c>
      <c r="C22" s="35"/>
      <c r="D22" s="35"/>
      <c r="E22" s="35"/>
      <c r="F22" s="36"/>
    </row>
    <row r="23" spans="1:6" s="2" customFormat="1" ht="45" x14ac:dyDescent="0.25">
      <c r="A23" s="21" t="s">
        <v>27</v>
      </c>
      <c r="B23" s="19" t="s">
        <v>64</v>
      </c>
      <c r="C23" s="18" t="s">
        <v>59</v>
      </c>
      <c r="D23" s="18">
        <v>90</v>
      </c>
      <c r="E23" s="13">
        <v>7.5</v>
      </c>
      <c r="F23" s="20">
        <f t="shared" ref="F23:F33" si="1">+ROUND(D23*E23,2)</f>
        <v>675</v>
      </c>
    </row>
    <row r="24" spans="1:6" s="2" customFormat="1" ht="45" x14ac:dyDescent="0.25">
      <c r="A24" s="21" t="s">
        <v>28</v>
      </c>
      <c r="B24" s="19" t="s">
        <v>65</v>
      </c>
      <c r="C24" s="18" t="s">
        <v>66</v>
      </c>
      <c r="D24" s="18">
        <v>424</v>
      </c>
      <c r="E24" s="13">
        <v>4.9000000000000004</v>
      </c>
      <c r="F24" s="20">
        <f t="shared" si="1"/>
        <v>2077.6</v>
      </c>
    </row>
    <row r="25" spans="1:6" s="2" customFormat="1" ht="45" x14ac:dyDescent="0.25">
      <c r="A25" s="21" t="s">
        <v>29</v>
      </c>
      <c r="B25" s="19" t="s">
        <v>67</v>
      </c>
      <c r="C25" s="18" t="s">
        <v>68</v>
      </c>
      <c r="D25" s="18">
        <v>40</v>
      </c>
      <c r="E25" s="13">
        <v>5.2</v>
      </c>
      <c r="F25" s="20">
        <f t="shared" si="1"/>
        <v>208</v>
      </c>
    </row>
    <row r="26" spans="1:6" s="2" customFormat="1" ht="30" x14ac:dyDescent="0.25">
      <c r="A26" s="21" t="s">
        <v>30</v>
      </c>
      <c r="B26" s="19" t="s">
        <v>69</v>
      </c>
      <c r="C26" s="18" t="s">
        <v>5</v>
      </c>
      <c r="D26" s="18">
        <v>16</v>
      </c>
      <c r="E26" s="13">
        <v>16</v>
      </c>
      <c r="F26" s="20">
        <f t="shared" si="1"/>
        <v>256</v>
      </c>
    </row>
    <row r="27" spans="1:6" s="2" customFormat="1" ht="30" x14ac:dyDescent="0.25">
      <c r="A27" s="21" t="s">
        <v>31</v>
      </c>
      <c r="B27" s="19" t="s">
        <v>70</v>
      </c>
      <c r="C27" s="18" t="s">
        <v>2</v>
      </c>
      <c r="D27" s="18">
        <v>31.6</v>
      </c>
      <c r="E27" s="13">
        <v>590</v>
      </c>
      <c r="F27" s="20">
        <f t="shared" si="1"/>
        <v>18644</v>
      </c>
    </row>
    <row r="28" spans="1:6" s="2" customFormat="1" ht="30" x14ac:dyDescent="0.25">
      <c r="A28" s="21" t="s">
        <v>32</v>
      </c>
      <c r="B28" s="19" t="s">
        <v>71</v>
      </c>
      <c r="C28" s="18" t="s">
        <v>2</v>
      </c>
      <c r="D28" s="18">
        <v>7.8</v>
      </c>
      <c r="E28" s="13">
        <v>45</v>
      </c>
      <c r="F28" s="20">
        <f t="shared" si="1"/>
        <v>351</v>
      </c>
    </row>
    <row r="29" spans="1:6" s="2" customFormat="1" ht="30" x14ac:dyDescent="0.25">
      <c r="A29" s="21" t="s">
        <v>33</v>
      </c>
      <c r="B29" s="19" t="s">
        <v>72</v>
      </c>
      <c r="C29" s="18" t="s">
        <v>2</v>
      </c>
      <c r="D29" s="18">
        <v>51.6</v>
      </c>
      <c r="E29" s="13">
        <v>195</v>
      </c>
      <c r="F29" s="20">
        <f t="shared" si="1"/>
        <v>10062</v>
      </c>
    </row>
    <row r="30" spans="1:6" s="2" customFormat="1" ht="30" x14ac:dyDescent="0.25">
      <c r="A30" s="21" t="s">
        <v>34</v>
      </c>
      <c r="B30" s="19" t="s">
        <v>73</v>
      </c>
      <c r="C30" s="18" t="s">
        <v>2</v>
      </c>
      <c r="D30" s="18">
        <v>51.6</v>
      </c>
      <c r="E30" s="13">
        <v>805.5</v>
      </c>
      <c r="F30" s="20">
        <f t="shared" si="1"/>
        <v>41563.800000000003</v>
      </c>
    </row>
    <row r="31" spans="1:6" s="2" customFormat="1" ht="30" x14ac:dyDescent="0.25">
      <c r="A31" s="21" t="s">
        <v>35</v>
      </c>
      <c r="B31" s="19" t="s">
        <v>74</v>
      </c>
      <c r="C31" s="18" t="s">
        <v>68</v>
      </c>
      <c r="D31" s="18">
        <v>27</v>
      </c>
      <c r="E31" s="13">
        <v>232</v>
      </c>
      <c r="F31" s="20">
        <f t="shared" si="1"/>
        <v>6264</v>
      </c>
    </row>
    <row r="32" spans="1:6" s="2" customFormat="1" ht="30" x14ac:dyDescent="0.25">
      <c r="A32" s="21" t="s">
        <v>36</v>
      </c>
      <c r="B32" s="19" t="s">
        <v>75</v>
      </c>
      <c r="C32" s="18" t="s">
        <v>4</v>
      </c>
      <c r="D32" s="18">
        <v>188</v>
      </c>
      <c r="E32" s="13">
        <v>13</v>
      </c>
      <c r="F32" s="20">
        <f t="shared" si="1"/>
        <v>2444</v>
      </c>
    </row>
    <row r="33" spans="1:6" s="2" customFormat="1" x14ac:dyDescent="0.25">
      <c r="A33" s="21" t="s">
        <v>37</v>
      </c>
      <c r="B33" s="19" t="s">
        <v>76</v>
      </c>
      <c r="C33" s="18" t="s">
        <v>2</v>
      </c>
      <c r="D33" s="18">
        <v>1.7</v>
      </c>
      <c r="E33" s="13">
        <v>250</v>
      </c>
      <c r="F33" s="20">
        <f t="shared" si="1"/>
        <v>425</v>
      </c>
    </row>
    <row r="34" spans="1:6" s="2" customFormat="1" ht="30" x14ac:dyDescent="0.25">
      <c r="A34" s="21" t="s">
        <v>86</v>
      </c>
      <c r="B34" s="19" t="s">
        <v>77</v>
      </c>
      <c r="C34" s="18" t="s">
        <v>2</v>
      </c>
      <c r="D34" s="18">
        <v>1.7</v>
      </c>
      <c r="E34" s="5">
        <v>390</v>
      </c>
      <c r="F34" s="20">
        <f t="shared" ref="F34:F41" si="2">+ROUND(D34*E34,2)</f>
        <v>663</v>
      </c>
    </row>
    <row r="35" spans="1:6" s="2" customFormat="1" ht="45" x14ac:dyDescent="0.25">
      <c r="A35" s="21" t="s">
        <v>87</v>
      </c>
      <c r="B35" s="19" t="s">
        <v>78</v>
      </c>
      <c r="C35" s="18" t="s">
        <v>5</v>
      </c>
      <c r="D35" s="18">
        <v>108</v>
      </c>
      <c r="E35" s="5">
        <v>7</v>
      </c>
      <c r="F35" s="20">
        <f t="shared" si="2"/>
        <v>756</v>
      </c>
    </row>
    <row r="36" spans="1:6" s="2" customFormat="1" ht="30" x14ac:dyDescent="0.25">
      <c r="A36" s="21" t="s">
        <v>88</v>
      </c>
      <c r="B36" s="19" t="s">
        <v>79</v>
      </c>
      <c r="C36" s="18" t="s">
        <v>5</v>
      </c>
      <c r="D36" s="18">
        <v>108</v>
      </c>
      <c r="E36" s="5">
        <v>52</v>
      </c>
      <c r="F36" s="20">
        <f t="shared" si="2"/>
        <v>5616</v>
      </c>
    </row>
    <row r="37" spans="1:6" s="2" customFormat="1" ht="30" x14ac:dyDescent="0.25">
      <c r="A37" s="21" t="s">
        <v>89</v>
      </c>
      <c r="B37" s="19" t="s">
        <v>80</v>
      </c>
      <c r="C37" s="18" t="s">
        <v>2</v>
      </c>
      <c r="D37" s="18">
        <v>560</v>
      </c>
      <c r="E37" s="5">
        <v>7</v>
      </c>
      <c r="F37" s="20">
        <f t="shared" si="2"/>
        <v>3920</v>
      </c>
    </row>
    <row r="38" spans="1:6" s="2" customFormat="1" ht="30" x14ac:dyDescent="0.25">
      <c r="A38" s="21" t="s">
        <v>90</v>
      </c>
      <c r="B38" s="19" t="s">
        <v>81</v>
      </c>
      <c r="C38" s="18" t="s">
        <v>2</v>
      </c>
      <c r="D38" s="18">
        <v>10</v>
      </c>
      <c r="E38" s="5">
        <v>45</v>
      </c>
      <c r="F38" s="20">
        <f t="shared" si="2"/>
        <v>450</v>
      </c>
    </row>
    <row r="39" spans="1:6" s="2" customFormat="1" x14ac:dyDescent="0.25">
      <c r="A39" s="21" t="s">
        <v>91</v>
      </c>
      <c r="B39" s="19" t="s">
        <v>82</v>
      </c>
      <c r="C39" s="18" t="s">
        <v>7</v>
      </c>
      <c r="D39" s="18">
        <v>1.5940000000000001</v>
      </c>
      <c r="E39" s="5">
        <v>4000</v>
      </c>
      <c r="F39" s="20">
        <f t="shared" si="2"/>
        <v>6376</v>
      </c>
    </row>
    <row r="40" spans="1:6" s="2" customFormat="1" ht="45" x14ac:dyDescent="0.25">
      <c r="A40" s="21" t="s">
        <v>92</v>
      </c>
      <c r="B40" s="19" t="s">
        <v>83</v>
      </c>
      <c r="C40" s="18" t="s">
        <v>2</v>
      </c>
      <c r="D40" s="18">
        <v>10.3</v>
      </c>
      <c r="E40" s="5">
        <v>45</v>
      </c>
      <c r="F40" s="20">
        <f t="shared" si="2"/>
        <v>463.5</v>
      </c>
    </row>
    <row r="41" spans="1:6" s="2" customFormat="1" ht="30" x14ac:dyDescent="0.25">
      <c r="A41" s="21" t="s">
        <v>93</v>
      </c>
      <c r="B41" s="19" t="s">
        <v>84</v>
      </c>
      <c r="C41" s="18" t="s">
        <v>59</v>
      </c>
      <c r="D41" s="18">
        <v>34.5</v>
      </c>
      <c r="E41" s="5">
        <v>11</v>
      </c>
      <c r="F41" s="20">
        <f t="shared" si="2"/>
        <v>379.5</v>
      </c>
    </row>
    <row r="42" spans="1:6" s="2" customFormat="1" ht="30" x14ac:dyDescent="0.25">
      <c r="A42" s="21" t="s">
        <v>94</v>
      </c>
      <c r="B42" s="19" t="s">
        <v>85</v>
      </c>
      <c r="C42" s="18" t="s">
        <v>59</v>
      </c>
      <c r="D42" s="18">
        <v>34.5</v>
      </c>
      <c r="E42" s="5">
        <v>35</v>
      </c>
      <c r="F42" s="20">
        <f>+ROUND(D42*E42,2)</f>
        <v>1207.5</v>
      </c>
    </row>
    <row r="43" spans="1:6" s="2" customFormat="1" ht="30" x14ac:dyDescent="0.25">
      <c r="A43" s="21" t="s">
        <v>225</v>
      </c>
      <c r="B43" s="19" t="s">
        <v>226</v>
      </c>
      <c r="C43" s="18" t="s">
        <v>59</v>
      </c>
      <c r="D43" s="18">
        <v>135</v>
      </c>
      <c r="E43" s="5">
        <v>93</v>
      </c>
      <c r="F43" s="20">
        <f>+ROUND(D43*E43,2)</f>
        <v>12555</v>
      </c>
    </row>
    <row r="44" spans="1:6" s="2" customFormat="1" x14ac:dyDescent="0.25">
      <c r="A44" s="32" t="s">
        <v>8</v>
      </c>
      <c r="B44" s="32"/>
      <c r="C44" s="32"/>
      <c r="D44" s="32"/>
      <c r="E44" s="33">
        <f>ROUND(SUM(F23:F43),2)</f>
        <v>115356.9</v>
      </c>
      <c r="F44" s="33"/>
    </row>
    <row r="45" spans="1:6" s="2" customFormat="1" ht="33" customHeight="1" x14ac:dyDescent="0.25">
      <c r="A45" s="12">
        <v>4</v>
      </c>
      <c r="B45" s="38" t="s">
        <v>95</v>
      </c>
      <c r="C45" s="38"/>
      <c r="D45" s="38"/>
      <c r="E45" s="38"/>
      <c r="F45" s="38"/>
    </row>
    <row r="46" spans="1:6" s="2" customFormat="1" ht="45" x14ac:dyDescent="0.25">
      <c r="A46" s="21" t="s">
        <v>38</v>
      </c>
      <c r="B46" s="19" t="s">
        <v>96</v>
      </c>
      <c r="C46" s="18" t="s">
        <v>5</v>
      </c>
      <c r="D46" s="18">
        <v>12</v>
      </c>
      <c r="E46" s="14">
        <v>115</v>
      </c>
      <c r="F46" s="20">
        <f t="shared" ref="F46:F64" si="3">+ROUND(D46*E46,2)</f>
        <v>1380</v>
      </c>
    </row>
    <row r="47" spans="1:6" s="2" customFormat="1" ht="30" x14ac:dyDescent="0.25">
      <c r="A47" s="21" t="s">
        <v>39</v>
      </c>
      <c r="B47" s="19" t="s">
        <v>97</v>
      </c>
      <c r="C47" s="18" t="s">
        <v>2</v>
      </c>
      <c r="D47" s="18">
        <v>1.5</v>
      </c>
      <c r="E47" s="14">
        <v>580</v>
      </c>
      <c r="F47" s="20">
        <f t="shared" si="3"/>
        <v>870</v>
      </c>
    </row>
    <row r="48" spans="1:6" s="2" customFormat="1" ht="30" x14ac:dyDescent="0.25">
      <c r="A48" s="21" t="s">
        <v>40</v>
      </c>
      <c r="B48" s="19" t="s">
        <v>98</v>
      </c>
      <c r="C48" s="18" t="s">
        <v>2</v>
      </c>
      <c r="D48" s="18">
        <v>0.6</v>
      </c>
      <c r="E48" s="14">
        <v>575</v>
      </c>
      <c r="F48" s="20">
        <f t="shared" si="3"/>
        <v>345</v>
      </c>
    </row>
    <row r="49" spans="1:6" s="2" customFormat="1" ht="30" x14ac:dyDescent="0.25">
      <c r="A49" s="21" t="s">
        <v>41</v>
      </c>
      <c r="B49" s="19" t="s">
        <v>99</v>
      </c>
      <c r="C49" s="18" t="s">
        <v>2</v>
      </c>
      <c r="D49" s="18">
        <v>0.6</v>
      </c>
      <c r="E49" s="14">
        <v>260</v>
      </c>
      <c r="F49" s="20">
        <f t="shared" si="3"/>
        <v>156</v>
      </c>
    </row>
    <row r="50" spans="1:6" s="2" customFormat="1" x14ac:dyDescent="0.25">
      <c r="A50" s="21" t="s">
        <v>42</v>
      </c>
      <c r="B50" s="19" t="s">
        <v>100</v>
      </c>
      <c r="C50" s="18" t="s">
        <v>7</v>
      </c>
      <c r="D50" s="18">
        <v>0.88</v>
      </c>
      <c r="E50" s="14">
        <v>2950</v>
      </c>
      <c r="F50" s="20">
        <f t="shared" si="3"/>
        <v>2596</v>
      </c>
    </row>
    <row r="51" spans="1:6" s="2" customFormat="1" x14ac:dyDescent="0.25">
      <c r="A51" s="21" t="s">
        <v>43</v>
      </c>
      <c r="B51" s="19" t="s">
        <v>101</v>
      </c>
      <c r="C51" s="18" t="s">
        <v>59</v>
      </c>
      <c r="D51" s="18">
        <v>1802</v>
      </c>
      <c r="E51" s="14">
        <v>1.5</v>
      </c>
      <c r="F51" s="20">
        <f t="shared" si="3"/>
        <v>2703</v>
      </c>
    </row>
    <row r="52" spans="1:6" s="2" customFormat="1" ht="30" x14ac:dyDescent="0.25">
      <c r="A52" s="21" t="s">
        <v>44</v>
      </c>
      <c r="B52" s="19" t="s">
        <v>102</v>
      </c>
      <c r="C52" s="18" t="s">
        <v>2</v>
      </c>
      <c r="D52" s="18">
        <v>467</v>
      </c>
      <c r="E52" s="14">
        <v>80</v>
      </c>
      <c r="F52" s="20">
        <f t="shared" si="3"/>
        <v>37360</v>
      </c>
    </row>
    <row r="53" spans="1:6" s="2" customFormat="1" ht="30" x14ac:dyDescent="0.25">
      <c r="A53" s="21" t="s">
        <v>117</v>
      </c>
      <c r="B53" s="19" t="s">
        <v>103</v>
      </c>
      <c r="C53" s="18" t="s">
        <v>2</v>
      </c>
      <c r="D53" s="18">
        <v>467</v>
      </c>
      <c r="E53" s="14">
        <v>150</v>
      </c>
      <c r="F53" s="20">
        <f t="shared" si="3"/>
        <v>70050</v>
      </c>
    </row>
    <row r="54" spans="1:6" s="2" customFormat="1" ht="30" x14ac:dyDescent="0.25">
      <c r="A54" s="21" t="s">
        <v>118</v>
      </c>
      <c r="B54" s="19" t="s">
        <v>104</v>
      </c>
      <c r="C54" s="18" t="s">
        <v>59</v>
      </c>
      <c r="D54" s="18">
        <v>667</v>
      </c>
      <c r="E54" s="14">
        <v>7</v>
      </c>
      <c r="F54" s="20">
        <f t="shared" si="3"/>
        <v>4669</v>
      </c>
    </row>
    <row r="55" spans="1:6" s="2" customFormat="1" ht="30" x14ac:dyDescent="0.25">
      <c r="A55" s="21" t="s">
        <v>119</v>
      </c>
      <c r="B55" s="19" t="s">
        <v>105</v>
      </c>
      <c r="C55" s="18" t="s">
        <v>59</v>
      </c>
      <c r="D55" s="18">
        <v>1210</v>
      </c>
      <c r="E55" s="14">
        <v>1.85</v>
      </c>
      <c r="F55" s="20">
        <f t="shared" si="3"/>
        <v>2238.5</v>
      </c>
    </row>
    <row r="56" spans="1:6" s="2" customFormat="1" ht="30" x14ac:dyDescent="0.25">
      <c r="A56" s="21" t="s">
        <v>120</v>
      </c>
      <c r="B56" s="19" t="s">
        <v>56</v>
      </c>
      <c r="C56" s="18" t="s">
        <v>53</v>
      </c>
      <c r="D56" s="18">
        <v>2.6</v>
      </c>
      <c r="E56" s="14">
        <v>35</v>
      </c>
      <c r="F56" s="20">
        <f t="shared" si="3"/>
        <v>91</v>
      </c>
    </row>
    <row r="57" spans="1:6" s="2" customFormat="1" x14ac:dyDescent="0.25">
      <c r="A57" s="21" t="s">
        <v>121</v>
      </c>
      <c r="B57" s="19" t="s">
        <v>106</v>
      </c>
      <c r="C57" s="18" t="s">
        <v>2</v>
      </c>
      <c r="D57" s="18">
        <v>0.3</v>
      </c>
      <c r="E57" s="14">
        <v>63</v>
      </c>
      <c r="F57" s="20">
        <f t="shared" si="3"/>
        <v>18.899999999999999</v>
      </c>
    </row>
    <row r="58" spans="1:6" s="2" customFormat="1" ht="30" x14ac:dyDescent="0.25">
      <c r="A58" s="21" t="s">
        <v>122</v>
      </c>
      <c r="B58" s="19" t="s">
        <v>107</v>
      </c>
      <c r="C58" s="18" t="s">
        <v>2</v>
      </c>
      <c r="D58" s="18">
        <v>1.3</v>
      </c>
      <c r="E58" s="14">
        <v>580</v>
      </c>
      <c r="F58" s="20">
        <f t="shared" si="3"/>
        <v>754</v>
      </c>
    </row>
    <row r="59" spans="1:6" s="2" customFormat="1" ht="30" x14ac:dyDescent="0.25">
      <c r="A59" s="21" t="s">
        <v>123</v>
      </c>
      <c r="B59" s="19" t="s">
        <v>56</v>
      </c>
      <c r="C59" s="18" t="s">
        <v>53</v>
      </c>
      <c r="D59" s="18">
        <v>24</v>
      </c>
      <c r="E59" s="14">
        <v>34</v>
      </c>
      <c r="F59" s="20">
        <f t="shared" si="3"/>
        <v>816</v>
      </c>
    </row>
    <row r="60" spans="1:6" s="2" customFormat="1" x14ac:dyDescent="0.25">
      <c r="A60" s="21" t="s">
        <v>124</v>
      </c>
      <c r="B60" s="19" t="s">
        <v>106</v>
      </c>
      <c r="C60" s="18" t="s">
        <v>2</v>
      </c>
      <c r="D60" s="18">
        <v>8.4</v>
      </c>
      <c r="E60" s="14">
        <v>44.5</v>
      </c>
      <c r="F60" s="20">
        <f t="shared" si="3"/>
        <v>373.8</v>
      </c>
    </row>
    <row r="61" spans="1:6" s="2" customFormat="1" ht="30" x14ac:dyDescent="0.25">
      <c r="A61" s="21" t="s">
        <v>125</v>
      </c>
      <c r="B61" s="19" t="s">
        <v>108</v>
      </c>
      <c r="C61" s="18" t="s">
        <v>2</v>
      </c>
      <c r="D61" s="18">
        <v>7</v>
      </c>
      <c r="E61" s="14">
        <v>800</v>
      </c>
      <c r="F61" s="20">
        <f t="shared" si="3"/>
        <v>5600</v>
      </c>
    </row>
    <row r="62" spans="1:6" s="2" customFormat="1" x14ac:dyDescent="0.25">
      <c r="A62" s="21" t="s">
        <v>126</v>
      </c>
      <c r="B62" s="19" t="s">
        <v>109</v>
      </c>
      <c r="C62" s="18" t="s">
        <v>2</v>
      </c>
      <c r="D62" s="18">
        <v>7.1050000000000004</v>
      </c>
      <c r="E62" s="14">
        <v>105</v>
      </c>
      <c r="F62" s="20">
        <f t="shared" si="3"/>
        <v>746.03</v>
      </c>
    </row>
    <row r="63" spans="1:6" s="2" customFormat="1" x14ac:dyDescent="0.25">
      <c r="A63" s="21" t="s">
        <v>127</v>
      </c>
      <c r="B63" s="19" t="s">
        <v>82</v>
      </c>
      <c r="C63" s="18" t="s">
        <v>7</v>
      </c>
      <c r="D63" s="18">
        <v>0.72399999999999998</v>
      </c>
      <c r="E63" s="14">
        <v>4000</v>
      </c>
      <c r="F63" s="20">
        <f t="shared" si="3"/>
        <v>2896</v>
      </c>
    </row>
    <row r="64" spans="1:6" s="2" customFormat="1" ht="45" x14ac:dyDescent="0.25">
      <c r="A64" s="21" t="s">
        <v>128</v>
      </c>
      <c r="B64" s="19" t="s">
        <v>110</v>
      </c>
      <c r="C64" s="18" t="s">
        <v>2</v>
      </c>
      <c r="D64" s="18">
        <v>8</v>
      </c>
      <c r="E64" s="14">
        <v>200</v>
      </c>
      <c r="F64" s="20">
        <f t="shared" si="3"/>
        <v>1600</v>
      </c>
    </row>
    <row r="65" spans="1:7" s="2" customFormat="1" x14ac:dyDescent="0.25">
      <c r="A65" s="21" t="s">
        <v>129</v>
      </c>
      <c r="B65" s="19" t="s">
        <v>111</v>
      </c>
      <c r="C65" s="18" t="s">
        <v>4</v>
      </c>
      <c r="D65" s="18">
        <v>1210</v>
      </c>
      <c r="E65" s="5">
        <v>12</v>
      </c>
      <c r="F65" s="20">
        <f t="shared" ref="F65:F70" si="4">+ROUND(D65*E65,2)</f>
        <v>14520</v>
      </c>
    </row>
    <row r="66" spans="1:7" s="2" customFormat="1" ht="45" x14ac:dyDescent="0.25">
      <c r="A66" s="21" t="s">
        <v>130</v>
      </c>
      <c r="B66" s="19" t="s">
        <v>112</v>
      </c>
      <c r="C66" s="18" t="s">
        <v>4</v>
      </c>
      <c r="D66" s="18">
        <v>1210</v>
      </c>
      <c r="E66" s="5">
        <v>2.5</v>
      </c>
      <c r="F66" s="20">
        <f t="shared" si="4"/>
        <v>3025</v>
      </c>
    </row>
    <row r="67" spans="1:7" s="2" customFormat="1" ht="30" x14ac:dyDescent="0.25">
      <c r="A67" s="21" t="s">
        <v>131</v>
      </c>
      <c r="B67" s="19" t="s">
        <v>113</v>
      </c>
      <c r="C67" s="18" t="s">
        <v>59</v>
      </c>
      <c r="D67" s="18">
        <v>102</v>
      </c>
      <c r="E67" s="5">
        <v>3.5</v>
      </c>
      <c r="F67" s="20">
        <f t="shared" si="4"/>
        <v>357</v>
      </c>
    </row>
    <row r="68" spans="1:7" s="2" customFormat="1" ht="60" x14ac:dyDescent="0.25">
      <c r="A68" s="21" t="s">
        <v>132</v>
      </c>
      <c r="B68" s="19" t="s">
        <v>114</v>
      </c>
      <c r="C68" s="18" t="s">
        <v>4</v>
      </c>
      <c r="D68" s="18">
        <v>102</v>
      </c>
      <c r="E68" s="5">
        <v>46</v>
      </c>
      <c r="F68" s="20">
        <f t="shared" si="4"/>
        <v>4692</v>
      </c>
    </row>
    <row r="69" spans="1:7" s="2" customFormat="1" ht="45" x14ac:dyDescent="0.25">
      <c r="A69" s="21" t="s">
        <v>133</v>
      </c>
      <c r="B69" s="19" t="s">
        <v>115</v>
      </c>
      <c r="C69" s="18" t="s">
        <v>5</v>
      </c>
      <c r="D69" s="18">
        <v>45</v>
      </c>
      <c r="E69" s="5">
        <v>10</v>
      </c>
      <c r="F69" s="20">
        <f t="shared" si="4"/>
        <v>450</v>
      </c>
    </row>
    <row r="70" spans="1:7" s="2" customFormat="1" ht="30" x14ac:dyDescent="0.25">
      <c r="A70" s="21" t="s">
        <v>134</v>
      </c>
      <c r="B70" s="19" t="s">
        <v>116</v>
      </c>
      <c r="C70" s="18" t="s">
        <v>5</v>
      </c>
      <c r="D70" s="18">
        <v>45</v>
      </c>
      <c r="E70" s="5">
        <v>5</v>
      </c>
      <c r="F70" s="20">
        <f t="shared" si="4"/>
        <v>225</v>
      </c>
    </row>
    <row r="71" spans="1:7" s="2" customFormat="1" x14ac:dyDescent="0.25">
      <c r="A71" s="32" t="s">
        <v>10</v>
      </c>
      <c r="B71" s="32"/>
      <c r="C71" s="32"/>
      <c r="D71" s="32"/>
      <c r="E71" s="33">
        <f>ROUND(SUM(F46:F70),2)</f>
        <v>158532.23000000001</v>
      </c>
      <c r="F71" s="33"/>
    </row>
    <row r="72" spans="1:7" s="2" customFormat="1" ht="23.25" customHeight="1" x14ac:dyDescent="0.25">
      <c r="A72" s="12">
        <v>5</v>
      </c>
      <c r="B72" s="34" t="s">
        <v>11</v>
      </c>
      <c r="C72" s="35"/>
      <c r="D72" s="35"/>
      <c r="E72" s="35"/>
      <c r="F72" s="36"/>
    </row>
    <row r="73" spans="1:7" s="2" customFormat="1" ht="30" x14ac:dyDescent="0.25">
      <c r="A73" s="21" t="s">
        <v>45</v>
      </c>
      <c r="B73" s="19" t="s">
        <v>135</v>
      </c>
      <c r="C73" s="18" t="s">
        <v>68</v>
      </c>
      <c r="D73" s="18">
        <v>6</v>
      </c>
      <c r="E73" s="5">
        <v>22</v>
      </c>
      <c r="F73" s="20">
        <f t="shared" ref="F73:F77" si="5">+ROUND(D73*E73,2)</f>
        <v>132</v>
      </c>
    </row>
    <row r="74" spans="1:7" s="2" customFormat="1" ht="30" x14ac:dyDescent="0.25">
      <c r="A74" s="21" t="s">
        <v>46</v>
      </c>
      <c r="B74" s="19" t="s">
        <v>136</v>
      </c>
      <c r="C74" s="18" t="s">
        <v>68</v>
      </c>
      <c r="D74" s="18">
        <v>2</v>
      </c>
      <c r="E74" s="5">
        <v>70</v>
      </c>
      <c r="F74" s="20">
        <f t="shared" si="5"/>
        <v>140</v>
      </c>
    </row>
    <row r="75" spans="1:7" s="2" customFormat="1" ht="60" x14ac:dyDescent="0.25">
      <c r="A75" s="21" t="s">
        <v>47</v>
      </c>
      <c r="B75" s="19" t="s">
        <v>137</v>
      </c>
      <c r="C75" s="18" t="s">
        <v>59</v>
      </c>
      <c r="D75" s="18">
        <v>605</v>
      </c>
      <c r="E75" s="5">
        <v>3.5</v>
      </c>
      <c r="F75" s="20">
        <f t="shared" si="5"/>
        <v>2117.5</v>
      </c>
    </row>
    <row r="76" spans="1:7" s="2" customFormat="1" ht="30" x14ac:dyDescent="0.25">
      <c r="A76" s="21" t="s">
        <v>48</v>
      </c>
      <c r="B76" s="19" t="s">
        <v>138</v>
      </c>
      <c r="C76" s="18" t="s">
        <v>59</v>
      </c>
      <c r="D76" s="18">
        <v>605</v>
      </c>
      <c r="E76" s="5">
        <v>1</v>
      </c>
      <c r="F76" s="20">
        <f t="shared" si="5"/>
        <v>605</v>
      </c>
    </row>
    <row r="77" spans="1:7" s="2" customFormat="1" ht="60" x14ac:dyDescent="0.25">
      <c r="A77" s="21" t="s">
        <v>140</v>
      </c>
      <c r="B77" s="19" t="s">
        <v>139</v>
      </c>
      <c r="C77" s="18" t="s">
        <v>7</v>
      </c>
      <c r="D77" s="18">
        <v>61.2</v>
      </c>
      <c r="E77" s="5">
        <v>24</v>
      </c>
      <c r="F77" s="20">
        <f t="shared" si="5"/>
        <v>1468.8</v>
      </c>
    </row>
    <row r="78" spans="1:7" s="2" customFormat="1" x14ac:dyDescent="0.25">
      <c r="A78" s="32" t="s">
        <v>12</v>
      </c>
      <c r="B78" s="32"/>
      <c r="C78" s="32"/>
      <c r="D78" s="32"/>
      <c r="E78" s="33">
        <f>ROUND(SUM(F73:F77),2)</f>
        <v>4463.3</v>
      </c>
      <c r="F78" s="33"/>
      <c r="G78" s="3"/>
    </row>
    <row r="79" spans="1:7" s="2" customFormat="1" ht="36.75" customHeight="1" x14ac:dyDescent="0.25">
      <c r="A79" s="39" t="s">
        <v>141</v>
      </c>
      <c r="B79" s="40"/>
      <c r="C79" s="40"/>
      <c r="D79" s="40"/>
      <c r="E79" s="40"/>
      <c r="F79" s="40"/>
      <c r="G79" s="3"/>
    </row>
    <row r="80" spans="1:7" s="2" customFormat="1" x14ac:dyDescent="0.25">
      <c r="A80" s="12">
        <v>6</v>
      </c>
      <c r="B80" s="38" t="s">
        <v>142</v>
      </c>
      <c r="C80" s="38"/>
      <c r="D80" s="38"/>
      <c r="E80" s="38"/>
      <c r="F80" s="38"/>
    </row>
    <row r="81" spans="1:7" s="2" customFormat="1" ht="54.75" customHeight="1" x14ac:dyDescent="0.25">
      <c r="A81" s="21" t="s">
        <v>151</v>
      </c>
      <c r="B81" s="19" t="s">
        <v>143</v>
      </c>
      <c r="C81" s="18" t="s">
        <v>144</v>
      </c>
      <c r="D81" s="18">
        <v>0.1</v>
      </c>
      <c r="E81" s="5">
        <v>120000</v>
      </c>
      <c r="F81" s="20">
        <f>+ROUND(D81*E81,2)</f>
        <v>12000</v>
      </c>
      <c r="G81" s="4"/>
    </row>
    <row r="82" spans="1:7" s="2" customFormat="1" x14ac:dyDescent="0.25">
      <c r="A82" s="21" t="s">
        <v>152</v>
      </c>
      <c r="B82" s="19" t="s">
        <v>145</v>
      </c>
      <c r="C82" s="18" t="s">
        <v>53</v>
      </c>
      <c r="D82" s="18">
        <v>235</v>
      </c>
      <c r="E82" s="5">
        <v>40</v>
      </c>
      <c r="F82" s="20">
        <f t="shared" ref="F82:F124" si="6">+ROUND(D82*E82,2)</f>
        <v>9400</v>
      </c>
    </row>
    <row r="83" spans="1:7" s="2" customFormat="1" ht="30" x14ac:dyDescent="0.25">
      <c r="A83" s="21" t="s">
        <v>153</v>
      </c>
      <c r="B83" s="19" t="s">
        <v>146</v>
      </c>
      <c r="C83" s="18" t="s">
        <v>68</v>
      </c>
      <c r="D83" s="18">
        <v>1</v>
      </c>
      <c r="E83" s="5">
        <v>100</v>
      </c>
      <c r="F83" s="20">
        <f t="shared" si="6"/>
        <v>100</v>
      </c>
    </row>
    <row r="84" spans="1:7" s="2" customFormat="1" ht="75" x14ac:dyDescent="0.25">
      <c r="A84" s="21" t="s">
        <v>154</v>
      </c>
      <c r="B84" s="19" t="s">
        <v>147</v>
      </c>
      <c r="C84" s="18" t="s">
        <v>144</v>
      </c>
      <c r="D84" s="18">
        <v>0.1</v>
      </c>
      <c r="E84" s="5">
        <v>2000</v>
      </c>
      <c r="F84" s="20">
        <f t="shared" si="6"/>
        <v>200</v>
      </c>
    </row>
    <row r="85" spans="1:7" s="2" customFormat="1" ht="30" x14ac:dyDescent="0.25">
      <c r="A85" s="21" t="s">
        <v>155</v>
      </c>
      <c r="B85" s="19" t="s">
        <v>148</v>
      </c>
      <c r="C85" s="18" t="s">
        <v>68</v>
      </c>
      <c r="D85" s="18">
        <v>1</v>
      </c>
      <c r="E85" s="5">
        <v>100</v>
      </c>
      <c r="F85" s="20">
        <f t="shared" si="6"/>
        <v>100</v>
      </c>
    </row>
    <row r="86" spans="1:7" s="2" customFormat="1" ht="30" x14ac:dyDescent="0.25">
      <c r="A86" s="21" t="s">
        <v>156</v>
      </c>
      <c r="B86" s="19" t="s">
        <v>149</v>
      </c>
      <c r="C86" s="18" t="s">
        <v>2</v>
      </c>
      <c r="D86" s="18">
        <v>326</v>
      </c>
      <c r="E86" s="5">
        <v>13</v>
      </c>
      <c r="F86" s="20">
        <f t="shared" si="6"/>
        <v>4238</v>
      </c>
    </row>
    <row r="87" spans="1:7" s="2" customFormat="1" ht="45" x14ac:dyDescent="0.25">
      <c r="A87" s="21" t="s">
        <v>157</v>
      </c>
      <c r="B87" s="19" t="s">
        <v>150</v>
      </c>
      <c r="C87" s="18" t="s">
        <v>53</v>
      </c>
      <c r="D87" s="18">
        <v>326</v>
      </c>
      <c r="E87" s="5">
        <v>3.5</v>
      </c>
      <c r="F87" s="20">
        <f t="shared" si="6"/>
        <v>1141</v>
      </c>
    </row>
    <row r="88" spans="1:7" s="2" customFormat="1" ht="75" x14ac:dyDescent="0.25">
      <c r="A88" s="21" t="s">
        <v>158</v>
      </c>
      <c r="B88" s="19" t="s">
        <v>57</v>
      </c>
      <c r="C88" s="18" t="s">
        <v>2</v>
      </c>
      <c r="D88" s="18">
        <v>326</v>
      </c>
      <c r="E88" s="5">
        <v>19</v>
      </c>
      <c r="F88" s="20">
        <f t="shared" si="6"/>
        <v>6194</v>
      </c>
    </row>
    <row r="89" spans="1:7" s="2" customFormat="1" x14ac:dyDescent="0.25">
      <c r="A89" s="32" t="s">
        <v>216</v>
      </c>
      <c r="B89" s="32"/>
      <c r="C89" s="32"/>
      <c r="D89" s="32"/>
      <c r="E89" s="33">
        <f>ROUND(SUM(F81:F88),2)</f>
        <v>33373</v>
      </c>
      <c r="F89" s="33"/>
    </row>
    <row r="90" spans="1:7" s="2" customFormat="1" ht="24.75" customHeight="1" x14ac:dyDescent="0.25">
      <c r="A90" s="12">
        <v>7</v>
      </c>
      <c r="B90" s="34" t="s">
        <v>159</v>
      </c>
      <c r="C90" s="35"/>
      <c r="D90" s="35"/>
      <c r="E90" s="35"/>
      <c r="F90" s="36"/>
    </row>
    <row r="91" spans="1:7" s="2" customFormat="1" ht="45" x14ac:dyDescent="0.25">
      <c r="A91" s="21" t="s">
        <v>167</v>
      </c>
      <c r="B91" s="19" t="s">
        <v>160</v>
      </c>
      <c r="C91" s="18" t="s">
        <v>2</v>
      </c>
      <c r="D91" s="18">
        <v>211</v>
      </c>
      <c r="E91" s="13">
        <v>55</v>
      </c>
      <c r="F91" s="20">
        <f t="shared" si="6"/>
        <v>11605</v>
      </c>
    </row>
    <row r="92" spans="1:7" s="2" customFormat="1" ht="30" x14ac:dyDescent="0.25">
      <c r="A92" s="21" t="s">
        <v>168</v>
      </c>
      <c r="B92" s="19" t="s">
        <v>161</v>
      </c>
      <c r="C92" s="18" t="s">
        <v>2</v>
      </c>
      <c r="D92" s="18">
        <v>156</v>
      </c>
      <c r="E92" s="13">
        <v>70</v>
      </c>
      <c r="F92" s="20">
        <f t="shared" si="6"/>
        <v>10920</v>
      </c>
    </row>
    <row r="93" spans="1:7" s="2" customFormat="1" ht="60" x14ac:dyDescent="0.25">
      <c r="A93" s="21" t="s">
        <v>169</v>
      </c>
      <c r="B93" s="19" t="s">
        <v>162</v>
      </c>
      <c r="C93" s="18" t="s">
        <v>144</v>
      </c>
      <c r="D93" s="18">
        <v>0.1</v>
      </c>
      <c r="E93" s="13">
        <v>10000</v>
      </c>
      <c r="F93" s="20">
        <f t="shared" si="6"/>
        <v>1000</v>
      </c>
    </row>
    <row r="94" spans="1:7" s="2" customFormat="1" ht="60" x14ac:dyDescent="0.25">
      <c r="A94" s="21" t="s">
        <v>170</v>
      </c>
      <c r="B94" s="19" t="s">
        <v>221</v>
      </c>
      <c r="C94" s="18" t="s">
        <v>144</v>
      </c>
      <c r="D94" s="18">
        <v>0.1</v>
      </c>
      <c r="E94" s="13">
        <v>110000</v>
      </c>
      <c r="F94" s="20">
        <f t="shared" si="6"/>
        <v>11000</v>
      </c>
    </row>
    <row r="95" spans="1:7" s="2" customFormat="1" ht="60" x14ac:dyDescent="0.25">
      <c r="A95" s="21" t="s">
        <v>171</v>
      </c>
      <c r="B95" s="19" t="s">
        <v>163</v>
      </c>
      <c r="C95" s="18" t="s">
        <v>2</v>
      </c>
      <c r="D95" s="18">
        <v>44</v>
      </c>
      <c r="E95" s="13">
        <v>68</v>
      </c>
      <c r="F95" s="20">
        <f t="shared" si="6"/>
        <v>2992</v>
      </c>
    </row>
    <row r="96" spans="1:7" s="2" customFormat="1" ht="60" x14ac:dyDescent="0.25">
      <c r="A96" s="21" t="s">
        <v>172</v>
      </c>
      <c r="B96" s="19" t="s">
        <v>164</v>
      </c>
      <c r="C96" s="18" t="s">
        <v>2</v>
      </c>
      <c r="D96" s="18">
        <v>88</v>
      </c>
      <c r="E96" s="13">
        <v>68</v>
      </c>
      <c r="F96" s="20">
        <f t="shared" si="6"/>
        <v>5984</v>
      </c>
    </row>
    <row r="97" spans="1:6" s="2" customFormat="1" ht="90" x14ac:dyDescent="0.25">
      <c r="A97" s="21" t="s">
        <v>173</v>
      </c>
      <c r="B97" s="19" t="s">
        <v>222</v>
      </c>
      <c r="C97" s="23" t="s">
        <v>144</v>
      </c>
      <c r="D97" s="23">
        <v>0.1</v>
      </c>
      <c r="E97" s="13">
        <v>130000</v>
      </c>
      <c r="F97" s="20">
        <f t="shared" si="6"/>
        <v>13000</v>
      </c>
    </row>
    <row r="98" spans="1:6" s="2" customFormat="1" ht="20.25" customHeight="1" x14ac:dyDescent="0.25">
      <c r="A98" s="21" t="s">
        <v>174</v>
      </c>
      <c r="B98" s="19" t="s">
        <v>224</v>
      </c>
      <c r="C98" s="18" t="s">
        <v>68</v>
      </c>
      <c r="D98" s="18">
        <v>12</v>
      </c>
      <c r="E98" s="13">
        <v>530</v>
      </c>
      <c r="F98" s="20">
        <f t="shared" si="6"/>
        <v>6360</v>
      </c>
    </row>
    <row r="99" spans="1:6" s="2" customFormat="1" ht="45" x14ac:dyDescent="0.25">
      <c r="A99" s="21" t="s">
        <v>175</v>
      </c>
      <c r="B99" s="19" t="s">
        <v>165</v>
      </c>
      <c r="C99" s="18" t="s">
        <v>5</v>
      </c>
      <c r="D99" s="18">
        <v>30</v>
      </c>
      <c r="E99" s="13">
        <v>16</v>
      </c>
      <c r="F99" s="20">
        <f t="shared" si="6"/>
        <v>480</v>
      </c>
    </row>
    <row r="100" spans="1:6" s="2" customFormat="1" ht="30" x14ac:dyDescent="0.25">
      <c r="A100" s="21" t="s">
        <v>223</v>
      </c>
      <c r="B100" s="19" t="s">
        <v>166</v>
      </c>
      <c r="C100" s="18" t="s">
        <v>5</v>
      </c>
      <c r="D100" s="18">
        <v>30</v>
      </c>
      <c r="E100" s="13">
        <v>19</v>
      </c>
      <c r="F100" s="20">
        <f t="shared" si="6"/>
        <v>570</v>
      </c>
    </row>
    <row r="101" spans="1:6" s="2" customFormat="1" ht="19.5" customHeight="1" x14ac:dyDescent="0.25">
      <c r="A101" s="32" t="s">
        <v>176</v>
      </c>
      <c r="B101" s="32"/>
      <c r="C101" s="32"/>
      <c r="D101" s="32"/>
      <c r="E101" s="33">
        <f>ROUND(SUM(F91:F100),2)</f>
        <v>63911</v>
      </c>
      <c r="F101" s="33"/>
    </row>
    <row r="102" spans="1:6" s="2" customFormat="1" ht="36" customHeight="1" x14ac:dyDescent="0.25">
      <c r="A102" s="41" t="s">
        <v>177</v>
      </c>
      <c r="B102" s="42"/>
      <c r="C102" s="42"/>
      <c r="D102" s="42"/>
      <c r="E102" s="42"/>
      <c r="F102" s="43"/>
    </row>
    <row r="103" spans="1:6" s="2" customFormat="1" ht="27.75" customHeight="1" x14ac:dyDescent="0.25">
      <c r="A103" s="12">
        <v>8</v>
      </c>
      <c r="B103" s="34" t="s">
        <v>178</v>
      </c>
      <c r="C103" s="35"/>
      <c r="D103" s="35"/>
      <c r="E103" s="35"/>
      <c r="F103" s="36"/>
    </row>
    <row r="104" spans="1:6" s="2" customFormat="1" ht="97.5" customHeight="1" x14ac:dyDescent="0.25">
      <c r="A104" s="21" t="s">
        <v>180</v>
      </c>
      <c r="B104" s="19" t="s">
        <v>179</v>
      </c>
      <c r="C104" s="18" t="s">
        <v>53</v>
      </c>
      <c r="D104" s="18">
        <v>15.2</v>
      </c>
      <c r="E104" s="13">
        <v>50</v>
      </c>
      <c r="F104" s="20">
        <f t="shared" si="6"/>
        <v>760</v>
      </c>
    </row>
    <row r="105" spans="1:6" s="2" customFormat="1" ht="22.5" customHeight="1" x14ac:dyDescent="0.25">
      <c r="A105" s="32" t="s">
        <v>181</v>
      </c>
      <c r="B105" s="32"/>
      <c r="C105" s="32"/>
      <c r="D105" s="32"/>
      <c r="E105" s="33">
        <f>ROUND(SUM(F104),2)</f>
        <v>760</v>
      </c>
      <c r="F105" s="33"/>
    </row>
    <row r="106" spans="1:6" s="2" customFormat="1" ht="27.75" customHeight="1" x14ac:dyDescent="0.25">
      <c r="A106" s="12">
        <v>9</v>
      </c>
      <c r="B106" s="34" t="s">
        <v>182</v>
      </c>
      <c r="C106" s="35"/>
      <c r="D106" s="35"/>
      <c r="E106" s="35"/>
      <c r="F106" s="36"/>
    </row>
    <row r="107" spans="1:6" s="2" customFormat="1" ht="92.25" customHeight="1" x14ac:dyDescent="0.25">
      <c r="A107" s="21" t="s">
        <v>192</v>
      </c>
      <c r="B107" s="19" t="s">
        <v>183</v>
      </c>
      <c r="C107" s="18" t="s">
        <v>4</v>
      </c>
      <c r="D107" s="18">
        <v>100</v>
      </c>
      <c r="E107" s="13">
        <v>18</v>
      </c>
      <c r="F107" s="20">
        <f t="shared" si="6"/>
        <v>1800</v>
      </c>
    </row>
    <row r="108" spans="1:6" s="2" customFormat="1" ht="87" customHeight="1" x14ac:dyDescent="0.25">
      <c r="A108" s="21" t="s">
        <v>193</v>
      </c>
      <c r="B108" s="19" t="s">
        <v>184</v>
      </c>
      <c r="C108" s="18" t="s">
        <v>2</v>
      </c>
      <c r="D108" s="18">
        <v>6</v>
      </c>
      <c r="E108" s="13">
        <v>107</v>
      </c>
      <c r="F108" s="20">
        <f t="shared" si="6"/>
        <v>642</v>
      </c>
    </row>
    <row r="109" spans="1:6" s="2" customFormat="1" ht="80.25" customHeight="1" x14ac:dyDescent="0.25">
      <c r="A109" s="21" t="s">
        <v>194</v>
      </c>
      <c r="B109" s="19" t="s">
        <v>185</v>
      </c>
      <c r="C109" s="18" t="s">
        <v>4</v>
      </c>
      <c r="D109" s="18">
        <v>100</v>
      </c>
      <c r="E109" s="13">
        <v>7</v>
      </c>
      <c r="F109" s="20">
        <f t="shared" si="6"/>
        <v>700</v>
      </c>
    </row>
    <row r="110" spans="1:6" s="2" customFormat="1" ht="49.5" customHeight="1" x14ac:dyDescent="0.25">
      <c r="A110" s="21" t="s">
        <v>195</v>
      </c>
      <c r="B110" s="19" t="s">
        <v>186</v>
      </c>
      <c r="C110" s="18" t="s">
        <v>4</v>
      </c>
      <c r="D110" s="18">
        <v>100</v>
      </c>
      <c r="E110" s="13">
        <v>5</v>
      </c>
      <c r="F110" s="20">
        <f t="shared" si="6"/>
        <v>500</v>
      </c>
    </row>
    <row r="111" spans="1:6" s="2" customFormat="1" ht="30" x14ac:dyDescent="0.25">
      <c r="A111" s="21" t="s">
        <v>196</v>
      </c>
      <c r="B111" s="19" t="s">
        <v>187</v>
      </c>
      <c r="C111" s="18" t="s">
        <v>4</v>
      </c>
      <c r="D111" s="18">
        <v>100</v>
      </c>
      <c r="E111" s="13">
        <v>11</v>
      </c>
      <c r="F111" s="20">
        <f t="shared" si="6"/>
        <v>1100</v>
      </c>
    </row>
    <row r="112" spans="1:6" s="2" customFormat="1" ht="45" x14ac:dyDescent="0.25">
      <c r="A112" s="21" t="s">
        <v>197</v>
      </c>
      <c r="B112" s="19" t="s">
        <v>188</v>
      </c>
      <c r="C112" s="18" t="s">
        <v>4</v>
      </c>
      <c r="D112" s="18">
        <v>100</v>
      </c>
      <c r="E112" s="13">
        <v>12</v>
      </c>
      <c r="F112" s="20">
        <f t="shared" si="6"/>
        <v>1200</v>
      </c>
    </row>
    <row r="113" spans="1:6" s="2" customFormat="1" ht="30" x14ac:dyDescent="0.25">
      <c r="A113" s="21" t="s">
        <v>198</v>
      </c>
      <c r="B113" s="19" t="s">
        <v>189</v>
      </c>
      <c r="C113" s="18" t="s">
        <v>4</v>
      </c>
      <c r="D113" s="18">
        <v>24.5</v>
      </c>
      <c r="E113" s="13">
        <v>14</v>
      </c>
      <c r="F113" s="20">
        <f t="shared" si="6"/>
        <v>343</v>
      </c>
    </row>
    <row r="114" spans="1:6" s="2" customFormat="1" ht="30" x14ac:dyDescent="0.25">
      <c r="A114" s="21" t="s">
        <v>199</v>
      </c>
      <c r="B114" s="19" t="s">
        <v>190</v>
      </c>
      <c r="C114" s="18" t="s">
        <v>4</v>
      </c>
      <c r="D114" s="18">
        <v>10.7</v>
      </c>
      <c r="E114" s="13">
        <v>13</v>
      </c>
      <c r="F114" s="20">
        <f t="shared" si="6"/>
        <v>139.1</v>
      </c>
    </row>
    <row r="115" spans="1:6" s="2" customFormat="1" ht="30" x14ac:dyDescent="0.25">
      <c r="A115" s="21" t="s">
        <v>200</v>
      </c>
      <c r="B115" s="19" t="s">
        <v>191</v>
      </c>
      <c r="C115" s="18" t="s">
        <v>5</v>
      </c>
      <c r="D115" s="18">
        <v>150.4</v>
      </c>
      <c r="E115" s="13">
        <v>20</v>
      </c>
      <c r="F115" s="20">
        <f t="shared" si="6"/>
        <v>3008</v>
      </c>
    </row>
    <row r="116" spans="1:6" s="2" customFormat="1" ht="18.75" customHeight="1" x14ac:dyDescent="0.25">
      <c r="A116" s="32" t="s">
        <v>218</v>
      </c>
      <c r="B116" s="32"/>
      <c r="C116" s="32"/>
      <c r="D116" s="32"/>
      <c r="E116" s="33">
        <f>ROUND(SUM(F107:F115),2)</f>
        <v>9432.1</v>
      </c>
      <c r="F116" s="33"/>
    </row>
    <row r="117" spans="1:6" s="2" customFormat="1" ht="23.25" customHeight="1" x14ac:dyDescent="0.25">
      <c r="A117" s="12">
        <v>10</v>
      </c>
      <c r="B117" s="34" t="s">
        <v>201</v>
      </c>
      <c r="C117" s="35"/>
      <c r="D117" s="35"/>
      <c r="E117" s="35"/>
      <c r="F117" s="36"/>
    </row>
    <row r="118" spans="1:6" s="2" customFormat="1" ht="30" x14ac:dyDescent="0.25">
      <c r="A118" s="21" t="s">
        <v>208</v>
      </c>
      <c r="B118" s="19" t="s">
        <v>202</v>
      </c>
      <c r="C118" s="18" t="s">
        <v>4</v>
      </c>
      <c r="D118" s="18">
        <v>140</v>
      </c>
      <c r="E118" s="15">
        <v>18.5</v>
      </c>
      <c r="F118" s="20">
        <f t="shared" si="6"/>
        <v>2590</v>
      </c>
    </row>
    <row r="119" spans="1:6" s="2" customFormat="1" x14ac:dyDescent="0.25">
      <c r="A119" s="21" t="s">
        <v>211</v>
      </c>
      <c r="B119" s="19" t="s">
        <v>203</v>
      </c>
      <c r="C119" s="18" t="s">
        <v>2</v>
      </c>
      <c r="D119" s="18">
        <v>8.4</v>
      </c>
      <c r="E119" s="15">
        <v>106</v>
      </c>
      <c r="F119" s="20">
        <f t="shared" si="6"/>
        <v>890.4</v>
      </c>
    </row>
    <row r="120" spans="1:6" s="2" customFormat="1" x14ac:dyDescent="0.25">
      <c r="A120" s="21" t="s">
        <v>210</v>
      </c>
      <c r="B120" s="19" t="s">
        <v>204</v>
      </c>
      <c r="C120" s="18" t="s">
        <v>4</v>
      </c>
      <c r="D120" s="18">
        <v>140</v>
      </c>
      <c r="E120" s="15">
        <v>7</v>
      </c>
      <c r="F120" s="20">
        <f t="shared" si="6"/>
        <v>980</v>
      </c>
    </row>
    <row r="121" spans="1:6" s="2" customFormat="1" ht="30" x14ac:dyDescent="0.25">
      <c r="A121" s="21" t="s">
        <v>212</v>
      </c>
      <c r="B121" s="19" t="s">
        <v>187</v>
      </c>
      <c r="C121" s="18" t="s">
        <v>4</v>
      </c>
      <c r="D121" s="18">
        <v>140</v>
      </c>
      <c r="E121" s="15">
        <v>10.5</v>
      </c>
      <c r="F121" s="20">
        <f t="shared" si="6"/>
        <v>1470</v>
      </c>
    </row>
    <row r="122" spans="1:6" s="2" customFormat="1" x14ac:dyDescent="0.25">
      <c r="A122" s="21" t="s">
        <v>213</v>
      </c>
      <c r="B122" s="19" t="s">
        <v>205</v>
      </c>
      <c r="C122" s="18" t="s">
        <v>4</v>
      </c>
      <c r="D122" s="18">
        <v>15</v>
      </c>
      <c r="E122" s="15">
        <v>47.72</v>
      </c>
      <c r="F122" s="20">
        <f t="shared" si="6"/>
        <v>715.8</v>
      </c>
    </row>
    <row r="123" spans="1:6" s="2" customFormat="1" x14ac:dyDescent="0.25">
      <c r="A123" s="21" t="s">
        <v>214</v>
      </c>
      <c r="B123" s="19" t="s">
        <v>206</v>
      </c>
      <c r="C123" s="18" t="s">
        <v>2</v>
      </c>
      <c r="D123" s="18">
        <v>35</v>
      </c>
      <c r="E123" s="15">
        <v>95</v>
      </c>
      <c r="F123" s="20">
        <f>+ROUND(D123*E123,2)</f>
        <v>3325</v>
      </c>
    </row>
    <row r="124" spans="1:6" s="2" customFormat="1" x14ac:dyDescent="0.25">
      <c r="A124" s="21" t="s">
        <v>215</v>
      </c>
      <c r="B124" s="19" t="s">
        <v>207</v>
      </c>
      <c r="C124" s="18" t="s">
        <v>4</v>
      </c>
      <c r="D124" s="18">
        <v>290</v>
      </c>
      <c r="E124" s="15">
        <v>3</v>
      </c>
      <c r="F124" s="20">
        <f t="shared" si="6"/>
        <v>870</v>
      </c>
    </row>
    <row r="125" spans="1:6" s="2" customFormat="1" ht="45" x14ac:dyDescent="0.25">
      <c r="A125" s="21" t="s">
        <v>209</v>
      </c>
      <c r="B125" s="19" t="s">
        <v>188</v>
      </c>
      <c r="C125" s="18" t="s">
        <v>59</v>
      </c>
      <c r="D125" s="18">
        <v>140</v>
      </c>
      <c r="E125" s="15">
        <v>8</v>
      </c>
      <c r="F125" s="20">
        <f>+ROUND(D125*E125,2)</f>
        <v>1120</v>
      </c>
    </row>
    <row r="126" spans="1:6" s="2" customFormat="1" ht="18" customHeight="1" x14ac:dyDescent="0.25">
      <c r="A126" s="32" t="s">
        <v>219</v>
      </c>
      <c r="B126" s="32"/>
      <c r="C126" s="32"/>
      <c r="D126" s="32"/>
      <c r="E126" s="33">
        <f>ROUND(SUM(F118:F125),2)</f>
        <v>11961.2</v>
      </c>
      <c r="F126" s="33"/>
    </row>
    <row r="127" spans="1:6" s="2" customFormat="1" ht="19.5" customHeight="1" x14ac:dyDescent="0.25">
      <c r="A127" s="31" t="s">
        <v>49</v>
      </c>
      <c r="B127" s="31"/>
      <c r="C127" s="31"/>
      <c r="D127" s="31"/>
      <c r="E127" s="31"/>
      <c r="F127" s="22">
        <f>ROUND(SUM(E12,E21,E44,E71,E78,E89,E101,E105,E116,E126),2)</f>
        <v>420995.73</v>
      </c>
    </row>
    <row r="128" spans="1:6" s="2" customFormat="1" ht="24.75" customHeight="1" x14ac:dyDescent="0.25">
      <c r="A128" s="31" t="s">
        <v>50</v>
      </c>
      <c r="B128" s="31"/>
      <c r="C128" s="31"/>
      <c r="D128" s="31"/>
      <c r="E128" s="31"/>
      <c r="F128" s="22">
        <f>F127*21%</f>
        <v>88409.103299999988</v>
      </c>
    </row>
    <row r="129" spans="1:6" s="2" customFormat="1" ht="21" customHeight="1" x14ac:dyDescent="0.25">
      <c r="A129" s="31" t="s">
        <v>51</v>
      </c>
      <c r="B129" s="31"/>
      <c r="C129" s="31"/>
      <c r="D129" s="31"/>
      <c r="E129" s="31"/>
      <c r="F129" s="22">
        <f>F127+F128</f>
        <v>509404.83329999994</v>
      </c>
    </row>
    <row r="130" spans="1:6" s="2" customFormat="1" x14ac:dyDescent="0.25">
      <c r="A130" s="7"/>
      <c r="B130" s="8"/>
      <c r="C130" s="7"/>
      <c r="D130" s="7"/>
      <c r="E130" s="7"/>
      <c r="F130" s="7"/>
    </row>
    <row r="131" spans="1:6" s="2" customFormat="1" x14ac:dyDescent="0.25">
      <c r="A131" s="37"/>
      <c r="B131" s="37"/>
      <c r="C131" s="37"/>
      <c r="D131" s="37"/>
      <c r="E131" s="37"/>
      <c r="F131" s="37"/>
    </row>
    <row r="132" spans="1:6" s="2" customFormat="1" x14ac:dyDescent="0.25">
      <c r="A132" s="7"/>
      <c r="B132" s="8" t="s">
        <v>227</v>
      </c>
      <c r="C132" s="7"/>
      <c r="D132" s="7"/>
      <c r="E132" s="7"/>
      <c r="F132" s="7"/>
    </row>
    <row r="133" spans="1:6" x14ac:dyDescent="0.25">
      <c r="B133" s="16" t="s">
        <v>228</v>
      </c>
    </row>
  </sheetData>
  <sheetProtection password="C472" sheet="1" objects="1" scenarios="1"/>
  <mergeCells count="40">
    <mergeCell ref="E12:F12"/>
    <mergeCell ref="A12:D12"/>
    <mergeCell ref="B117:F117"/>
    <mergeCell ref="A102:F102"/>
    <mergeCell ref="A101:D101"/>
    <mergeCell ref="E101:F101"/>
    <mergeCell ref="A116:D116"/>
    <mergeCell ref="E116:F116"/>
    <mergeCell ref="A131:F131"/>
    <mergeCell ref="B13:F13"/>
    <mergeCell ref="B45:F45"/>
    <mergeCell ref="B80:F80"/>
    <mergeCell ref="A89:D89"/>
    <mergeCell ref="E89:F89"/>
    <mergeCell ref="A79:F79"/>
    <mergeCell ref="A128:E128"/>
    <mergeCell ref="A129:E129"/>
    <mergeCell ref="A126:D126"/>
    <mergeCell ref="E126:F126"/>
    <mergeCell ref="B72:F72"/>
    <mergeCell ref="B22:F22"/>
    <mergeCell ref="B90:F90"/>
    <mergeCell ref="B103:F103"/>
    <mergeCell ref="B106:F106"/>
    <mergeCell ref="A2:F2"/>
    <mergeCell ref="A3:F3"/>
    <mergeCell ref="A7:F8"/>
    <mergeCell ref="A5:F6"/>
    <mergeCell ref="A127:E127"/>
    <mergeCell ref="A21:D21"/>
    <mergeCell ref="E21:F21"/>
    <mergeCell ref="A44:D44"/>
    <mergeCell ref="E44:F44"/>
    <mergeCell ref="A71:D71"/>
    <mergeCell ref="E71:F71"/>
    <mergeCell ref="A78:D78"/>
    <mergeCell ref="E78:F78"/>
    <mergeCell ref="A105:D105"/>
    <mergeCell ref="E105:F105"/>
    <mergeCell ref="B10:F10"/>
  </mergeCells>
  <phoneticPr fontId="0" type="noConversion"/>
  <pageMargins left="0.23622047244094491" right="0" top="0.47244094488188981" bottom="0.19685039370078741" header="0" footer="0.27559055118110237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UAB 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Virginija</dc:creator>
  <cp:lastModifiedBy>Irmantas Sužiedelis</cp:lastModifiedBy>
  <cp:lastPrinted>2019-06-14T07:30:10Z</cp:lastPrinted>
  <dcterms:created xsi:type="dcterms:W3CDTF">2004-10-14T07:30:02Z</dcterms:created>
  <dcterms:modified xsi:type="dcterms:W3CDTF">2019-06-14T07:54:41Z</dcterms:modified>
</cp:coreProperties>
</file>