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rasbuz\Documents\VAISTŲ PIRKIMAS CVPIS 8681-2 P.N.722836 2024-06-28\"/>
    </mc:Choice>
  </mc:AlternateContent>
  <xr:revisionPtr revIDLastSave="0" documentId="13_ncr:1_{B8C355E7-4C3D-4AA0-BF7A-43705F11BAF5}" xr6:coauthVersionLast="47" xr6:coauthVersionMax="47" xr10:uidLastSave="{00000000-0000-0000-0000-000000000000}"/>
  <bookViews>
    <workbookView xWindow="-120" yWindow="-120" windowWidth="19440" windowHeight="104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08" i="1" l="1"/>
  <c r="G1196" i="1"/>
  <c r="G1184" i="1"/>
  <c r="G1172" i="1"/>
  <c r="G1160" i="1"/>
  <c r="G1148" i="1"/>
  <c r="G1136" i="1"/>
  <c r="G1124" i="1"/>
  <c r="G1112" i="1"/>
  <c r="G1100" i="1"/>
  <c r="G1088" i="1"/>
  <c r="G1076" i="1"/>
  <c r="G1064" i="1"/>
  <c r="G1052" i="1"/>
  <c r="G1040" i="1"/>
  <c r="G1028" i="1"/>
  <c r="G1016" i="1"/>
  <c r="G1004" i="1"/>
  <c r="G992" i="1"/>
  <c r="G980" i="1"/>
  <c r="G968" i="1"/>
  <c r="G956" i="1"/>
  <c r="G944" i="1"/>
  <c r="G932" i="1"/>
  <c r="G920" i="1"/>
  <c r="G908" i="1"/>
  <c r="G896" i="1"/>
  <c r="G884" i="1"/>
  <c r="G872" i="1"/>
  <c r="G860" i="1"/>
  <c r="G848" i="1"/>
  <c r="G836" i="1"/>
  <c r="G1231" i="1"/>
  <c r="F1229" i="1"/>
  <c r="G1220" i="1"/>
  <c r="F1218" i="1"/>
  <c r="F1206" i="1"/>
  <c r="F1207" i="1" s="1"/>
  <c r="F1208" i="1" s="1"/>
  <c r="F1209" i="1" s="1"/>
  <c r="F1194" i="1"/>
  <c r="F1195" i="1" s="1"/>
  <c r="F1196" i="1" s="1"/>
  <c r="F1197" i="1" s="1"/>
  <c r="F1182" i="1"/>
  <c r="F1183" i="1" s="1"/>
  <c r="F1184" i="1" s="1"/>
  <c r="F1185" i="1" s="1"/>
  <c r="F1170" i="1"/>
  <c r="G1171" i="1" s="1"/>
  <c r="F1158" i="1"/>
  <c r="F1159" i="1" s="1"/>
  <c r="F1160" i="1" s="1"/>
  <c r="F1161" i="1" s="1"/>
  <c r="F1146" i="1"/>
  <c r="F1147" i="1" s="1"/>
  <c r="F1148" i="1" s="1"/>
  <c r="F1149" i="1" s="1"/>
  <c r="F1134" i="1"/>
  <c r="F1135" i="1" s="1"/>
  <c r="F1136" i="1" s="1"/>
  <c r="F1137" i="1" s="1"/>
  <c r="F1122" i="1"/>
  <c r="G1123" i="1" s="1"/>
  <c r="F1110" i="1"/>
  <c r="F1111" i="1" s="1"/>
  <c r="F1112" i="1" s="1"/>
  <c r="F1113" i="1" s="1"/>
  <c r="F1098" i="1"/>
  <c r="F1099" i="1" s="1"/>
  <c r="F1100" i="1" s="1"/>
  <c r="F1101" i="1" s="1"/>
  <c r="F1086" i="1"/>
  <c r="F1087" i="1" s="1"/>
  <c r="F1088" i="1" s="1"/>
  <c r="F1089" i="1" s="1"/>
  <c r="F1074" i="1"/>
  <c r="G1075" i="1" s="1"/>
  <c r="F1062" i="1"/>
  <c r="F1063" i="1" s="1"/>
  <c r="F1064" i="1" s="1"/>
  <c r="F1065" i="1" s="1"/>
  <c r="F1050" i="1"/>
  <c r="F1051" i="1" s="1"/>
  <c r="F1052" i="1" s="1"/>
  <c r="F1053" i="1" s="1"/>
  <c r="F1038" i="1"/>
  <c r="F1039" i="1" s="1"/>
  <c r="F1040" i="1" s="1"/>
  <c r="F1041" i="1" s="1"/>
  <c r="F1026" i="1"/>
  <c r="G1027" i="1" s="1"/>
  <c r="F1014" i="1"/>
  <c r="F1015" i="1" s="1"/>
  <c r="F1016" i="1" s="1"/>
  <c r="F1017" i="1" s="1"/>
  <c r="F1002" i="1"/>
  <c r="F1003" i="1" s="1"/>
  <c r="F1004" i="1" s="1"/>
  <c r="F1005" i="1" s="1"/>
  <c r="F990" i="1"/>
  <c r="F991" i="1" s="1"/>
  <c r="F992" i="1" s="1"/>
  <c r="F993" i="1" s="1"/>
  <c r="F978" i="1"/>
  <c r="G979" i="1" s="1"/>
  <c r="F966" i="1"/>
  <c r="F967" i="1" s="1"/>
  <c r="F968" i="1" s="1"/>
  <c r="F969" i="1" s="1"/>
  <c r="F954" i="1"/>
  <c r="F955" i="1" s="1"/>
  <c r="F956" i="1" s="1"/>
  <c r="F957" i="1" s="1"/>
  <c r="F942" i="1"/>
  <c r="F943" i="1" s="1"/>
  <c r="F944" i="1" s="1"/>
  <c r="F945" i="1" s="1"/>
  <c r="F930" i="1"/>
  <c r="G931" i="1" s="1"/>
  <c r="F918" i="1"/>
  <c r="F919" i="1" s="1"/>
  <c r="F920" i="1" s="1"/>
  <c r="F921" i="1" s="1"/>
  <c r="F906" i="1"/>
  <c r="F907" i="1" s="1"/>
  <c r="F908" i="1" s="1"/>
  <c r="F909" i="1" s="1"/>
  <c r="F894" i="1"/>
  <c r="F895" i="1" s="1"/>
  <c r="F896" i="1" s="1"/>
  <c r="F897" i="1" s="1"/>
  <c r="F882" i="1"/>
  <c r="G883" i="1" s="1"/>
  <c r="F870" i="1"/>
  <c r="F871" i="1" s="1"/>
  <c r="F872" i="1" s="1"/>
  <c r="F873" i="1" s="1"/>
  <c r="F858" i="1"/>
  <c r="F859" i="1" s="1"/>
  <c r="F860" i="1" s="1"/>
  <c r="F861" i="1" s="1"/>
  <c r="F846" i="1"/>
  <c r="F847" i="1" s="1"/>
  <c r="F848" i="1" s="1"/>
  <c r="F849" i="1" s="1"/>
  <c r="F834" i="1"/>
  <c r="G835" i="1" s="1"/>
  <c r="G824" i="1"/>
  <c r="F822" i="1"/>
  <c r="F823" i="1" s="1"/>
  <c r="F824" i="1" s="1"/>
  <c r="F825" i="1" s="1"/>
  <c r="G812" i="1"/>
  <c r="F810" i="1"/>
  <c r="F811" i="1" s="1"/>
  <c r="F812" i="1" s="1"/>
  <c r="F813" i="1" s="1"/>
  <c r="G800" i="1"/>
  <c r="F798" i="1"/>
  <c r="F799" i="1" s="1"/>
  <c r="F800" i="1" s="1"/>
  <c r="F801" i="1" s="1"/>
  <c r="G788" i="1"/>
  <c r="F786" i="1"/>
  <c r="G776" i="1"/>
  <c r="F774" i="1"/>
  <c r="F775" i="1" s="1"/>
  <c r="F776" i="1" s="1"/>
  <c r="F777" i="1" s="1"/>
  <c r="G764" i="1"/>
  <c r="F762" i="1"/>
  <c r="F763" i="1" s="1"/>
  <c r="F764" i="1" s="1"/>
  <c r="F765" i="1" s="1"/>
  <c r="G752" i="1"/>
  <c r="F750" i="1"/>
  <c r="F751" i="1" s="1"/>
  <c r="F752" i="1" s="1"/>
  <c r="F753" i="1" s="1"/>
  <c r="G740" i="1"/>
  <c r="F738" i="1"/>
  <c r="G728" i="1"/>
  <c r="F726" i="1"/>
  <c r="G716" i="1"/>
  <c r="F714" i="1"/>
  <c r="G715" i="1" s="1"/>
  <c r="G704" i="1"/>
  <c r="F702" i="1"/>
  <c r="G692" i="1"/>
  <c r="F690" i="1"/>
  <c r="F691" i="1" s="1"/>
  <c r="F692" i="1" s="1"/>
  <c r="F693" i="1" s="1"/>
  <c r="G680" i="1"/>
  <c r="F678" i="1"/>
  <c r="G668" i="1"/>
  <c r="F666" i="1"/>
  <c r="G667" i="1" s="1"/>
  <c r="G656" i="1"/>
  <c r="F654" i="1"/>
  <c r="G644" i="1"/>
  <c r="F642" i="1"/>
  <c r="F643" i="1" s="1"/>
  <c r="F644" i="1" s="1"/>
  <c r="F645" i="1" s="1"/>
  <c r="G632" i="1"/>
  <c r="F630" i="1"/>
  <c r="G620" i="1"/>
  <c r="F618" i="1"/>
  <c r="G619" i="1" s="1"/>
  <c r="G608" i="1"/>
  <c r="F606" i="1"/>
  <c r="G596" i="1"/>
  <c r="F594" i="1"/>
  <c r="F595" i="1" s="1"/>
  <c r="F596" i="1" s="1"/>
  <c r="F597" i="1" s="1"/>
  <c r="G584" i="1"/>
  <c r="F582" i="1"/>
  <c r="G572" i="1"/>
  <c r="F570" i="1"/>
  <c r="G571" i="1" s="1"/>
  <c r="G560" i="1"/>
  <c r="F558" i="1"/>
  <c r="G548" i="1"/>
  <c r="F546" i="1"/>
  <c r="F547" i="1" s="1"/>
  <c r="F548" i="1" s="1"/>
  <c r="F549" i="1" s="1"/>
  <c r="G536" i="1"/>
  <c r="F534" i="1"/>
  <c r="G524" i="1"/>
  <c r="F522" i="1"/>
  <c r="G523" i="1" s="1"/>
  <c r="G512" i="1"/>
  <c r="F510" i="1"/>
  <c r="G500" i="1"/>
  <c r="F498" i="1"/>
  <c r="G499" i="1" s="1"/>
  <c r="G488" i="1"/>
  <c r="F486" i="1"/>
  <c r="G476" i="1"/>
  <c r="F474" i="1"/>
  <c r="G475" i="1" s="1"/>
  <c r="G464" i="1"/>
  <c r="F462" i="1"/>
  <c r="G452" i="1"/>
  <c r="F450" i="1"/>
  <c r="F451" i="1" s="1"/>
  <c r="F452" i="1" s="1"/>
  <c r="F453" i="1" s="1"/>
  <c r="G440" i="1"/>
  <c r="F438" i="1"/>
  <c r="G428" i="1"/>
  <c r="F426" i="1"/>
  <c r="G427" i="1" s="1"/>
  <c r="G416" i="1"/>
  <c r="F414" i="1"/>
  <c r="G404" i="1"/>
  <c r="F402" i="1"/>
  <c r="G403" i="1" s="1"/>
  <c r="G392" i="1"/>
  <c r="F390" i="1"/>
  <c r="G380" i="1"/>
  <c r="F378" i="1"/>
  <c r="G379" i="1" s="1"/>
  <c r="G368" i="1"/>
  <c r="F366" i="1"/>
  <c r="G356" i="1"/>
  <c r="F354" i="1"/>
  <c r="F355" i="1" s="1"/>
  <c r="F356" i="1" s="1"/>
  <c r="F357" i="1" s="1"/>
  <c r="G344" i="1"/>
  <c r="F342" i="1"/>
  <c r="G332" i="1"/>
  <c r="F330" i="1"/>
  <c r="G331" i="1" s="1"/>
  <c r="G320" i="1"/>
  <c r="F318" i="1"/>
  <c r="G308" i="1"/>
  <c r="F306" i="1"/>
  <c r="G307" i="1" s="1"/>
  <c r="G296" i="1"/>
  <c r="F294" i="1"/>
  <c r="G284" i="1"/>
  <c r="F282" i="1"/>
  <c r="G283" i="1" s="1"/>
  <c r="G272" i="1"/>
  <c r="F270" i="1"/>
  <c r="G260" i="1"/>
  <c r="F258" i="1"/>
  <c r="F259" i="1" s="1"/>
  <c r="F260" i="1" s="1"/>
  <c r="F261" i="1" s="1"/>
  <c r="G248" i="1"/>
  <c r="F246" i="1"/>
  <c r="G236" i="1"/>
  <c r="F234" i="1"/>
  <c r="G235" i="1" s="1"/>
  <c r="G224" i="1"/>
  <c r="F222" i="1"/>
  <c r="G212" i="1"/>
  <c r="F210" i="1"/>
  <c r="G211" i="1" s="1"/>
  <c r="G201" i="1"/>
  <c r="F199" i="1"/>
  <c r="G200" i="1" s="1"/>
  <c r="G189" i="1"/>
  <c r="F187" i="1"/>
  <c r="G188" i="1" s="1"/>
  <c r="G177" i="1"/>
  <c r="F175" i="1"/>
  <c r="G176" i="1" s="1"/>
  <c r="G166" i="1"/>
  <c r="F164" i="1"/>
  <c r="G165" i="1" s="1"/>
  <c r="G155" i="1"/>
  <c r="F153" i="1"/>
  <c r="F154" i="1" s="1"/>
  <c r="F155" i="1" s="1"/>
  <c r="F156" i="1" s="1"/>
  <c r="G144" i="1"/>
  <c r="F142" i="1"/>
  <c r="F143" i="1" s="1"/>
  <c r="F144" i="1" s="1"/>
  <c r="F145" i="1" s="1"/>
  <c r="G132" i="1"/>
  <c r="F130" i="1"/>
  <c r="F131" i="1" s="1"/>
  <c r="F132" i="1" s="1"/>
  <c r="F133" i="1" s="1"/>
  <c r="G120" i="1"/>
  <c r="F118" i="1"/>
  <c r="G119" i="1" s="1"/>
  <c r="G109" i="1"/>
  <c r="F107" i="1"/>
  <c r="G108" i="1" s="1"/>
  <c r="G97" i="1"/>
  <c r="F95" i="1"/>
  <c r="F96" i="1" s="1"/>
  <c r="F97" i="1" s="1"/>
  <c r="F98" i="1" s="1"/>
  <c r="G85" i="1"/>
  <c r="F83" i="1"/>
  <c r="G84" i="1" s="1"/>
  <c r="G74" i="1"/>
  <c r="F72" i="1"/>
  <c r="G73" i="1" s="1"/>
  <c r="G63" i="1"/>
  <c r="F61" i="1"/>
  <c r="G62" i="1" s="1"/>
  <c r="G52" i="1"/>
  <c r="F50" i="1"/>
  <c r="F51" i="1" s="1"/>
  <c r="F52" i="1" s="1"/>
  <c r="F53" i="1" s="1"/>
  <c r="G41" i="1"/>
  <c r="F39" i="1"/>
  <c r="G40" i="1" s="1"/>
  <c r="G21" i="1"/>
  <c r="G143" i="1" l="1"/>
  <c r="G451" i="1"/>
  <c r="G154" i="1"/>
  <c r="G691" i="1"/>
  <c r="F200" i="1"/>
  <c r="F201" i="1" s="1"/>
  <c r="F202" i="1" s="1"/>
  <c r="F165" i="1"/>
  <c r="F166" i="1" s="1"/>
  <c r="F167" i="1" s="1"/>
  <c r="G96" i="1"/>
  <c r="F176" i="1"/>
  <c r="F177" i="1" s="1"/>
  <c r="F178" i="1" s="1"/>
  <c r="F379" i="1"/>
  <c r="F380" i="1" s="1"/>
  <c r="F381" i="1" s="1"/>
  <c r="G1159" i="1"/>
  <c r="G259" i="1"/>
  <c r="F108" i="1"/>
  <c r="F109" i="1" s="1"/>
  <c r="F110" i="1" s="1"/>
  <c r="G131" i="1"/>
  <c r="G355" i="1"/>
  <c r="G643" i="1"/>
  <c r="F73" i="1"/>
  <c r="F74" i="1" s="1"/>
  <c r="F75" i="1" s="1"/>
  <c r="G51" i="1"/>
  <c r="F40" i="1"/>
  <c r="F41" i="1" s="1"/>
  <c r="F42" i="1" s="1"/>
  <c r="G847" i="1"/>
  <c r="G859" i="1"/>
  <c r="G871" i="1"/>
  <c r="G895" i="1"/>
  <c r="G907" i="1"/>
  <c r="G919" i="1"/>
  <c r="G943" i="1"/>
  <c r="G955" i="1"/>
  <c r="G967" i="1"/>
  <c r="G991" i="1"/>
  <c r="G1003" i="1"/>
  <c r="G1015" i="1"/>
  <c r="G1039" i="1"/>
  <c r="G1051" i="1"/>
  <c r="G1063" i="1"/>
  <c r="G1087" i="1"/>
  <c r="G1099" i="1"/>
  <c r="G1111" i="1"/>
  <c r="G1135" i="1"/>
  <c r="G1147" i="1"/>
  <c r="G1183" i="1"/>
  <c r="G1195" i="1"/>
  <c r="G1207" i="1"/>
  <c r="G811" i="1"/>
  <c r="G763" i="1"/>
  <c r="F715" i="1"/>
  <c r="F716" i="1" s="1"/>
  <c r="F717" i="1" s="1"/>
  <c r="F667" i="1"/>
  <c r="F668" i="1" s="1"/>
  <c r="F669" i="1" s="1"/>
  <c r="F619" i="1"/>
  <c r="F620" i="1" s="1"/>
  <c r="F621" i="1" s="1"/>
  <c r="G595" i="1"/>
  <c r="F571" i="1"/>
  <c r="F572" i="1" s="1"/>
  <c r="F573" i="1" s="1"/>
  <c r="G547" i="1"/>
  <c r="F523" i="1"/>
  <c r="F524" i="1" s="1"/>
  <c r="F525" i="1" s="1"/>
  <c r="F499" i="1"/>
  <c r="F500" i="1" s="1"/>
  <c r="F501" i="1" s="1"/>
  <c r="F475" i="1"/>
  <c r="F476" i="1" s="1"/>
  <c r="F477" i="1" s="1"/>
  <c r="F427" i="1"/>
  <c r="F428" i="1" s="1"/>
  <c r="F429" i="1" s="1"/>
  <c r="F403" i="1"/>
  <c r="F404" i="1" s="1"/>
  <c r="F405" i="1" s="1"/>
  <c r="F331" i="1"/>
  <c r="F332" i="1" s="1"/>
  <c r="F333" i="1" s="1"/>
  <c r="F307" i="1"/>
  <c r="F308" i="1" s="1"/>
  <c r="F309" i="1" s="1"/>
  <c r="F283" i="1"/>
  <c r="F284" i="1" s="1"/>
  <c r="F285" i="1" s="1"/>
  <c r="F235" i="1"/>
  <c r="F236" i="1" s="1"/>
  <c r="F237" i="1" s="1"/>
  <c r="F211" i="1"/>
  <c r="F212" i="1" s="1"/>
  <c r="F213" i="1" s="1"/>
  <c r="F739" i="1"/>
  <c r="F740" i="1" s="1"/>
  <c r="F741" i="1" s="1"/>
  <c r="G739" i="1"/>
  <c r="F931" i="1"/>
  <c r="F932" i="1" s="1"/>
  <c r="F933" i="1" s="1"/>
  <c r="F1027" i="1"/>
  <c r="F1028" i="1" s="1"/>
  <c r="F1029" i="1" s="1"/>
  <c r="F1230" i="1"/>
  <c r="F1231" i="1" s="1"/>
  <c r="F1232" i="1" s="1"/>
  <c r="G1230" i="1"/>
  <c r="F84" i="1"/>
  <c r="F85" i="1" s="1"/>
  <c r="F86" i="1" s="1"/>
  <c r="F119" i="1"/>
  <c r="F120" i="1" s="1"/>
  <c r="F121" i="1" s="1"/>
  <c r="F188" i="1"/>
  <c r="F189" i="1" s="1"/>
  <c r="F190" i="1" s="1"/>
  <c r="G799" i="1"/>
  <c r="G223" i="1"/>
  <c r="F223" i="1"/>
  <c r="F224" i="1" s="1"/>
  <c r="F225" i="1" s="1"/>
  <c r="G247" i="1"/>
  <c r="F247" i="1"/>
  <c r="F248" i="1" s="1"/>
  <c r="F249" i="1" s="1"/>
  <c r="G271" i="1"/>
  <c r="F271" i="1"/>
  <c r="F272" i="1" s="1"/>
  <c r="F273" i="1" s="1"/>
  <c r="G295" i="1"/>
  <c r="F295" i="1"/>
  <c r="F296" i="1" s="1"/>
  <c r="F297" i="1" s="1"/>
  <c r="G319" i="1"/>
  <c r="F319" i="1"/>
  <c r="F320" i="1" s="1"/>
  <c r="F321" i="1" s="1"/>
  <c r="G343" i="1"/>
  <c r="F343" i="1"/>
  <c r="F344" i="1" s="1"/>
  <c r="F345" i="1" s="1"/>
  <c r="G367" i="1"/>
  <c r="F367" i="1"/>
  <c r="F368" i="1" s="1"/>
  <c r="F369" i="1" s="1"/>
  <c r="G391" i="1"/>
  <c r="F391" i="1"/>
  <c r="F392" i="1" s="1"/>
  <c r="F393" i="1" s="1"/>
  <c r="G415" i="1"/>
  <c r="F415" i="1"/>
  <c r="F416" i="1" s="1"/>
  <c r="F417" i="1" s="1"/>
  <c r="G439" i="1"/>
  <c r="F439" i="1"/>
  <c r="F440" i="1" s="1"/>
  <c r="F441" i="1" s="1"/>
  <c r="G463" i="1"/>
  <c r="F463" i="1"/>
  <c r="F464" i="1" s="1"/>
  <c r="F465" i="1" s="1"/>
  <c r="G487" i="1"/>
  <c r="F487" i="1"/>
  <c r="F488" i="1" s="1"/>
  <c r="F489" i="1" s="1"/>
  <c r="G511" i="1"/>
  <c r="F511" i="1"/>
  <c r="F512" i="1" s="1"/>
  <c r="F513" i="1" s="1"/>
  <c r="G535" i="1"/>
  <c r="F535" i="1"/>
  <c r="F536" i="1" s="1"/>
  <c r="F537" i="1" s="1"/>
  <c r="G559" i="1"/>
  <c r="F559" i="1"/>
  <c r="F560" i="1" s="1"/>
  <c r="F561" i="1" s="1"/>
  <c r="G583" i="1"/>
  <c r="F583" i="1"/>
  <c r="F584" i="1" s="1"/>
  <c r="F585" i="1" s="1"/>
  <c r="G607" i="1"/>
  <c r="F607" i="1"/>
  <c r="F608" i="1" s="1"/>
  <c r="F609" i="1" s="1"/>
  <c r="G631" i="1"/>
  <c r="F631" i="1"/>
  <c r="F632" i="1" s="1"/>
  <c r="F633" i="1" s="1"/>
  <c r="G655" i="1"/>
  <c r="F655" i="1"/>
  <c r="F656" i="1" s="1"/>
  <c r="F657" i="1" s="1"/>
  <c r="G679" i="1"/>
  <c r="F679" i="1"/>
  <c r="F680" i="1" s="1"/>
  <c r="F681" i="1" s="1"/>
  <c r="G703" i="1"/>
  <c r="F703" i="1"/>
  <c r="F704" i="1" s="1"/>
  <c r="F705" i="1" s="1"/>
  <c r="G727" i="1"/>
  <c r="F727" i="1"/>
  <c r="F728" i="1" s="1"/>
  <c r="F729" i="1" s="1"/>
  <c r="F787" i="1"/>
  <c r="F788" i="1" s="1"/>
  <c r="F789" i="1" s="1"/>
  <c r="G787" i="1"/>
  <c r="F883" i="1"/>
  <c r="F884" i="1" s="1"/>
  <c r="F885" i="1" s="1"/>
  <c r="F979" i="1"/>
  <c r="F980" i="1" s="1"/>
  <c r="F981" i="1" s="1"/>
  <c r="F1075" i="1"/>
  <c r="F1076" i="1" s="1"/>
  <c r="F1077" i="1" s="1"/>
  <c r="F1171" i="1"/>
  <c r="F1172" i="1" s="1"/>
  <c r="F1173" i="1" s="1"/>
  <c r="F835" i="1"/>
  <c r="F836" i="1" s="1"/>
  <c r="F837" i="1" s="1"/>
  <c r="F1123" i="1"/>
  <c r="F1124" i="1" s="1"/>
  <c r="F1125" i="1" s="1"/>
  <c r="F1219" i="1"/>
  <c r="F1220" i="1" s="1"/>
  <c r="F1221" i="1" s="1"/>
  <c r="G1219" i="1"/>
  <c r="F62" i="1"/>
  <c r="F63" i="1" s="1"/>
  <c r="F64" i="1" s="1"/>
  <c r="G751" i="1"/>
  <c r="G775" i="1"/>
  <c r="G823" i="1"/>
</calcChain>
</file>

<file path=xl/sharedStrings.xml><?xml version="1.0" encoding="utf-8"?>
<sst xmlns="http://schemas.openxmlformats.org/spreadsheetml/2006/main" count="2084" uniqueCount="683">
  <si>
    <t>PIRKIMO SĄLYGŲ PRIEDAS "PASIŪLYMO FORMA"</t>
  </si>
  <si>
    <t>MEDIKAMENTAI</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</si>
  <si>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</si>
  <si>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</si>
  <si>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</si>
  <si>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</si>
  <si>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</si>
  <si>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</si>
  <si>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</si>
  <si>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</si>
  <si>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</si>
  <si>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</si>
  <si>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</si>
  <si>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</si>
  <si>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</si>
  <si>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</si>
  <si>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</si>
  <si>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</si>
  <si>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</si>
  <si>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</si>
  <si>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</si>
  <si>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</si>
  <si>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</si>
  <si>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</si>
  <si>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</si>
  <si>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</si>
  <si>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</si>
  <si>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</si>
  <si>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</si>
  <si>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</si>
  <si>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</si>
  <si>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</si>
  <si>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 produkto pavadinimas, dozė, kiekis pakuotėje, gamintojas. Būtina pažymėti, kuris vaistas yra  vardinis</t>
  </si>
  <si>
    <t>Suma be PVM</t>
  </si>
  <si>
    <t>Taikomas PVM dydis (%)</t>
  </si>
  <si>
    <t>PVM suma</t>
  </si>
  <si>
    <t>Suma su PVM</t>
  </si>
  <si>
    <t>amp.</t>
  </si>
  <si>
    <t>tab.</t>
  </si>
  <si>
    <t>but./amp.</t>
  </si>
  <si>
    <t>fl.</t>
  </si>
  <si>
    <t>40. DALIS</t>
  </si>
  <si>
    <t xml:space="preserve">DIGOKSINAS 0,25MG/ML </t>
  </si>
  <si>
    <t>40.</t>
  </si>
  <si>
    <t xml:space="preserve">Digoksinas 0,25mg/ml </t>
  </si>
  <si>
    <t>40.1.</t>
  </si>
  <si>
    <t>44. DALIS</t>
  </si>
  <si>
    <t>EPINEFRINAS, 1 MG/ML, INJEKCINIS TIRPALAS</t>
  </si>
  <si>
    <t>44.</t>
  </si>
  <si>
    <t>Epinefrinas, 1 mg/ml, injekcinis tirpalas</t>
  </si>
  <si>
    <t>44.1.</t>
  </si>
  <si>
    <t>51. DALIS</t>
  </si>
  <si>
    <t>FITOMENADIONAS 10MG 1ML</t>
  </si>
  <si>
    <t>51.</t>
  </si>
  <si>
    <t>Fitomenadionas 10mg 1ml</t>
  </si>
  <si>
    <t>51.1.</t>
  </si>
  <si>
    <t>61. DALIS</t>
  </si>
  <si>
    <t>HIDROKORTIZONAS 100 MG INJ/INF TIPALUI RUOŠTI</t>
  </si>
  <si>
    <t>61.</t>
  </si>
  <si>
    <t>Hidrokortizonas 100 mg inj/inf tipalui ruošti</t>
  </si>
  <si>
    <t>61.1.</t>
  </si>
  <si>
    <t>79. DALIS</t>
  </si>
  <si>
    <t>KOLISTINAS 1000000 TV INJEKCIJOMS</t>
  </si>
  <si>
    <t>79.</t>
  </si>
  <si>
    <t>Kolistinas 1000000 TV injekcijoms</t>
  </si>
  <si>
    <t>79.1.</t>
  </si>
  <si>
    <t>80. DALIS</t>
  </si>
  <si>
    <t>KVININO DIHIDROCHLORIDAS 600MG/2ML</t>
  </si>
  <si>
    <t>80.</t>
  </si>
  <si>
    <t>Kvinino dihidrochloridas 600mg/2ml</t>
  </si>
  <si>
    <t>80.1.</t>
  </si>
  <si>
    <t>81. DALIS</t>
  </si>
  <si>
    <t>KVININO SULFATAS 300MG</t>
  </si>
  <si>
    <t>81.</t>
  </si>
  <si>
    <t>Kvinino sulfatas 300mg</t>
  </si>
  <si>
    <t>81.1.</t>
  </si>
  <si>
    <t xml:space="preserve">Kvinino sulfatas 300mg </t>
  </si>
  <si>
    <t>87. DALIS</t>
  </si>
  <si>
    <t>LEVOBUPIVAKAINAS 5MG/ML 10ML</t>
  </si>
  <si>
    <t>87.</t>
  </si>
  <si>
    <t>Levobupivakainas 5mg/ml 10ml</t>
  </si>
  <si>
    <t>87.1.</t>
  </si>
  <si>
    <t>88. DALIS</t>
  </si>
  <si>
    <t>LIČIO KARBONATAS 450 MG</t>
  </si>
  <si>
    <t>88.</t>
  </si>
  <si>
    <t>Ličio karbonatas 450 mg</t>
  </si>
  <si>
    <t>88.1.</t>
  </si>
  <si>
    <t>94. DALIS</t>
  </si>
  <si>
    <t>METILERGOMETRINAS 0,2MG/ML 1 ML</t>
  </si>
  <si>
    <t>94.</t>
  </si>
  <si>
    <t>Metilergometrinas 0,2mg/ml 1 ml</t>
  </si>
  <si>
    <t>94.1.</t>
  </si>
  <si>
    <t>100. DALIS</t>
  </si>
  <si>
    <t>MISOPROSTOLIS 0,2MG</t>
  </si>
  <si>
    <t>100.</t>
  </si>
  <si>
    <t>Misoprostolis 0,2mg</t>
  </si>
  <si>
    <t>100.1.</t>
  </si>
  <si>
    <t>116. DALIS</t>
  </si>
  <si>
    <t>NIFEDIPINAS 20 MG PAILGINTO ATPALAIDAVIMO TABLETĖS</t>
  </si>
  <si>
    <t>116.</t>
  </si>
  <si>
    <t>Nifedipinas 20 mg pailginto atpalaidavimo tabletės</t>
  </si>
  <si>
    <t>116.1.</t>
  </si>
  <si>
    <t>126. DALIS</t>
  </si>
  <si>
    <t>PIRIDOKSINO HIDROCHLORIDAS 100 MG/2ML</t>
  </si>
  <si>
    <t>126.</t>
  </si>
  <si>
    <t>Piridoksino hidrochloridas 100 mg/2ml</t>
  </si>
  <si>
    <t>126.1.</t>
  </si>
  <si>
    <t>127. DALIS</t>
  </si>
  <si>
    <t>PIRIDOSTIGMINAS 60MG</t>
  </si>
  <si>
    <t>127.</t>
  </si>
  <si>
    <t>Piridostigminas 60mg</t>
  </si>
  <si>
    <t>127.1.</t>
  </si>
  <si>
    <t>133. DALIS</t>
  </si>
  <si>
    <t>PROTAMINO SULFATAS 7000 ANTIHEPARINO TV/ML</t>
  </si>
  <si>
    <t>133.</t>
  </si>
  <si>
    <t>Protamino sulfatas 7000 antiheparino TV/ml</t>
  </si>
  <si>
    <t>133.1.</t>
  </si>
  <si>
    <t>148. DALIS</t>
  </si>
  <si>
    <t>TIRPALAS ODOS DŪRIMO TESTUI 3ML (±0,5ML) –  6 ŽOLIŲMIŠINYS</t>
  </si>
  <si>
    <t>148.</t>
  </si>
  <si>
    <t>Tirpalas odos dūrimo testui 3ml (±0,5ml) –  6 žoliųmišinys</t>
  </si>
  <si>
    <t>148.1.</t>
  </si>
  <si>
    <t>149. DALIS</t>
  </si>
  <si>
    <t xml:space="preserve">TIRPALAS ODOS DŪRIMO TESTUI 3ML (±0,5ML) - 4 JAVŲ MIŠINYS </t>
  </si>
  <si>
    <t>149.</t>
  </si>
  <si>
    <t xml:space="preserve">Tirpalas odos dūrimo testui 3ml (±0,5ml) - 4 javų mišinys </t>
  </si>
  <si>
    <t>149.1.</t>
  </si>
  <si>
    <t>150. DALIS</t>
  </si>
  <si>
    <t>TIRPALAS ODOS DŪRIMO TESTUI 3ML (±0,5ML) - ALKSNIO ŽIEDADULKĖS</t>
  </si>
  <si>
    <t>150.</t>
  </si>
  <si>
    <t>Tirpalas odos dūrimo testui 3ml (±0,5ml) - Alksnio žiedadulkės</t>
  </si>
  <si>
    <t>150.1.</t>
  </si>
  <si>
    <t>151. DALIS</t>
  </si>
  <si>
    <t>TIRPALAS ODOS DŪRIMO TESTUI 3ML (±0,5ML) - ALTERNARIA ALTERNATA</t>
  </si>
  <si>
    <t>151.</t>
  </si>
  <si>
    <t>Tirpalas odos dūrimo testui 3ml (±0,5ml) - Alternaria alternata</t>
  </si>
  <si>
    <t>151.1.</t>
  </si>
  <si>
    <t>152. DALIS</t>
  </si>
  <si>
    <t>TIRPALAS ODOS DŪRIMO TESTUI 3ML (±0,5ML) - ANAKARDŽIO RIEŠUTAI</t>
  </si>
  <si>
    <t>152.</t>
  </si>
  <si>
    <t>Tirpalas odos dūrimo testui 3ml (±0,5ml) - Anakardžio riešutai</t>
  </si>
  <si>
    <t>152.1.</t>
  </si>
  <si>
    <t>153. DALIS</t>
  </si>
  <si>
    <t>TIRPALAS ODOS DŪRIMO TESTUI 3ML (±0,5ML) - ANANASAS</t>
  </si>
  <si>
    <t>153.</t>
  </si>
  <si>
    <t>Tirpalas odos dūrimo testui 3ml (±0,5ml) - Ananasas</t>
  </si>
  <si>
    <t>153.1.</t>
  </si>
  <si>
    <t>154. DALIS</t>
  </si>
  <si>
    <t>TIRPALAS ODOS DŪRIMO TESTUI 3ML (±0,5ML) - ANTIENA</t>
  </si>
  <si>
    <t>154.</t>
  </si>
  <si>
    <t>Tirpalas odos dūrimo testui 3ml (±0,5ml) - Antiena</t>
  </si>
  <si>
    <t>154.1.</t>
  </si>
  <si>
    <t>155. DALIS</t>
  </si>
  <si>
    <t>TIRPALAS ODOS DŪRIMO TESTUI 3ML (±0,5ML) – ASPERGILLUS FUMIGATUS</t>
  </si>
  <si>
    <t>155.</t>
  </si>
  <si>
    <t>Tirpalas odos dūrimo testui 3ml (±0,5ml) – Aspergillus fumigatus</t>
  </si>
  <si>
    <t>155.1.</t>
  </si>
  <si>
    <t>156. DALIS</t>
  </si>
  <si>
    <t>TIRPALAS ODOS DŪRIMO TESTUI 3ML (±0,5ML) – ĄŽUOLO ŽIEDADULKĖS</t>
  </si>
  <si>
    <t>156.</t>
  </si>
  <si>
    <t>Tirpalas odos dūrimo testui 3ml (±0,5ml) – Ąžuolo žiedadulkės</t>
  </si>
  <si>
    <t>156.1.</t>
  </si>
  <si>
    <t>157. DALIS</t>
  </si>
  <si>
    <t>TIRPALAS ODOS DŪRIMO TESTUI 3ML (±0,5ML) - BALTA ŽUVIS</t>
  </si>
  <si>
    <t>157.</t>
  </si>
  <si>
    <t>Tirpalas odos dūrimo testui 3ml (±0,5ml) - Balta žuvis</t>
  </si>
  <si>
    <t>157.1.</t>
  </si>
  <si>
    <t>158. DALIS</t>
  </si>
  <si>
    <t>TIRPALAS ODOS DŪRIMO TESTUI 3ML (±0,5ML) - BALTOS PUPELĖS</t>
  </si>
  <si>
    <t>158.</t>
  </si>
  <si>
    <t>Tirpalas odos dūrimo testui 3ml (±0,5ml) - Baltos pupelės</t>
  </si>
  <si>
    <t>158.1.</t>
  </si>
  <si>
    <t>159. DALIS</t>
  </si>
  <si>
    <t>TIRPALAS ODOS DŪRIMO TESTUI 3ML (±0,5ML) - BERŽO  ŽIEDADULKĖS</t>
  </si>
  <si>
    <t>159.</t>
  </si>
  <si>
    <t>Tirpalas odos dūrimo testui 3ml (±0,5ml) - Beržo  žiedadulkės</t>
  </si>
  <si>
    <t>159.1.</t>
  </si>
  <si>
    <t>160. DALIS</t>
  </si>
  <si>
    <t>TIRPALAS ODOS DŪRIMO TESTUI 3ML (±0,5ML) - BRAŠKĖS</t>
  </si>
  <si>
    <t>160.</t>
  </si>
  <si>
    <t>Tirpalas odos dūrimo testui 3ml (±0,5ml) - Braškės</t>
  </si>
  <si>
    <t>160.1.</t>
  </si>
  <si>
    <t>161. DALIS</t>
  </si>
  <si>
    <t>TIRPALAS ODOS DŪRIMO TESTUI 3ML (±0,5ML) - BUKO ŽIEDADULKĖS</t>
  </si>
  <si>
    <t>161.</t>
  </si>
  <si>
    <t>Tirpalas odos dūrimo testui 3ml (±0,5ml) - Buko žiedadulkės</t>
  </si>
  <si>
    <t>161.1.</t>
  </si>
  <si>
    <t>162. DALIS</t>
  </si>
  <si>
    <t>TIRPALAS ODOS DŪRIMO TESTUI 3ML (±0,5ML) - BULVĖ</t>
  </si>
  <si>
    <t>162.</t>
  </si>
  <si>
    <t>Tirpalas odos dūrimo testui 3ml (±0,5ml) - Bulvė</t>
  </si>
  <si>
    <t>162.1.</t>
  </si>
  <si>
    <t>163. DALIS</t>
  </si>
  <si>
    <t>TIRPALAS ODOS DŪRIMO TESTUI 3ML (±0,5ML) -CANDIDA ALBICANS</t>
  </si>
  <si>
    <t>163.</t>
  </si>
  <si>
    <t>Tirpalas odos dūrimo testui 3ml (±0,5ml) -Candida Albicans</t>
  </si>
  <si>
    <t>163.1.</t>
  </si>
  <si>
    <t>164. DALIS</t>
  </si>
  <si>
    <t>TIRPALAS ODOS DŪRIMO TESTUI 3ML (±0,5ML) - CLADOSPORIUM HERBARUM</t>
  </si>
  <si>
    <t>164.</t>
  </si>
  <si>
    <t>Tirpalas odos dūrimo testui 3ml (±0,5ml) - Cladosporium herbarum</t>
  </si>
  <si>
    <t>164.1.</t>
  </si>
  <si>
    <t>165. DALIS</t>
  </si>
  <si>
    <t>TIRPALAS ODOS DŪRIMO TESTUI 3ML (±0,5ML) – DERMATOPHAGOIDES PTERONYSSINUS (NAMŲ ERKĖ)</t>
  </si>
  <si>
    <t>165.</t>
  </si>
  <si>
    <t>Tirpalas odos dūrimo testui 3ml (±0,5ml) – Dermatophagoides pteronyssinus (namų erkė)</t>
  </si>
  <si>
    <t>165.1.</t>
  </si>
  <si>
    <t>166. DALIS</t>
  </si>
  <si>
    <t>TIRPALAS ODOS DŪRIMO TESTUI 3ML (±0,5ML) – DERMATOPHAGOIDES FARINAE (NAMŲ ERKĖ)</t>
  </si>
  <si>
    <t>166.</t>
  </si>
  <si>
    <t>Tirpalas odos dūrimo testui 3ml (±0,5ml) – Dermatophagoides farinae (namų erkė)</t>
  </si>
  <si>
    <t>166.1.</t>
  </si>
  <si>
    <t>167. DALIS</t>
  </si>
  <si>
    <t>TIRPALAS ODOS DŪRIMO TESTUI 3ML (±0,5ML) – DILGĖLĖS ŽIEDADULKĖS</t>
  </si>
  <si>
    <t>167.</t>
  </si>
  <si>
    <t>Tirpalas odos dūrimo testui 3ml (±0,5ml) – Dilgėlės žiedadulkės</t>
  </si>
  <si>
    <t>167.1.</t>
  </si>
  <si>
    <t>168. DALIS</t>
  </si>
  <si>
    <t>TIRPALAS ODOS DŪRIMO TESTUI 3ML (±0,5ML) – ĖRIENA</t>
  </si>
  <si>
    <t>168.</t>
  </si>
  <si>
    <t>Tirpalas odos dūrimo testui 3ml (±0,5ml) – Ėriena</t>
  </si>
  <si>
    <t>168.1.</t>
  </si>
  <si>
    <t>169. DALIS</t>
  </si>
  <si>
    <t>TIRPALAS ODOS DŪRIMO TESTUI 3ML (±0,5ML) – FENOLINIS GLICEROLIS</t>
  </si>
  <si>
    <t>169.</t>
  </si>
  <si>
    <t>Tirpalas odos dūrimo testui 3ml (±0,5ml) – Fenolinis glicerolis</t>
  </si>
  <si>
    <t>169.1.</t>
  </si>
  <si>
    <t>170. DALIS</t>
  </si>
  <si>
    <t>TIRPALAS ODOS DŪRIMO TESTUI 3ML (±0,5ML) – GYSLOČIO ŽIEDADULKĖS</t>
  </si>
  <si>
    <t>170.</t>
  </si>
  <si>
    <t>Tirpalas odos dūrimo testui 3ml (±0,5ml) – Gysločio žiedadulkės</t>
  </si>
  <si>
    <t>170.1.</t>
  </si>
  <si>
    <t>171. DALIS</t>
  </si>
  <si>
    <t>TIRPALAS ODOS DŪRIMO TESTUI 3ML (±0,5ML) – GLUOSNIO ŽIEDADULKĖS</t>
  </si>
  <si>
    <t>171.</t>
  </si>
  <si>
    <t>Tirpalas odos dūrimo testui 3ml (±0,5ml) – Gluosnio žiedadulkės</t>
  </si>
  <si>
    <t>171.1.</t>
  </si>
  <si>
    <t>172. DALIS</t>
  </si>
  <si>
    <t>TIRPALAS ODOS DŪRIMO TESTUI 3ML (±0,5ML) – GRAIKINIAI RIEŠUTAI</t>
  </si>
  <si>
    <t>172.</t>
  </si>
  <si>
    <t>Tirpalas odos dūrimo testui 3ml (±0,5ml) – Graikiniai riešutai</t>
  </si>
  <si>
    <t>172.1.</t>
  </si>
  <si>
    <t>173. DALIS</t>
  </si>
  <si>
    <t>TIRPALAS ODOS DŪRIMO TESTUI 3ML (±0,5ML) – GREIPFRUTAS</t>
  </si>
  <si>
    <t>173.</t>
  </si>
  <si>
    <t>Tirpalas odos dūrimo testui 3ml (±0,5ml) – Greipfrutas</t>
  </si>
  <si>
    <t>173.1.</t>
  </si>
  <si>
    <t>174. DALIS</t>
  </si>
  <si>
    <t>TIRPALAS ODOS DŪRIMO TESTUI 3ML (±0,5ML) – HISTAMINO HCL</t>
  </si>
  <si>
    <t>174.</t>
  </si>
  <si>
    <t>Tirpalas odos dūrimo testui 3ml (±0,5ml) – Histamino HCL</t>
  </si>
  <si>
    <t>174.1.</t>
  </si>
  <si>
    <t>175. DALIS</t>
  </si>
  <si>
    <t>TIRPALAS ODOS DŪRIMO TESTUI 3ML (±0,5ML) - JAUTIENA</t>
  </si>
  <si>
    <t>175.</t>
  </si>
  <si>
    <t>Tirpalas odos dūrimo testui 3ml (±0,5ml) - Jautiena</t>
  </si>
  <si>
    <t>175.1.</t>
  </si>
  <si>
    <t>176. DALIS</t>
  </si>
  <si>
    <t>TIRPALAS ODOS DŪRIMO TESTUI 3ML (±0,5ML) - JŪRINĖ LYDEKA</t>
  </si>
  <si>
    <t>176.</t>
  </si>
  <si>
    <t>Tirpalas odos dūrimo testui 3ml (±0,5ml) - Jūrinė lydeka</t>
  </si>
  <si>
    <t>176.1.</t>
  </si>
  <si>
    <t>177. DALIS</t>
  </si>
  <si>
    <t>TIRPALAS ODOS DŪRIMO TESTUI 3ML (±0,5ML) - KAKAVA</t>
  </si>
  <si>
    <t>177.</t>
  </si>
  <si>
    <t>Tirpalas odos dūrimo testui 3ml (±0,5ml) - Kakava</t>
  </si>
  <si>
    <t>177.1.</t>
  </si>
  <si>
    <t>178. DALIS</t>
  </si>
  <si>
    <t>TIRPALAS ODOS DŪRIMO TESTUI 3ML (±0,5ML) - KALAKUTIENA</t>
  </si>
  <si>
    <t>178.</t>
  </si>
  <si>
    <t>Tirpalas odos dūrimo testui 3ml (±0,5ml) - Kalakutiena</t>
  </si>
  <si>
    <t>178.1.</t>
  </si>
  <si>
    <t>179. DALIS</t>
  </si>
  <si>
    <t>TIRPALAS ODOS DŪRIMO TESTUI 3ML (±0,5ML) - KALMARAS</t>
  </si>
  <si>
    <t>179.</t>
  </si>
  <si>
    <t>Tirpalas odos dūrimo testui 3ml (±0,5ml) - Kalmaras</t>
  </si>
  <si>
    <t>179.1.</t>
  </si>
  <si>
    <t>180. DALIS</t>
  </si>
  <si>
    <t>TIRPALAS ODOS DŪRIMO TESTUI 3ML (±0,5ML) - KATĖ</t>
  </si>
  <si>
    <t>180.</t>
  </si>
  <si>
    <t>Tirpalas odos dūrimo testui 3ml (±0,5ml) - Katė</t>
  </si>
  <si>
    <t>180.1.</t>
  </si>
  <si>
    <t>181. DALIS</t>
  </si>
  <si>
    <t>TIRPALAS ODOS DŪRIMO TESTUI 3ML (±0,5ML) - KARVĖ</t>
  </si>
  <si>
    <t>181.</t>
  </si>
  <si>
    <t>Tirpalas odos dūrimo testui 3ml (±0,5ml) - Karvė</t>
  </si>
  <si>
    <t>181.1.</t>
  </si>
  <si>
    <t>182. DALIS</t>
  </si>
  <si>
    <t>TIRPALAS ODOS DŪRIMO TESTUI 3ML (±0,5ML) - KIAULIENA</t>
  </si>
  <si>
    <t>182.</t>
  </si>
  <si>
    <t>Tirpalas odos dūrimo testui 3ml (±0,5ml) - Kiauliena</t>
  </si>
  <si>
    <t>182.1.</t>
  </si>
  <si>
    <t>183. DALIS</t>
  </si>
  <si>
    <t>TIRPALAS ODOS DŪRIMO TESTUI 3ML (±0,5ML) - KIAULPIENĖS ŽIEDADULKĖS</t>
  </si>
  <si>
    <t>183.</t>
  </si>
  <si>
    <t>Tirpalas odos dūrimo testui 3ml (±0,5ml) - Kiaulpienės žiedadulkės</t>
  </si>
  <si>
    <t>183.1.</t>
  </si>
  <si>
    <t>184. DALIS</t>
  </si>
  <si>
    <t>TIRPALAS ODOS DŪRIMO TESTUI 3ML (±0,5ML) - KIAUŠINIO BALTYMAS</t>
  </si>
  <si>
    <t>184.</t>
  </si>
  <si>
    <t>Tirpalas odos dūrimo testui 3ml (±0,5ml) - Kiaušinio baltymas</t>
  </si>
  <si>
    <t>184.1.</t>
  </si>
  <si>
    <t>185. DALIS</t>
  </si>
  <si>
    <t>TIRPALAS ODOS DŪRIMO TESTUI 3ML (±0,5ML) - KIAUŠINIO TRYNYS</t>
  </si>
  <si>
    <t>185.</t>
  </si>
  <si>
    <t>Tirpalas odos dūrimo testui 3ml (±0,5ml) - Kiaušinio trynys</t>
  </si>
  <si>
    <t>185.1.</t>
  </si>
  <si>
    <t>186. DALIS</t>
  </si>
  <si>
    <t>TIRPALAS ODOS DŪRIMO TESTUI 3ML (±0,5ML) - KIAUŠINIS VISAS</t>
  </si>
  <si>
    <t>186.</t>
  </si>
  <si>
    <t>Tirpalas odos dūrimo testui 3ml (±0,5ml) - Kiaušinis visas</t>
  </si>
  <si>
    <t>186.1.</t>
  </si>
  <si>
    <t>187. DALIS</t>
  </si>
  <si>
    <t>TIRPALAS ODOS DŪRIMO TESTUI 3ML (±0,5ML) – KIEČIO ŽIEDADULKĖS</t>
  </si>
  <si>
    <t>187.</t>
  </si>
  <si>
    <t>Tirpalas odos dūrimo testui 3ml (±0,5ml) – Kiečio žiedadulkės</t>
  </si>
  <si>
    <t>187.1.</t>
  </si>
  <si>
    <t>188. DALIS</t>
  </si>
  <si>
    <t>TIRPALAS ODOS DŪRIMO TESTUI 3ML (±0,5ML) - KIVI</t>
  </si>
  <si>
    <t>188.</t>
  </si>
  <si>
    <t>Tirpalas odos dūrimo testui 3ml (±0,5ml) - Kivi</t>
  </si>
  <si>
    <t>188.1.</t>
  </si>
  <si>
    <t>189. DALIS</t>
  </si>
  <si>
    <t>TIRPALAS ODOS DŪRIMO TESTUI 3ML (±0,5ML) - KLEVO ŽIEDADULKĖS</t>
  </si>
  <si>
    <t>189.</t>
  </si>
  <si>
    <t>Tirpalas odos dūrimo testui 3ml (±0,5ml) - Klevo žiedadulkės</t>
  </si>
  <si>
    <t>189.1.</t>
  </si>
  <si>
    <t>190. DALIS</t>
  </si>
  <si>
    <t>TIRPALAS ODOS DŪRIMO TESTUI 3ML (±0,5ML) - KNISAŽOLĖS ŽIEDADULKĖS</t>
  </si>
  <si>
    <t>190.</t>
  </si>
  <si>
    <t>Tirpalas odos dūrimo testui 3ml (±0,5ml) - Knisažolės žiedadulkės</t>
  </si>
  <si>
    <t>190.1.</t>
  </si>
  <si>
    <t>191. DALIS</t>
  </si>
  <si>
    <t>TIRPALAS ODOS DŪRIMO TESTUI 3ML (±0,5ML) - KUKURŪZŲ MILTAI</t>
  </si>
  <si>
    <t>191.</t>
  </si>
  <si>
    <t>Tirpalas odos dūrimo testui 3ml (±0,5ml) - Kukurūzų miltai</t>
  </si>
  <si>
    <t>191.1.</t>
  </si>
  <si>
    <t>192. DALIS</t>
  </si>
  <si>
    <t>TIRPALAS ODOS DŪRIMO TESTUI 3ML (±0,5ML) - KUKURŪZŲ ŽIEDADULKĖS</t>
  </si>
  <si>
    <t>192.</t>
  </si>
  <si>
    <t>Tirpalas odos dūrimo testui 3ml (±0,5ml) - Kukurūzų žiedadulkės</t>
  </si>
  <si>
    <t>192.1.</t>
  </si>
  <si>
    <t>193. DALIS</t>
  </si>
  <si>
    <t>TIRPALAS ODOS DŪRIMO TESTUI 3ML (±0,5ML) - LATEKSAS</t>
  </si>
  <si>
    <t>193.</t>
  </si>
  <si>
    <t>Tirpalas odos dūrimo testui 3ml (±0,5ml) - Lateksas</t>
  </si>
  <si>
    <t>193.1.</t>
  </si>
  <si>
    <t>194. DALIS</t>
  </si>
  <si>
    <t>TIRPALAS ODOS DŪRIMO TESTUI 3ML (±0,5ML) - LAŠIŠA</t>
  </si>
  <si>
    <t>194.</t>
  </si>
  <si>
    <t>Tirpalas odos dūrimo testui 3ml (±0,5ml) - Lašiša</t>
  </si>
  <si>
    <t>194.1.</t>
  </si>
  <si>
    <t>195. DALIS</t>
  </si>
  <si>
    <t>TIRPALAS ODOS DŪRIMO TESTUI 3ML (±0,5ML) - LAUKINIŲ AVIŽŲ ŽIEDADULKĖS</t>
  </si>
  <si>
    <t>195.</t>
  </si>
  <si>
    <t>Tirpalas odos dūrimo testui 3ml (±0,5ml) - Laukinių avižų žiedadulkės</t>
  </si>
  <si>
    <t>195.1.</t>
  </si>
  <si>
    <t>196. DALIS</t>
  </si>
  <si>
    <t>TIRPALAS ODOS DŪRIMO TESTUI 3ML (±0,5ML) - LAZDYNO RIEŠUTAI</t>
  </si>
  <si>
    <t>196.</t>
  </si>
  <si>
    <t>Tirpalas odos dūrimo testui 3ml (±0,5ml) - Lazdyno riešutai</t>
  </si>
  <si>
    <t>196.1.</t>
  </si>
  <si>
    <t>197. DALIS</t>
  </si>
  <si>
    <t>TIRPALAS ODOS DŪRIMO TESTUI 3ML (±0,5ML) - LAZDYNO ŽIEDADULKĖS</t>
  </si>
  <si>
    <t>197.</t>
  </si>
  <si>
    <t>Tirpalas odos dūrimo testui 3ml (±0,5ml) - Lazdyno žiedadulkės</t>
  </si>
  <si>
    <t>197.1.</t>
  </si>
  <si>
    <t>198. DALIS</t>
  </si>
  <si>
    <t>TIRPALAS ODOS DŪRIMO TESTUI 3ML (±0,5ML) - LIEPOS ŽIEDADULKĖS</t>
  </si>
  <si>
    <t>198.</t>
  </si>
  <si>
    <t>Tirpalas odos dūrimo testui 3ml (±0,5ml) - Liepos žiedadulkės</t>
  </si>
  <si>
    <t>198.1.</t>
  </si>
  <si>
    <t>199. DALIS</t>
  </si>
  <si>
    <t>TIRPALAS ODOS DŪRIMO TESTUI 3ML (±0,5ML) - MAKADAMIJOS RIEŠUTAI</t>
  </si>
  <si>
    <t>199.</t>
  </si>
  <si>
    <t>Tirpalas odos dūrimo testui 3ml (±0,5ml) - Makadamijos riešutai</t>
  </si>
  <si>
    <t>199.1.</t>
  </si>
  <si>
    <t>200. DALIS</t>
  </si>
  <si>
    <t>TIRPALAS ODOS DŪRIMO TESTUI 3ML (±0,5ML) - MANDARINAI</t>
  </si>
  <si>
    <t>200.</t>
  </si>
  <si>
    <t>Tirpalas odos dūrimo testui 3ml (±0,5ml) - Mandarinai</t>
  </si>
  <si>
    <t>200.1.</t>
  </si>
  <si>
    <t>201. DALIS</t>
  </si>
  <si>
    <t>TIRPALAS ODOS DŪRIMO TESTUI 3ML (±0,5ML) - MIDIJOS</t>
  </si>
  <si>
    <t>201.</t>
  </si>
  <si>
    <t>Tirpalas odos dūrimo testui 3ml (±0,5ml) - Midijos</t>
  </si>
  <si>
    <t>201.1.</t>
  </si>
  <si>
    <t>202. DALIS</t>
  </si>
  <si>
    <t>TIRPALAS ODOS DŪRIMO TESTUI 3ML (±0,5ML) - MIEŽIŲ ŽIEDADULKĖS</t>
  </si>
  <si>
    <t>202.</t>
  </si>
  <si>
    <t>Tirpalas odos dūrimo testui 3ml (±0,5ml) - Miežių žiedadulkės</t>
  </si>
  <si>
    <t>202.1.</t>
  </si>
  <si>
    <t>203. DALIS</t>
  </si>
  <si>
    <t>TIRPALAS ODOS DŪRIMO TESTUI 3ML (±0,5ML) - MIGDOLŲ RIEŠUTAI</t>
  </si>
  <si>
    <t>203.</t>
  </si>
  <si>
    <t>Tirpalas odos dūrimo testui 3ml (±0,5ml) - Migdolų riešutai</t>
  </si>
  <si>
    <t>203.1.</t>
  </si>
  <si>
    <t>204. DALIS</t>
  </si>
  <si>
    <t>TIRPALAS ODOS DŪRIMO TESTUI 3ML (±0,5ML) - MORKA</t>
  </si>
  <si>
    <t>204.</t>
  </si>
  <si>
    <t>Tirpalas odos dūrimo testui 3ml (±0,5ml) - Morka</t>
  </si>
  <si>
    <t>204.1.</t>
  </si>
  <si>
    <t>205. DALIS</t>
  </si>
  <si>
    <t>TIRPALAS ODOS DŪRIMO TESTUI 3ML (±0,5ML) - MOTIEJUKAS</t>
  </si>
  <si>
    <t>205.</t>
  </si>
  <si>
    <t>Tirpalas odos dūrimo testui 3ml (±0,5ml) - Motiejukas</t>
  </si>
  <si>
    <t>205.1.</t>
  </si>
  <si>
    <t>206. DALIS</t>
  </si>
  <si>
    <t>TIRPALAS ODOS DŪRIMO TESTUI 3ML (±0,5ML) - MUCOR MUCEDO</t>
  </si>
  <si>
    <t>206.</t>
  </si>
  <si>
    <t>Tirpalas odos dūrimo testui 3ml (±0,5ml) - Mucor mucedo</t>
  </si>
  <si>
    <t>206.1.</t>
  </si>
  <si>
    <t>207. DALIS</t>
  </si>
  <si>
    <t>TIRPALAS ODOS DŪRIMO TESTUI 3ML (±0,5ML) - OBUOLYS</t>
  </si>
  <si>
    <t>207.</t>
  </si>
  <si>
    <t>Tirpalas odos dūrimo testui 3ml (±0,5ml) - Obuolys</t>
  </si>
  <si>
    <t>207.1.</t>
  </si>
  <si>
    <t>208. DALIS</t>
  </si>
  <si>
    <t>TIRPALAS ODOS DŪRIMO TESTUI 3ML (±0,5ML) - PENICILLIUM NOTATUM</t>
  </si>
  <si>
    <t>208.</t>
  </si>
  <si>
    <t>Tirpalas odos dūrimo testui 3ml (±0,5ml) - Penicillium notatum</t>
  </si>
  <si>
    <t>208.1.</t>
  </si>
  <si>
    <t>209. DALIS</t>
  </si>
  <si>
    <t>TIRPALAS ODOS DŪRIMO TESTUI 3ML (±0,5ML) - PIENAS</t>
  </si>
  <si>
    <t>209.</t>
  </si>
  <si>
    <t>Tirpalas odos dūrimo testui 3ml (±0,5ml) - Pienas</t>
  </si>
  <si>
    <t>209.1.</t>
  </si>
  <si>
    <t>210. DALIS</t>
  </si>
  <si>
    <t>TIRPALAS ODOS DŪRIMO TESTUI 3ML (±0,5ML) - ALPHA-LACTALBUMIN</t>
  </si>
  <si>
    <t>210.</t>
  </si>
  <si>
    <t>Tirpalas odos dūrimo testui 3ml (±0,5ml) - Alpha-Lactalbumin</t>
  </si>
  <si>
    <t>210.1.</t>
  </si>
  <si>
    <t>211. DALIS</t>
  </si>
  <si>
    <t>TIRPALAS ODOS DŪRIMO TESTUI 3ML (±0,5ML) - BETA-LACTOGLOBULIN</t>
  </si>
  <si>
    <t>211.</t>
  </si>
  <si>
    <t>Tirpalas odos dūrimo testui 3ml (±0,5ml) - Beta-Lactoglobulin</t>
  </si>
  <si>
    <t>211.1.</t>
  </si>
  <si>
    <t>212. DALIS</t>
  </si>
  <si>
    <t>TIRPALAS ODOS DŪRIMO TESTUI 3ML (±0,5ML) - KAZEINAS</t>
  </si>
  <si>
    <t>212.</t>
  </si>
  <si>
    <t>Tirpalas odos dūrimo testui 3ml (±0,5ml) - Kazeinas</t>
  </si>
  <si>
    <t>212.1.</t>
  </si>
  <si>
    <t>213. DALIS</t>
  </si>
  <si>
    <t>TIRPALAS ODOS DŪRIMO TESTUI 3ML (±0,5ML) - PAPRIKA</t>
  </si>
  <si>
    <t>213.</t>
  </si>
  <si>
    <t>Tirpalas odos dūrimo testui 3ml (±0,5ml) - Paprika</t>
  </si>
  <si>
    <t>213.1.</t>
  </si>
  <si>
    <t>214. DALIS</t>
  </si>
  <si>
    <t>TIRPALAS ODOS DŪRIMO TESTUI 3ML (±0,5ML) - PAPŪGĖLĖS</t>
  </si>
  <si>
    <t>214.</t>
  </si>
  <si>
    <t>Tirpalas odos dūrimo testui 3ml (±0,5ml) - Papūgėlės</t>
  </si>
  <si>
    <t>214.1.</t>
  </si>
  <si>
    <t>215. DALIS</t>
  </si>
  <si>
    <t>TIRPALAS ODOS DŪRIMO TESTUI 3ML (±0,5ML) - PIKTŽOLIŲ MIŠINYS</t>
  </si>
  <si>
    <t>215.</t>
  </si>
  <si>
    <t>Tirpalas odos dūrimo testui 3ml (±0,5ml) - Piktžolių mišinys</t>
  </si>
  <si>
    <t>215.1.</t>
  </si>
  <si>
    <t>216. DALIS</t>
  </si>
  <si>
    <t>TIRPALAS ODOS DŪRIMO TESTUI 3ML (±0,5ML) - PISTACIJOS</t>
  </si>
  <si>
    <t>216.</t>
  </si>
  <si>
    <t>Tirpalas odos dūrimo testui 3ml (±0,5ml) - Pistacijos</t>
  </si>
  <si>
    <t>216.1.</t>
  </si>
  <si>
    <t>217. DALIS</t>
  </si>
  <si>
    <t>TIRPALAS ODOS DŪRIMO TESTUI 3ML (±0,5ML) - POMIDORAS</t>
  </si>
  <si>
    <t>217.</t>
  </si>
  <si>
    <t>Tirpalas odos dūrimo testui 3ml (±0,5ml) - Pomidoras</t>
  </si>
  <si>
    <t>217.1.</t>
  </si>
  <si>
    <t>218. DALIS</t>
  </si>
  <si>
    <t>TIRPALAS ODOS DŪRIMO TESTUI 3ML (±0,5ML) - PUŠIES ŽIEDADULKĖS</t>
  </si>
  <si>
    <t>218.</t>
  </si>
  <si>
    <t>Tirpalas odos dūrimo testui 3ml (±0,5ml) - Pušies žiedadulkės</t>
  </si>
  <si>
    <t>218.1.</t>
  </si>
  <si>
    <t>219. DALIS</t>
  </si>
  <si>
    <t>TIRPALAS ODOS DŪRIMO TESTUI 3ML (±0,5ML) - RAPSO ŽIEDADULKĖS</t>
  </si>
  <si>
    <t>219.</t>
  </si>
  <si>
    <t>Tirpalas odos dūrimo testui 3ml (±0,5ml) - Rapso žiedadulkės</t>
  </si>
  <si>
    <t>219.1.</t>
  </si>
  <si>
    <t>220. DALIS</t>
  </si>
  <si>
    <t>TIRPALAS ODOS DŪRIMO TESTUI 3ML (±0,5ML) - RYŽIŲ MILTAI</t>
  </si>
  <si>
    <t>220.</t>
  </si>
  <si>
    <t>Tirpalas odos dūrimo testui 3ml (±0,5ml) - Ryžių miltai</t>
  </si>
  <si>
    <t>220.1.</t>
  </si>
  <si>
    <t>Tirpalas odos dūrimo testui 3ml (±0,5ml) - Rugių miltai</t>
  </si>
  <si>
    <t>221. DALIS</t>
  </si>
  <si>
    <t>TIRPALAS ODOS DŪRIMO TESTUI 3ML (±0,5ML) - RUGIŲ ŽIEDADULKĖS</t>
  </si>
  <si>
    <t>221.</t>
  </si>
  <si>
    <t>Tirpalas odos dūrimo testui 3ml (±0,5ml) - Rugių žiedadulkės</t>
  </si>
  <si>
    <t>221.1.</t>
  </si>
  <si>
    <t>222. DALIS</t>
  </si>
  <si>
    <t>TIRPALAS ODOS DŪRIMO TESTUI 3ML (±0,5ML) - SOJA</t>
  </si>
  <si>
    <t>222.</t>
  </si>
  <si>
    <t>Tirpalas odos dūrimo testui 3ml (±0,5ml) - Soja</t>
  </si>
  <si>
    <t>222.1.</t>
  </si>
  <si>
    <t>223. DALIS</t>
  </si>
  <si>
    <t>TIRPALAS ODOS DŪRIMO TESTUI 3ML (±0,5ML) - SVOGŪNAS</t>
  </si>
  <si>
    <t>223.</t>
  </si>
  <si>
    <t>Tirpalas odos dūrimo testui 3ml (±0,5ml) - Svogūnas</t>
  </si>
  <si>
    <t>223.1.</t>
  </si>
  <si>
    <t>224. DALIS</t>
  </si>
  <si>
    <t>TIRPALAS ODOS DŪRIMO TESTUI 3ML (±0,5ML) -ŠUNAŽOLĖS ŽIEDADULKĖS</t>
  </si>
  <si>
    <t>224.</t>
  </si>
  <si>
    <t>Tirpalas odos dūrimo testui 3ml (±0,5ml) -Šunažolės žiedadulkės</t>
  </si>
  <si>
    <t>224.1.</t>
  </si>
  <si>
    <t>225. DALIS</t>
  </si>
  <si>
    <t>TIRPALAS ODOS DŪRIMO TESTUI 3ML (±0,5ML) – ŠUO</t>
  </si>
  <si>
    <t>225.</t>
  </si>
  <si>
    <t>Tirpalas odos dūrimo testui 3ml (±0,5ml) – Šuo</t>
  </si>
  <si>
    <t>225.1.</t>
  </si>
  <si>
    <t>226. DALIS</t>
  </si>
  <si>
    <t>TIRPALAS ODOS DŪRIMO TESTUI 3ML (±0,5ML) - TRIUŠIS</t>
  </si>
  <si>
    <t>226.</t>
  </si>
  <si>
    <t>Tirpalas odos dūrimo testui 3ml (±0,5ml) - Triušis</t>
  </si>
  <si>
    <t>226.1.</t>
  </si>
  <si>
    <t>227. DALIS</t>
  </si>
  <si>
    <t>TIRPALAS ODOS DŪRIMO TESTUI 3ML (±0,5ML) - TUNAS</t>
  </si>
  <si>
    <t>227.</t>
  </si>
  <si>
    <t>Tirpalas odos dūrimo testui 3ml (±0,5ml) - Tunas</t>
  </si>
  <si>
    <t>227.1.</t>
  </si>
  <si>
    <t>228. DALIS</t>
  </si>
  <si>
    <t>TIRPALAS ODOS DŪRIMO TESTUI 3ML (±0,5ML) - UPĖTAKIS</t>
  </si>
  <si>
    <t>228.</t>
  </si>
  <si>
    <t>Tirpalas odos dūrimo testui 3ml (±0,5ml) - Upėtakis</t>
  </si>
  <si>
    <t>228.1.</t>
  </si>
  <si>
    <t>229. DALIS</t>
  </si>
  <si>
    <t>TIRPALAS ODOS DŪRIMO TESTUI 3ML (±0,5ML) - UOSIO ŽIEDADULKĖS</t>
  </si>
  <si>
    <t>229.</t>
  </si>
  <si>
    <t>Tirpalas odos dūrimo testui 3ml (±0,5ml) - Uosio žiedadulkės</t>
  </si>
  <si>
    <t>229.1.</t>
  </si>
  <si>
    <t>230. DALIS</t>
  </si>
  <si>
    <t>TIRPALAS ODOS DŪRIMO TESTUI 3ML (±0,5ML) - VIŠTIENA</t>
  </si>
  <si>
    <t>230.</t>
  </si>
  <si>
    <t>Tirpalas odos dūrimo testui 3ml (±0,5ml) - Vištiena</t>
  </si>
  <si>
    <t>230.1.</t>
  </si>
  <si>
    <t>231. DALIS</t>
  </si>
  <si>
    <t>TIRPALAS ODOS DŪRIMO TESTUI 3ML (±0,5ML) - ŽEMĖS RIEŠUTAI</t>
  </si>
  <si>
    <t>231.</t>
  </si>
  <si>
    <t>Tirpalas odos dūrimo testui 3ml (±0,5ml) - Žemės riešutai</t>
  </si>
  <si>
    <t>231.1.</t>
  </si>
  <si>
    <t>232. DALIS</t>
  </si>
  <si>
    <t>TIRPALAS ODOS DŪRIMO TESTUI 3ML (±0,5ML) - ŽIURKĖNAS</t>
  </si>
  <si>
    <t>232.</t>
  </si>
  <si>
    <t>Tirpalas odos dūrimo testui 3ml (±0,5ml) - Žiurkėnas</t>
  </si>
  <si>
    <t>232.1.</t>
  </si>
  <si>
    <t>240. DALIS</t>
  </si>
  <si>
    <t>VALACIKLOVIRAS 500MG</t>
  </si>
  <si>
    <t>240.</t>
  </si>
  <si>
    <t>Valacikloviras 500mg</t>
  </si>
  <si>
    <t>240.1.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</si>
  <si>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</si>
  <si>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</si>
  <si>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</si>
  <si>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</si>
  <si>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</si>
  <si>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</si>
  <si>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</si>
  <si>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</si>
  <si>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</si>
  <si>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</si>
  <si>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</si>
  <si>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</si>
  <si>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</si>
  <si>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</si>
  <si>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</si>
  <si>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</si>
  <si>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</si>
  <si>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</si>
  <si>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</si>
  <si>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</si>
  <si>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8681-2 2024-05-21 22:07:23</t>
  </si>
  <si>
    <t>6.  Pasiūlymų formoje būtina palikti tik siūlomas pirkimo dalis. Nepasiūlytas pirkimo dalis būtina IŠTRINTI.</t>
  </si>
  <si>
    <t>MG01, Skin Prick Test 3ml buteliukas su pipete, Inmunotek S.L., Vardinis</t>
  </si>
  <si>
    <t>MG02, Skin Prick Test 3ml buteliukas su pipete, Inmunotek S.L., Vardinis</t>
  </si>
  <si>
    <t>T507, Skin Prick Test 3ml buteliukas su pipete, Inmunotek S.L., Vardinis</t>
  </si>
  <si>
    <t>P901, Skin Prick Test 3ml buteliukas su pipete, Inmunotek S.L., Vardinis</t>
  </si>
  <si>
    <t>F401, Skin Prick Test 3ml buteliukas su pipete, Inmunotek S.L., Vardinis</t>
  </si>
  <si>
    <t>F210, Skin Prick Test 3ml buteliukas su pipete, Inmunotek S.L., Vardinis</t>
  </si>
  <si>
    <t>F097, Skin Prick Test 3ml buteliukas su pipete, Inmunotek S.L., Vardinis</t>
  </si>
  <si>
    <t>P902, Skin Prick Test 3ml buteliukas su pipete, Inmunotek S.L., Vardinis</t>
  </si>
  <si>
    <t>T506, Skin Prick Test 3ml buteliukas su pipete, Inmunotek S.L., Vardinis</t>
  </si>
  <si>
    <t>MF11, Skin Prick Test 3ml buteliukas su pipete, Inmunotek S.L., Vardinis</t>
  </si>
  <si>
    <t>F015, Skin Prick Test 3ml buteliukas su pipete, Inmunotek S.L., Vardinis</t>
  </si>
  <si>
    <t>T502, Skin Prick Test 3ml buteliukas su pipete, Inmunotek S.L., Vardinis</t>
  </si>
  <si>
    <t>F044, Skin Prick Test 3ml buteliukas su pipete, Inmunotek S.L., Vardinis</t>
  </si>
  <si>
    <t>T503, Skin Prick Test 3ml buteliukas su pipete, Inmunotek S.L., Vardinis</t>
  </si>
  <si>
    <t>F035, Skin Prick Test 3ml buteliukas su pipete, Inmunotek S.L., Vardinis</t>
  </si>
  <si>
    <t>P904, Skin Prick Test 3ml buteliukas su pipete, Inmunotek S.L., Vardinis</t>
  </si>
  <si>
    <t>P905, Skin Prick Test 3ml buteliukas su pipete, Inmunotek S.L., Vardinis</t>
  </si>
  <si>
    <t>M601, Skin Prick Test 3ml buteliukas su pipete, Inmunotek S.L., Vardinis</t>
  </si>
  <si>
    <t>M602, Skin Prick Test 3ml buteliukas su pipete, Inmunotek S.L., Vardinis</t>
  </si>
  <si>
    <t>W303, Skin Prick Test 3ml buteliukas su pipete, Inmunotek S.L., Vardinis</t>
  </si>
  <si>
    <t>F088, Skin Prick Test 3ml buteliukas su pipete, Inmunotek S.L., Vardinis</t>
  </si>
  <si>
    <t>K100, Skin Prick Test 3ml buteliukas su pipete, Inmunotek S.L., Vardinis</t>
  </si>
  <si>
    <t>W314, Skin Prick Test 3ml buteliukas su pipete, Inmunotek S.L., Vardinis</t>
  </si>
  <si>
    <t>T522, Skin Prick Test 3ml buteliukas su pipete, Inmunotek S.L., Vardinis</t>
  </si>
  <si>
    <t>F256, Skin Prick Test 3ml buteliukas su pipete, Inmunotek S.L., Vardinis</t>
  </si>
  <si>
    <t>F209, Skin Prick Test 3ml buteliukas su pipete, Inmunotek S.L., Vardinis</t>
  </si>
  <si>
    <t>K200, Skin Prick Test 3ml buteliukas su pipete, Inmunotek S.L., Vardinis</t>
  </si>
  <si>
    <t>F027, Skin Prick Test 3ml buteliukas su pipete, Inmunotek S.L., Vardinis</t>
  </si>
  <si>
    <t>F307, Skin Prick Test 3ml buteliukas su pipete, Inmunotek S.L., Vardinis</t>
  </si>
  <si>
    <t>F093, Skin Prick Test 3ml buteliukas su pipete, Inmunotek S.L., Vardinis</t>
  </si>
  <si>
    <t>F284, Skin Prick Test 3ml buteliukas su pipete, Inmunotek S.L., Vardinis</t>
  </si>
  <si>
    <t>F258, Skin Prick Test 3ml buteliukas su pipete, Inmunotek S.L., Vardinis</t>
  </si>
  <si>
    <t>E801, Skin Prick Test 3ml buteliukas su pipete, Inmunotek S.L., Vardinis</t>
  </si>
  <si>
    <t>E808, Skin Prick Test 3ml buteliukas su pipete, Inmunotek S.L., Vardinis</t>
  </si>
  <si>
    <t>F026, Skin Prick Test 3ml buteliukas su pipete, Inmunotek S.L., Vardinis</t>
  </si>
  <si>
    <t>W308, Skin Prick Test 3ml buteliukas su pipete, Inmunotek S.L., Vardinis</t>
  </si>
  <si>
    <t>F001, Skin Prick Test 3ml buteliukas su pipete, Inmunotek S.L., Vardinis</t>
  </si>
  <si>
    <t>F075, Skin Prick Test 3ml buteliukas su pipete, Inmunotek S.L., Vardinis</t>
  </si>
  <si>
    <t>F245, Skin Prick Test 3ml buteliukas su pipete, Inmunotek S.L., Vardinis</t>
  </si>
  <si>
    <t>W302, Skin Prick Test 3ml buteliukas su pipete, Inmunotek S.L., Vardinis</t>
  </si>
  <si>
    <t>F084, Skin Prick Test 3ml buteliukas su pipete, Inmunotek S.L., Vardinis</t>
  </si>
  <si>
    <t>T501, Skin Prick Test 3ml buteliukas su pipete, Inmunotek S.L., Vardinis</t>
  </si>
  <si>
    <t>G102, Skin Prick Test 3ml buteliukas su pipete, Inmunotek S.L., Vardinis</t>
  </si>
  <si>
    <t>F008, Skin Prick Test 3ml buteliukas su pipete, Inmunotek S.L., Vardinis</t>
  </si>
  <si>
    <t>G204, Skin Prick Test 3ml buteliukas su pipete, Inmunotek S.L., Vardinis</t>
  </si>
  <si>
    <t>L001, Skin Prick Test 3ml buteliukas su pipete, Inmunotek S.L., Vardinis</t>
  </si>
  <si>
    <t>F041, Skin Prick Test 3ml buteliukas su pipete, Inmunotek S.L., Vardinis</t>
  </si>
  <si>
    <t>G203, Skin Prick Test 3ml buteliukas su pipete, Inmunotek S.L., Vardinis</t>
  </si>
  <si>
    <t>F017, Skin Prick Test 3ml buteliukas su pipete, Inmunotek S.L., Vardinis</t>
  </si>
  <si>
    <t>T511, Skin Prick Test 3ml buteliukas su pipete, Inmunotek S.L., Vardinis</t>
  </si>
  <si>
    <t>T515, Skin Prick Test 3ml buteliukas su pipete, Inmunotek S.L., Vardinis</t>
  </si>
  <si>
    <t>F408, Skin Prick Test 3ml buteliukas su pipete, Inmunotek S.L., Vardinis</t>
  </si>
  <si>
    <t>F302, Skin Prick Test 3ml buteliukas su pipete, Inmunotek S.L., Vardinis</t>
  </si>
  <si>
    <t>F037, Skin Prick Test 3ml buteliukas su pipete, Inmunotek S.L., Vardinis</t>
  </si>
  <si>
    <t>G201, Skin Prick Test 3ml buteliukas su pipete, Inmunotek S.L., Vardinis</t>
  </si>
  <si>
    <t>F020, Skin Prick Test 3ml buteliukas su pipete, Inmunotek S.L., Vardinis</t>
  </si>
  <si>
    <t>F031, Skin Prick Test 3ml buteliukas su pipete, Inmunotek S.L., Vardinis</t>
  </si>
  <si>
    <t>G110, Skin Prick Test 3ml buteliukas su pipete, Inmunotek S.L., Vardinis</t>
  </si>
  <si>
    <t>P907, Skin Prick Test 3ml buteliukas su pipete, Inmunotek S.L., Vardinis</t>
  </si>
  <si>
    <t>F049, Skin Prick Test 3ml buteliukas su pipete, Inmunotek S.L., Vardinis</t>
  </si>
  <si>
    <t>P908, Skin Prick Test 3ml buteliukas su pipete, Inmunotek S.L., Vardinis</t>
  </si>
  <si>
    <t>F002, Skin Prick Test 3ml buteliukas su pipete, Inmunotek S.L., Vardinis</t>
  </si>
  <si>
    <t>F076, Skin Prick Test 3ml buteliukas su pipete, Inmunotek S.L., Vardinis</t>
  </si>
  <si>
    <t>F077, Skin Prick Test 3ml buteliukas su pipete, Inmunotek S.L., Vardinis</t>
  </si>
  <si>
    <t>F078, Skin Prick Test 3ml buteliukas su pipete, Inmunotek S.L., Vardinis</t>
  </si>
  <si>
    <t>F263, Skin Prick Test 3ml buteliukas su pipete, Inmunotek S.L., Vardinis</t>
  </si>
  <si>
    <t>E814, Skin Prick Test 3ml buteliukas su pipete, Inmunotek S.L., Vardinis</t>
  </si>
  <si>
    <t>MW57, Skin Prick Test 3ml buteliukas su pipete, Inmunotek S.L., Vardinis</t>
  </si>
  <si>
    <t>F203, Skin Prick Test 3ml buteliukas su pipete, Inmunotek S.L., Vardinis</t>
  </si>
  <si>
    <t>F025, Skin Prick Test 3ml buteliukas su pipete, Inmunotek S.L., Vardinis</t>
  </si>
  <si>
    <t>T513, Skin Prick Test 3ml buteliukas su pipete, Inmunotek S.L., Vardinis</t>
  </si>
  <si>
    <t>W310, Skin Prick Test 3ml buteliukas su pipete, Inmunotek S.L., Vardinis</t>
  </si>
  <si>
    <t>F413, Skin Prick Test 3ml buteliukas su pipete, Inmunotek S.L., Vardinis</t>
  </si>
  <si>
    <t>G205, Skin Prick Test 3ml buteliukas su pipete, Inmunotek S.L., Vardinis</t>
  </si>
  <si>
    <t>F014, Skin Prick Test 3ml buteliukas su pipete, Inmunotek S.L., Vardinis</t>
  </si>
  <si>
    <t>F048, Skin Prick Test 3ml buteliukas su pipete, Inmunotek S.L., Vardinis</t>
  </si>
  <si>
    <t>G103, Skin Prick Test 3ml buteliukas su pipete, Inmunotek S.L., Vardinis</t>
  </si>
  <si>
    <t>E802, Skin Prick Test 3ml buteliukas su pipete, Inmunotek S.L., Vardinis</t>
  </si>
  <si>
    <t>E803, Skin Prick Test 3ml buteliukas su pipete, Inmunotek S.L., Vardinis</t>
  </si>
  <si>
    <t>F040, Skin Prick Test 3ml buteliukas su pipete, Inmunotek S.L., Vardinis</t>
  </si>
  <si>
    <t>F204, Skin Prick Test 3ml buteliukas su pipete, Inmunotek S.L., Vardinis</t>
  </si>
  <si>
    <t>T508, Skin Prick Test 3ml buteliukas su pipete, Inmunotek S.L., Vardinis</t>
  </si>
  <si>
    <t>F083, Skin Prick Test 3ml buteliukas su pipete, Inmunotek S.L., Vardinis</t>
  </si>
  <si>
    <t>F013, Skin Prick Test 3ml buteliukas su pipete, Inmunotek S.L., Vardinis</t>
  </si>
  <si>
    <t>E805, Skin Prick Test 3ml buteliukas su pipete, Inmunotek S.L., Vardinis</t>
  </si>
  <si>
    <t>Širvintų r. sav</t>
  </si>
  <si>
    <t>27/06/24</t>
  </si>
  <si>
    <t>UAB Entafarma</t>
  </si>
  <si>
    <t>Klonėnų vs.1, Šrivintų r. sav., 19156</t>
  </si>
  <si>
    <t>LT744438415</t>
  </si>
  <si>
    <t>AB "Swedbank"  bankas, b.k. kodas 73000, A/s LT79 7300 0101 6149 4031</t>
  </si>
  <si>
    <t>Aurimas Kirkliauskas</t>
  </si>
  <si>
    <t xml:space="preserve">8-618 82684, aurimas.kirkliauskas@entafarma.lt </t>
  </si>
  <si>
    <t>Aurimas Kirkliauskas, konkursų skyriaus vadovas</t>
  </si>
  <si>
    <t>Agnė Andrijauskienė, 8-612 49288, ligonines@entafarma.lt</t>
  </si>
  <si>
    <t>Adrenalinum WZF Polfa 1mg/ml injekcinis tirpalas 1ml N10, Polfa Warszawa</t>
  </si>
  <si>
    <t>Dixin 0,5mg/2ml injekc.tirpalas N10, Samarth [Vardinis]</t>
  </si>
  <si>
    <t>Phytomenadione 10mg/ml 1ml inj. N10, Merit [Vardinis]</t>
  </si>
  <si>
    <t>Hisone 100mg inj. N1, Samarth [Vardinis]</t>
  </si>
  <si>
    <t xml:space="preserve">Quineen 300mg tabletės N200, Johnlee Pharmaceuticals </t>
  </si>
  <si>
    <t>Elistin 1,000,000 IU inj. N1, Samarth [Vardinis]</t>
  </si>
  <si>
    <t>Quinine dihydrochloride inj. 300mg/ml 2ml amp. N50, Vulcan Laboratories [Vardinis]</t>
  </si>
  <si>
    <t>Levo Anawin inj. 0,5% 10ml N1, Neon Laboratories [Vardinis]</t>
  </si>
  <si>
    <t>Monolith SR 450mg tab. N100, Concern Pharma [Vardinis]</t>
  </si>
  <si>
    <t>Konkursų skyriaus vadovas</t>
  </si>
  <si>
    <t>Ne</t>
  </si>
  <si>
    <t>Methergine 0,2mg/1ml amp. N75, Novartis Pharma [Vardinis]</t>
  </si>
  <si>
    <t>Miso-Kare 200mcg tab. N20, Synokem Pharmaceuticals [Vardinis]</t>
  </si>
  <si>
    <t>Nicardia Retard 20mg pailginto atpalaidavimo tabletės N240, J.B. Chemicals &amp; Pharmaceuticals (Vardinis)</t>
  </si>
  <si>
    <t>Vitamine B6 100mg/2ml injekcinis tirpalas 2ml N10, Profarma (Vardinis)</t>
  </si>
  <si>
    <t>Distinon 60mg tab. N50, Samarth [Vardinis]</t>
  </si>
  <si>
    <t>Prota 50mg/5ml amp. N25, Samarth [Vardinis]</t>
  </si>
  <si>
    <t>Valaciclovir Aristo 500mg plėvele dengtos tabletės N10, Niromed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</si>
</sst>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
      <sz val="12"/>
      <color theme="1"/>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
      <patternFill patternType="solid">
        <fgColor theme="5" tint="-0.249977111117893"/>
        <bgColor rgb="FFBFBFBF"/>
      </patternFill>
    </fill>
    <fill>
      <patternFill patternType="solid">
        <fgColor theme="5"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6" fillId="0" borderId="0"/>
    <xf numFmtId="0" fontId="6" fillId="0" borderId="0"/>
  </cellStyleXfs>
  <cellXfs count="75">
    <xf numFmtId="0" fontId="0" fillId="0" borderId="0" xfId="0"/>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4" borderId="16" xfId="0" applyFont="1" applyFill="1" applyBorder="1" applyAlignment="1">
      <alignment vertical="center" wrapText="1"/>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2" fillId="4" borderId="16" xfId="0" applyFont="1" applyFill="1" applyBorder="1" applyAlignment="1">
      <alignment vertical="center" wrapText="1"/>
    </xf>
    <xf numFmtId="0" fontId="1" fillId="4" borderId="0" xfId="0" applyFont="1" applyFill="1" applyAlignment="1">
      <alignment vertical="center" wrapText="1"/>
    </xf>
    <xf numFmtId="0" fontId="1" fillId="5" borderId="16" xfId="0" applyFont="1" applyFill="1" applyBorder="1" applyAlignment="1" applyProtection="1">
      <alignment vertical="center" wrapText="1"/>
      <protection locked="0"/>
    </xf>
    <xf numFmtId="0" fontId="1" fillId="2" borderId="0" xfId="0" applyFont="1" applyFill="1" applyAlignment="1">
      <alignment vertical="center"/>
    </xf>
    <xf numFmtId="0" fontId="1" fillId="4" borderId="16" xfId="0" applyFont="1" applyFill="1" applyBorder="1" applyAlignment="1">
      <alignment vertical="center"/>
    </xf>
    <xf numFmtId="0" fontId="2" fillId="4" borderId="16" xfId="0" applyFont="1" applyFill="1" applyBorder="1" applyAlignment="1">
      <alignment vertical="center"/>
    </xf>
    <xf numFmtId="0" fontId="1" fillId="6" borderId="16" xfId="0" applyFont="1" applyFill="1" applyBorder="1" applyAlignment="1" applyProtection="1">
      <alignment vertical="center"/>
      <protection locked="0"/>
    </xf>
    <xf numFmtId="0" fontId="1" fillId="5" borderId="16" xfId="0" applyFont="1" applyFill="1" applyBorder="1" applyAlignment="1" applyProtection="1">
      <alignment vertical="center"/>
      <protection locked="0"/>
    </xf>
    <xf numFmtId="0" fontId="2" fillId="2" borderId="0" xfId="0" applyFont="1" applyFill="1" applyAlignment="1">
      <alignment vertical="center"/>
    </xf>
    <xf numFmtId="0" fontId="2" fillId="2" borderId="0" xfId="0" applyFont="1" applyFill="1" applyAlignment="1">
      <alignment horizontal="center" vertical="center"/>
    </xf>
    <xf numFmtId="0" fontId="2" fillId="4" borderId="0" xfId="0" applyFont="1" applyFill="1" applyAlignment="1">
      <alignment vertical="center"/>
    </xf>
    <xf numFmtId="0" fontId="1" fillId="2" borderId="1" xfId="0" applyFont="1" applyFill="1" applyBorder="1" applyAlignment="1">
      <alignment horizontal="left" vertical="center"/>
    </xf>
    <xf numFmtId="0" fontId="1" fillId="4" borderId="0" xfId="0" applyFont="1" applyFill="1" applyAlignment="1">
      <alignment vertical="center"/>
    </xf>
    <xf numFmtId="0" fontId="1" fillId="7" borderId="0" xfId="0" applyFont="1" applyFill="1" applyAlignment="1" applyProtection="1">
      <alignment vertical="center"/>
      <protection locked="0"/>
    </xf>
    <xf numFmtId="0" fontId="1" fillId="3" borderId="0" xfId="0" applyFont="1" applyFill="1" applyAlignment="1">
      <alignment vertical="center"/>
    </xf>
    <xf numFmtId="0" fontId="5" fillId="8" borderId="0" xfId="0" applyFont="1" applyFill="1"/>
    <xf numFmtId="0" fontId="5" fillId="9" borderId="0" xfId="0" applyFont="1" applyFill="1"/>
    <xf numFmtId="0" fontId="5" fillId="9" borderId="0" xfId="0" applyFont="1" applyFill="1" applyAlignment="1">
      <alignment vertical="center"/>
    </xf>
    <xf numFmtId="0" fontId="1" fillId="6" borderId="16" xfId="0" applyFont="1" applyFill="1" applyBorder="1" applyAlignment="1" applyProtection="1">
      <alignment vertical="center" wrapText="1"/>
      <protection locked="0"/>
    </xf>
    <xf numFmtId="2" fontId="1" fillId="6" borderId="16" xfId="0" applyNumberFormat="1" applyFont="1" applyFill="1" applyBorder="1" applyAlignment="1" applyProtection="1">
      <alignment vertical="center"/>
      <protection locked="0"/>
    </xf>
    <xf numFmtId="0" fontId="1" fillId="0" borderId="16" xfId="0" applyFont="1" applyBorder="1" applyAlignment="1" applyProtection="1">
      <alignment vertical="center" wrapText="1"/>
      <protection locked="0"/>
    </xf>
    <xf numFmtId="14" fontId="1" fillId="5" borderId="1" xfId="0" applyNumberFormat="1"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49" fontId="1" fillId="5" borderId="1" xfId="0" applyNumberFormat="1" applyFont="1" applyFill="1" applyBorder="1" applyAlignment="1" applyProtection="1">
      <alignment horizontal="center" vertical="center"/>
      <protection locked="0"/>
    </xf>
    <xf numFmtId="0" fontId="1" fillId="6" borderId="16" xfId="1" applyFont="1" applyFill="1" applyBorder="1" applyAlignment="1" applyProtection="1">
      <alignment vertical="center" wrapText="1"/>
      <protection locked="0"/>
    </xf>
    <xf numFmtId="0" fontId="1" fillId="2" borderId="0" xfId="0" applyFont="1" applyFill="1"/>
    <xf numFmtId="0" fontId="1" fillId="6" borderId="1" xfId="0" applyFont="1" applyFill="1" applyBorder="1" applyAlignment="1" applyProtection="1">
      <alignment horizontal="center" vertical="center" wrapText="1"/>
      <protection locked="0"/>
    </xf>
    <xf numFmtId="0" fontId="0" fillId="0" borderId="13" xfId="0" applyBorder="1" applyProtection="1">
      <protection locked="0"/>
    </xf>
    <xf numFmtId="0" fontId="0" fillId="0" borderId="12" xfId="0" applyBorder="1" applyProtection="1">
      <protection locked="0"/>
    </xf>
    <xf numFmtId="0" fontId="1" fillId="2" borderId="1" xfId="0" applyFont="1" applyFill="1" applyBorder="1" applyAlignment="1">
      <alignment vertical="center" wrapText="1"/>
    </xf>
    <xf numFmtId="0" fontId="0" fillId="0" borderId="12" xfId="0" applyBorder="1"/>
    <xf numFmtId="0" fontId="1" fillId="4" borderId="16" xfId="0" applyFont="1" applyFill="1" applyBorder="1" applyAlignment="1">
      <alignment vertical="center" wrapText="1"/>
    </xf>
    <xf numFmtId="0" fontId="0" fillId="0" borderId="16"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15" xfId="0" applyBorder="1"/>
    <xf numFmtId="0" fontId="1" fillId="5" borderId="16" xfId="0" applyFont="1" applyFill="1" applyBorder="1" applyAlignment="1" applyProtection="1">
      <alignment horizontal="center" vertical="center" wrapText="1"/>
      <protection locked="0"/>
    </xf>
    <xf numFmtId="0" fontId="0" fillId="0" borderId="16"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3" borderId="7"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0" fillId="0" borderId="13" xfId="0" applyBorder="1"/>
    <xf numFmtId="0" fontId="1" fillId="5" borderId="14" xfId="0" applyFont="1" applyFill="1" applyBorder="1" applyAlignment="1" applyProtection="1">
      <alignment horizontal="center" vertical="center" wrapText="1"/>
      <protection locked="0"/>
    </xf>
    <xf numFmtId="0" fontId="0" fillId="0" borderId="14" xfId="0" applyBorder="1"/>
    <xf numFmtId="0" fontId="1" fillId="2" borderId="5" xfId="0" applyFont="1" applyFill="1" applyBorder="1" applyAlignment="1">
      <alignment horizontal="center" vertical="center" wrapText="1"/>
    </xf>
    <xf numFmtId="0" fontId="0" fillId="0" borderId="10" xfId="0" applyBorder="1"/>
    <xf numFmtId="0" fontId="0" fillId="0" borderId="9" xfId="0" applyBorder="1"/>
    <xf numFmtId="0" fontId="1" fillId="3" borderId="1"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0" fillId="0" borderId="11"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3" borderId="8"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cellXfs>
  <cellStyles count="3">
    <cellStyle name="Įprastas" xfId="0" builtinId="0"/>
    <cellStyle name="Įprastas 2" xfId="2" xr:uid="{A20F8402-0525-4D5E-AAF7-38193A1BF7D3}"/>
    <cellStyle name="Normal 2" xfId="1" xr:uid="{DDE42A1D-35E0-4C99-A9FA-1F44945DB5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232"/>
  <sheetViews>
    <sheetView tabSelected="1" topLeftCell="A1216" workbookViewId="0">
      <selection activeCell="F1237" sqref="F1237"/>
    </sheetView>
  </sheetViews>
  <sheetFormatPr defaultColWidth="10.875" defaultRowHeight="15" x14ac:dyDescent="0.25"/>
  <cols>
    <col min="1" max="1" width="9.125" style="16" customWidth="1"/>
    <col min="2" max="2" width="54.375" style="16" customWidth="1"/>
    <col min="3" max="3" width="8.625" style="16" customWidth="1"/>
    <col min="4" max="4" width="13.875" style="16" customWidth="1"/>
    <col min="5" max="6" width="15.25" style="16" customWidth="1"/>
    <col min="7" max="7" width="30.375" style="2" customWidth="1"/>
    <col min="8" max="8" width="26.5" style="1" customWidth="1"/>
    <col min="9" max="15" width="25" style="1" customWidth="1"/>
    <col min="16" max="16" width="10.875" style="1" customWidth="1"/>
    <col min="17" max="16384" width="10.875" style="1"/>
  </cols>
  <sheetData>
    <row r="2" spans="1:6" x14ac:dyDescent="0.25">
      <c r="A2" s="23" t="s">
        <v>0</v>
      </c>
      <c r="B2" s="21"/>
    </row>
    <row r="3" spans="1:6" x14ac:dyDescent="0.25">
      <c r="B3" s="22"/>
    </row>
    <row r="4" spans="1:6" x14ac:dyDescent="0.25">
      <c r="A4" s="23" t="s">
        <v>1</v>
      </c>
      <c r="B4" s="21"/>
    </row>
    <row r="5" spans="1:6" x14ac:dyDescent="0.25">
      <c r="A5" s="21"/>
      <c r="B5" s="21"/>
    </row>
    <row r="6" spans="1:6" x14ac:dyDescent="0.25">
      <c r="A6" s="16" t="s">
        <v>2</v>
      </c>
      <c r="B6" s="23" t="s">
        <v>3</v>
      </c>
    </row>
    <row r="7" spans="1:6" x14ac:dyDescent="0.25">
      <c r="B7" s="21"/>
    </row>
    <row r="8" spans="1:6" x14ac:dyDescent="0.25">
      <c r="A8" s="24" t="s">
        <v>4</v>
      </c>
      <c r="B8" s="34">
        <v>45470</v>
      </c>
    </row>
    <row r="9" spans="1:6" x14ac:dyDescent="0.25">
      <c r="A9" s="24" t="s">
        <v>5</v>
      </c>
      <c r="B9" s="36" t="s">
        <v>656</v>
      </c>
    </row>
    <row r="10" spans="1:6" x14ac:dyDescent="0.25">
      <c r="A10" s="24" t="s">
        <v>6</v>
      </c>
      <c r="B10" s="35" t="s">
        <v>655</v>
      </c>
    </row>
    <row r="12" spans="1:6" ht="15.75" customHeight="1" x14ac:dyDescent="0.25">
      <c r="A12" s="42" t="s">
        <v>7</v>
      </c>
      <c r="B12" s="43"/>
      <c r="C12" s="39" t="s">
        <v>657</v>
      </c>
      <c r="D12" s="40"/>
      <c r="E12" s="40"/>
      <c r="F12" s="41"/>
    </row>
    <row r="13" spans="1:6" ht="15.95" customHeight="1" x14ac:dyDescent="0.25">
      <c r="A13" s="47" t="s">
        <v>8</v>
      </c>
      <c r="B13" s="48"/>
      <c r="C13" s="39">
        <v>174443844</v>
      </c>
      <c r="D13" s="40"/>
      <c r="E13" s="40"/>
      <c r="F13" s="41"/>
    </row>
    <row r="14" spans="1:6" ht="15.95" customHeight="1" x14ac:dyDescent="0.25">
      <c r="A14" s="47" t="s">
        <v>9</v>
      </c>
      <c r="B14" s="48"/>
      <c r="C14" s="39" t="s">
        <v>658</v>
      </c>
      <c r="D14" s="40"/>
      <c r="E14" s="40"/>
      <c r="F14" s="41"/>
    </row>
    <row r="15" spans="1:6" ht="15.95" customHeight="1" x14ac:dyDescent="0.25">
      <c r="A15" s="42" t="s">
        <v>10</v>
      </c>
      <c r="B15" s="43"/>
      <c r="C15" s="39" t="s">
        <v>659</v>
      </c>
      <c r="D15" s="40"/>
      <c r="E15" s="40"/>
      <c r="F15" s="41"/>
    </row>
    <row r="16" spans="1:6" ht="63" customHeight="1" x14ac:dyDescent="0.25">
      <c r="A16" s="51" t="s">
        <v>11</v>
      </c>
      <c r="B16" s="48"/>
      <c r="C16" s="39" t="s">
        <v>660</v>
      </c>
      <c r="D16" s="40"/>
      <c r="E16" s="40"/>
      <c r="F16" s="41"/>
    </row>
    <row r="17" spans="1:7" ht="15.95" customHeight="1" x14ac:dyDescent="0.25">
      <c r="A17" s="42" t="s">
        <v>12</v>
      </c>
      <c r="B17" s="43"/>
      <c r="C17" s="39" t="s">
        <v>661</v>
      </c>
      <c r="D17" s="40"/>
      <c r="E17" s="40"/>
      <c r="F17" s="41"/>
    </row>
    <row r="18" spans="1:7" ht="15.95" customHeight="1" x14ac:dyDescent="0.25">
      <c r="A18" s="42" t="s">
        <v>13</v>
      </c>
      <c r="B18" s="43"/>
      <c r="C18" s="39" t="s">
        <v>662</v>
      </c>
      <c r="D18" s="40"/>
      <c r="E18" s="40"/>
      <c r="F18" s="41"/>
    </row>
    <row r="19" spans="1:7" ht="48" customHeight="1" x14ac:dyDescent="0.25">
      <c r="A19" s="42" t="s">
        <v>14</v>
      </c>
      <c r="B19" s="43"/>
      <c r="C19" s="39" t="s">
        <v>663</v>
      </c>
      <c r="D19" s="40"/>
      <c r="E19" s="40"/>
      <c r="F19" s="41"/>
    </row>
    <row r="20" spans="1:7" ht="54.95" customHeight="1" x14ac:dyDescent="0.25">
      <c r="A20" s="42" t="s">
        <v>15</v>
      </c>
      <c r="B20" s="43"/>
      <c r="C20" s="39" t="s">
        <v>664</v>
      </c>
      <c r="D20" s="40"/>
      <c r="E20" s="40"/>
      <c r="F20" s="41"/>
    </row>
    <row r="21" spans="1:7" ht="71.099999999999994" customHeight="1" x14ac:dyDescent="0.25">
      <c r="A21" s="44" t="s">
        <v>16</v>
      </c>
      <c r="B21" s="45"/>
      <c r="C21" s="49"/>
      <c r="D21" s="50"/>
      <c r="E21" s="50"/>
      <c r="F21" s="50"/>
      <c r="G21" s="14" t="str">
        <f>IF((SUMPRODUCT(--(C21=""))&gt;0), "Privaloma užpildyti, kai taikomi pašalinimo pagrindai", "")</f>
        <v>Privaloma užpildyti, kai taikomi pašalinimo pagrindai</v>
      </c>
    </row>
    <row r="22" spans="1:7" ht="18" customHeight="1" x14ac:dyDescent="0.25">
      <c r="A22" s="2"/>
      <c r="B22" s="2"/>
      <c r="C22" s="3"/>
      <c r="D22" s="3"/>
      <c r="E22" s="3"/>
      <c r="F22" s="3"/>
    </row>
    <row r="23" spans="1:7" x14ac:dyDescent="0.25">
      <c r="A23" s="52" t="s">
        <v>17</v>
      </c>
      <c r="B23" s="38"/>
      <c r="C23" s="38"/>
      <c r="D23" s="38"/>
      <c r="E23" s="38"/>
      <c r="F23" s="38"/>
    </row>
    <row r="24" spans="1:7" x14ac:dyDescent="0.25">
      <c r="A24" s="38" t="s">
        <v>18</v>
      </c>
      <c r="B24" s="38"/>
      <c r="C24" s="38"/>
      <c r="D24" s="38"/>
      <c r="E24" s="38"/>
      <c r="F24" s="38"/>
    </row>
    <row r="25" spans="1:7" x14ac:dyDescent="0.25">
      <c r="A25" s="38" t="s">
        <v>19</v>
      </c>
      <c r="B25" s="38"/>
      <c r="C25" s="38"/>
      <c r="D25" s="38"/>
      <c r="E25" s="38"/>
      <c r="F25" s="38"/>
    </row>
    <row r="26" spans="1:7" x14ac:dyDescent="0.25">
      <c r="A26" s="38" t="s">
        <v>20</v>
      </c>
      <c r="B26" s="38"/>
      <c r="C26" s="38"/>
      <c r="D26" s="38"/>
      <c r="E26" s="38"/>
      <c r="F26" s="38"/>
    </row>
    <row r="27" spans="1:7" x14ac:dyDescent="0.25">
      <c r="A27" s="38" t="s">
        <v>21</v>
      </c>
      <c r="B27" s="38"/>
      <c r="C27" s="38"/>
      <c r="D27" s="38"/>
      <c r="E27" s="38"/>
      <c r="F27" s="38"/>
    </row>
    <row r="28" spans="1:7" ht="32.1" customHeight="1" x14ac:dyDescent="0.25">
      <c r="A28" s="46" t="s">
        <v>22</v>
      </c>
      <c r="B28" s="38"/>
      <c r="C28" s="38"/>
      <c r="D28" s="38"/>
      <c r="E28" s="38"/>
      <c r="F28" s="38"/>
    </row>
    <row r="29" spans="1:7" x14ac:dyDescent="0.25">
      <c r="A29" s="38" t="s">
        <v>23</v>
      </c>
      <c r="B29" s="38"/>
      <c r="C29" s="38"/>
      <c r="D29" s="38"/>
      <c r="E29" s="38"/>
      <c r="F29" s="38"/>
    </row>
    <row r="30" spans="1:7" x14ac:dyDescent="0.25">
      <c r="A30" s="25" t="s">
        <v>24</v>
      </c>
      <c r="D30" s="26"/>
      <c r="E30" s="27"/>
    </row>
    <row r="31" spans="1:7" x14ac:dyDescent="0.25">
      <c r="A31" s="28" t="s">
        <v>569</v>
      </c>
      <c r="B31" s="29"/>
      <c r="C31" s="30"/>
      <c r="D31" s="30"/>
    </row>
    <row r="32" spans="1:7" x14ac:dyDescent="0.25">
      <c r="A32" s="23"/>
      <c r="B32" s="23"/>
    </row>
    <row r="34" spans="1:7" x14ac:dyDescent="0.25">
      <c r="A34" s="23" t="s">
        <v>41</v>
      </c>
      <c r="B34" s="23" t="s">
        <v>42</v>
      </c>
    </row>
    <row r="36" spans="1:7" x14ac:dyDescent="0.25">
      <c r="A36" s="23" t="s">
        <v>25</v>
      </c>
    </row>
    <row r="37" spans="1:7" ht="60" x14ac:dyDescent="0.25">
      <c r="A37" s="13" t="s">
        <v>26</v>
      </c>
      <c r="B37" s="13" t="s">
        <v>27</v>
      </c>
      <c r="C37" s="13" t="s">
        <v>28</v>
      </c>
      <c r="D37" s="13" t="s">
        <v>29</v>
      </c>
      <c r="E37" s="13" t="s">
        <v>30</v>
      </c>
      <c r="F37" s="13" t="s">
        <v>31</v>
      </c>
      <c r="G37" s="13" t="s">
        <v>32</v>
      </c>
    </row>
    <row r="38" spans="1:7" x14ac:dyDescent="0.25">
      <c r="A38" s="18" t="s">
        <v>43</v>
      </c>
      <c r="B38" s="18" t="s">
        <v>44</v>
      </c>
      <c r="C38" s="17"/>
      <c r="D38" s="17"/>
      <c r="E38" s="17"/>
      <c r="F38" s="17"/>
      <c r="G38" s="9"/>
    </row>
    <row r="39" spans="1:7" ht="30" x14ac:dyDescent="0.25">
      <c r="A39" s="17" t="s">
        <v>45</v>
      </c>
      <c r="B39" s="17" t="s">
        <v>44</v>
      </c>
      <c r="C39" s="17">
        <v>2000</v>
      </c>
      <c r="D39" s="17" t="s">
        <v>37</v>
      </c>
      <c r="E39" s="19">
        <v>0.48</v>
      </c>
      <c r="F39" s="17">
        <f>IF(ISBLANK(E39),"", PRODUCT(C39,E39))</f>
        <v>960</v>
      </c>
      <c r="G39" s="15" t="s">
        <v>666</v>
      </c>
    </row>
    <row r="40" spans="1:7" x14ac:dyDescent="0.25">
      <c r="E40" s="18" t="s">
        <v>33</v>
      </c>
      <c r="F40" s="18">
        <f>IF(F39="","",ROUND(SUM(F39:F39),2))</f>
        <v>960</v>
      </c>
      <c r="G40" s="14" t="str">
        <f>IF(F39="","Neužpildytos visos objektų kainos","")</f>
        <v/>
      </c>
    </row>
    <row r="41" spans="1:7" x14ac:dyDescent="0.25">
      <c r="C41" s="18" t="s">
        <v>34</v>
      </c>
      <c r="D41" s="20">
        <v>5</v>
      </c>
      <c r="E41" s="18" t="s">
        <v>35</v>
      </c>
      <c r="F41" s="18">
        <f>IF(OR(F40="",D41=""),"", ROUND(PRODUCT(D41,F40)/100,2))</f>
        <v>48</v>
      </c>
      <c r="G41" s="14" t="str">
        <f>IF(D41="", "Nurodykite taikomą PVM dydį", "")</f>
        <v/>
      </c>
    </row>
    <row r="42" spans="1:7" x14ac:dyDescent="0.25">
      <c r="E42" s="18" t="s">
        <v>36</v>
      </c>
      <c r="F42" s="18">
        <f>IF(ISBLANK(F41), "", ROUND(SUM(F40:F41),2))</f>
        <v>1008</v>
      </c>
    </row>
    <row r="45" spans="1:7" x14ac:dyDescent="0.25">
      <c r="A45" s="23" t="s">
        <v>46</v>
      </c>
      <c r="B45" s="23" t="s">
        <v>47</v>
      </c>
    </row>
    <row r="47" spans="1:7" x14ac:dyDescent="0.25">
      <c r="A47" s="23" t="s">
        <v>25</v>
      </c>
    </row>
    <row r="48" spans="1:7" ht="60" x14ac:dyDescent="0.25">
      <c r="A48" s="13" t="s">
        <v>26</v>
      </c>
      <c r="B48" s="13" t="s">
        <v>27</v>
      </c>
      <c r="C48" s="13" t="s">
        <v>28</v>
      </c>
      <c r="D48" s="13" t="s">
        <v>29</v>
      </c>
      <c r="E48" s="13" t="s">
        <v>30</v>
      </c>
      <c r="F48" s="13" t="s">
        <v>31</v>
      </c>
      <c r="G48" s="13" t="s">
        <v>32</v>
      </c>
    </row>
    <row r="49" spans="1:7" x14ac:dyDescent="0.25">
      <c r="A49" s="18" t="s">
        <v>48</v>
      </c>
      <c r="B49" s="18" t="s">
        <v>49</v>
      </c>
      <c r="C49" s="17"/>
      <c r="D49" s="17"/>
      <c r="E49" s="17"/>
      <c r="F49" s="17"/>
      <c r="G49" s="9"/>
    </row>
    <row r="50" spans="1:7" ht="45" x14ac:dyDescent="0.25">
      <c r="A50" s="17" t="s">
        <v>50</v>
      </c>
      <c r="B50" s="17" t="s">
        <v>49</v>
      </c>
      <c r="C50" s="17">
        <v>10000</v>
      </c>
      <c r="D50" s="17" t="s">
        <v>37</v>
      </c>
      <c r="E50" s="19">
        <v>0.23</v>
      </c>
      <c r="F50" s="17">
        <f>IF(ISBLANK(E50),"", PRODUCT(C50,E50))</f>
        <v>2300</v>
      </c>
      <c r="G50" s="15" t="s">
        <v>665</v>
      </c>
    </row>
    <row r="51" spans="1:7" x14ac:dyDescent="0.25">
      <c r="E51" s="18" t="s">
        <v>33</v>
      </c>
      <c r="F51" s="18">
        <f>IF(F50="","",ROUND(SUM(F50:F50),2))</f>
        <v>2300</v>
      </c>
      <c r="G51" s="14" t="str">
        <f>IF(F50="","Neužpildytos visos objektų kainos","")</f>
        <v/>
      </c>
    </row>
    <row r="52" spans="1:7" x14ac:dyDescent="0.25">
      <c r="C52" s="18" t="s">
        <v>34</v>
      </c>
      <c r="D52" s="20">
        <v>5</v>
      </c>
      <c r="E52" s="18" t="s">
        <v>35</v>
      </c>
      <c r="F52" s="18">
        <f>IF(OR(F51="",D52=""),"", ROUND(PRODUCT(D52,F51)/100,2))</f>
        <v>115</v>
      </c>
      <c r="G52" s="14" t="str">
        <f>IF(D52="", "Nurodykite taikomą PVM dydį", "")</f>
        <v/>
      </c>
    </row>
    <row r="53" spans="1:7" x14ac:dyDescent="0.25">
      <c r="E53" s="18" t="s">
        <v>36</v>
      </c>
      <c r="F53" s="18">
        <f>IF(ISBLANK(F52), "", ROUND(SUM(F51:F52),2))</f>
        <v>2415</v>
      </c>
    </row>
    <row r="56" spans="1:7" x14ac:dyDescent="0.25">
      <c r="A56" s="23" t="s">
        <v>51</v>
      </c>
      <c r="B56" s="23" t="s">
        <v>52</v>
      </c>
    </row>
    <row r="58" spans="1:7" x14ac:dyDescent="0.25">
      <c r="A58" s="23" t="s">
        <v>25</v>
      </c>
    </row>
    <row r="59" spans="1:7" ht="60" x14ac:dyDescent="0.25">
      <c r="A59" s="18" t="s">
        <v>26</v>
      </c>
      <c r="B59" s="18" t="s">
        <v>27</v>
      </c>
      <c r="C59" s="18" t="s">
        <v>28</v>
      </c>
      <c r="D59" s="18" t="s">
        <v>29</v>
      </c>
      <c r="E59" s="18" t="s">
        <v>30</v>
      </c>
      <c r="F59" s="18" t="s">
        <v>31</v>
      </c>
      <c r="G59" s="13" t="s">
        <v>32</v>
      </c>
    </row>
    <row r="60" spans="1:7" x14ac:dyDescent="0.25">
      <c r="A60" s="18" t="s">
        <v>53</v>
      </c>
      <c r="B60" s="18" t="s">
        <v>54</v>
      </c>
      <c r="C60" s="17"/>
      <c r="D60" s="17"/>
      <c r="E60" s="17"/>
      <c r="F60" s="17"/>
      <c r="G60" s="9"/>
    </row>
    <row r="61" spans="1:7" ht="30" x14ac:dyDescent="0.25">
      <c r="A61" s="17" t="s">
        <v>55</v>
      </c>
      <c r="B61" s="17" t="s">
        <v>54</v>
      </c>
      <c r="C61" s="17">
        <v>3000</v>
      </c>
      <c r="D61" s="17" t="s">
        <v>37</v>
      </c>
      <c r="E61" s="19">
        <v>0.46</v>
      </c>
      <c r="F61" s="17">
        <f>IF(ISBLANK(E61),"", PRODUCT(C61,E61))</f>
        <v>1380</v>
      </c>
      <c r="G61" s="37" t="s">
        <v>667</v>
      </c>
    </row>
    <row r="62" spans="1:7" x14ac:dyDescent="0.25">
      <c r="E62" s="18" t="s">
        <v>33</v>
      </c>
      <c r="F62" s="18">
        <f>IF(F61="","",ROUND(SUM(F61:F61),2))</f>
        <v>1380</v>
      </c>
      <c r="G62" s="14" t="str">
        <f>IF(F61="","Neužpildytos visos objektų kainos","")</f>
        <v/>
      </c>
    </row>
    <row r="63" spans="1:7" x14ac:dyDescent="0.25">
      <c r="C63" s="18" t="s">
        <v>34</v>
      </c>
      <c r="D63" s="20">
        <v>5</v>
      </c>
      <c r="E63" s="18" t="s">
        <v>35</v>
      </c>
      <c r="F63" s="18">
        <f>IF(OR(F62="",D63=""),"", ROUND(PRODUCT(D63,F62)/100,2))</f>
        <v>69</v>
      </c>
      <c r="G63" s="14" t="str">
        <f>IF(D63="", "Nurodykite taikomą PVM dydį", "")</f>
        <v/>
      </c>
    </row>
    <row r="64" spans="1:7" x14ac:dyDescent="0.25">
      <c r="E64" s="18" t="s">
        <v>36</v>
      </c>
      <c r="F64" s="18">
        <f>IF(ISBLANK(F63), "", ROUND(SUM(F62:F63),2))</f>
        <v>1449</v>
      </c>
    </row>
    <row r="67" spans="1:7" x14ac:dyDescent="0.25">
      <c r="A67" s="23" t="s">
        <v>56</v>
      </c>
      <c r="B67" s="23" t="s">
        <v>57</v>
      </c>
    </row>
    <row r="69" spans="1:7" x14ac:dyDescent="0.25">
      <c r="A69" s="23" t="s">
        <v>25</v>
      </c>
    </row>
    <row r="70" spans="1:7" ht="60" x14ac:dyDescent="0.25">
      <c r="A70" s="18" t="s">
        <v>26</v>
      </c>
      <c r="B70" s="18" t="s">
        <v>27</v>
      </c>
      <c r="C70" s="18" t="s">
        <v>28</v>
      </c>
      <c r="D70" s="18" t="s">
        <v>29</v>
      </c>
      <c r="E70" s="18" t="s">
        <v>30</v>
      </c>
      <c r="F70" s="18" t="s">
        <v>31</v>
      </c>
      <c r="G70" s="13" t="s">
        <v>32</v>
      </c>
    </row>
    <row r="71" spans="1:7" x14ac:dyDescent="0.25">
      <c r="A71" s="18" t="s">
        <v>58</v>
      </c>
      <c r="B71" s="18" t="s">
        <v>59</v>
      </c>
      <c r="C71" s="17"/>
      <c r="D71" s="17"/>
      <c r="E71" s="17"/>
      <c r="F71" s="17"/>
      <c r="G71" s="9"/>
    </row>
    <row r="72" spans="1:7" ht="30" x14ac:dyDescent="0.25">
      <c r="A72" s="17" t="s">
        <v>60</v>
      </c>
      <c r="B72" s="17" t="s">
        <v>59</v>
      </c>
      <c r="C72" s="17">
        <v>40</v>
      </c>
      <c r="D72" s="17" t="s">
        <v>37</v>
      </c>
      <c r="E72" s="19">
        <v>1.66</v>
      </c>
      <c r="F72" s="17">
        <f>IF(ISBLANK(E72),"", PRODUCT(C72,E72))</f>
        <v>66.399999999999991</v>
      </c>
      <c r="G72" s="37" t="s">
        <v>668</v>
      </c>
    </row>
    <row r="73" spans="1:7" x14ac:dyDescent="0.25">
      <c r="E73" s="18" t="s">
        <v>33</v>
      </c>
      <c r="F73" s="18">
        <f>IF(F72="","",ROUND(SUM(F72:F72),2))</f>
        <v>66.400000000000006</v>
      </c>
      <c r="G73" s="14" t="str">
        <f>IF(F72="","Neužpildytos visos objektų kainos","")</f>
        <v/>
      </c>
    </row>
    <row r="74" spans="1:7" x14ac:dyDescent="0.25">
      <c r="C74" s="18" t="s">
        <v>34</v>
      </c>
      <c r="D74" s="20">
        <v>5</v>
      </c>
      <c r="E74" s="18" t="s">
        <v>35</v>
      </c>
      <c r="F74" s="18">
        <f>IF(OR(F73="",D74=""),"", ROUND(PRODUCT(D74,F73)/100,2))</f>
        <v>3.32</v>
      </c>
      <c r="G74" s="14" t="str">
        <f>IF(D74="", "Nurodykite taikomą PVM dydį", "")</f>
        <v/>
      </c>
    </row>
    <row r="75" spans="1:7" x14ac:dyDescent="0.25">
      <c r="E75" s="18" t="s">
        <v>36</v>
      </c>
      <c r="F75" s="18">
        <f>IF(ISBLANK(F74), "", ROUND(SUM(F73:F74),2))</f>
        <v>69.72</v>
      </c>
    </row>
    <row r="78" spans="1:7" x14ac:dyDescent="0.25">
      <c r="A78" s="23" t="s">
        <v>61</v>
      </c>
      <c r="B78" s="23" t="s">
        <v>62</v>
      </c>
    </row>
    <row r="80" spans="1:7" x14ac:dyDescent="0.25">
      <c r="A80" s="23" t="s">
        <v>25</v>
      </c>
    </row>
    <row r="81" spans="1:7" ht="60" x14ac:dyDescent="0.25">
      <c r="A81" s="18" t="s">
        <v>26</v>
      </c>
      <c r="B81" s="18" t="s">
        <v>27</v>
      </c>
      <c r="C81" s="18" t="s">
        <v>28</v>
      </c>
      <c r="D81" s="18" t="s">
        <v>29</v>
      </c>
      <c r="E81" s="18" t="s">
        <v>30</v>
      </c>
      <c r="F81" s="18" t="s">
        <v>31</v>
      </c>
      <c r="G81" s="13" t="s">
        <v>32</v>
      </c>
    </row>
    <row r="82" spans="1:7" x14ac:dyDescent="0.25">
      <c r="A82" s="18" t="s">
        <v>63</v>
      </c>
      <c r="B82" s="18" t="s">
        <v>64</v>
      </c>
      <c r="C82" s="17"/>
      <c r="D82" s="17"/>
      <c r="E82" s="17"/>
      <c r="F82" s="17"/>
      <c r="G82" s="9"/>
    </row>
    <row r="83" spans="1:7" ht="30" x14ac:dyDescent="0.25">
      <c r="A83" s="17" t="s">
        <v>65</v>
      </c>
      <c r="B83" s="17" t="s">
        <v>64</v>
      </c>
      <c r="C83" s="17">
        <v>3200</v>
      </c>
      <c r="D83" s="17" t="s">
        <v>39</v>
      </c>
      <c r="E83" s="19">
        <v>1.3879999999999999</v>
      </c>
      <c r="F83" s="17">
        <f>IF(ISBLANK(E83),"", PRODUCT(C83,E83))</f>
        <v>4441.5999999999995</v>
      </c>
      <c r="G83" s="15" t="s">
        <v>670</v>
      </c>
    </row>
    <row r="84" spans="1:7" x14ac:dyDescent="0.25">
      <c r="E84" s="18" t="s">
        <v>33</v>
      </c>
      <c r="F84" s="18">
        <f>IF(F83="","",ROUND(SUM(F83:F83),2))</f>
        <v>4441.6000000000004</v>
      </c>
      <c r="G84" s="14" t="str">
        <f>IF(F83="","Neužpildytos visos objektų kainos","")</f>
        <v/>
      </c>
    </row>
    <row r="85" spans="1:7" x14ac:dyDescent="0.25">
      <c r="C85" s="18" t="s">
        <v>34</v>
      </c>
      <c r="D85" s="20">
        <v>5</v>
      </c>
      <c r="E85" s="18" t="s">
        <v>35</v>
      </c>
      <c r="F85" s="18">
        <f>IF(OR(F84="",D85=""),"", ROUND(PRODUCT(D85,F84)/100,2))</f>
        <v>222.08</v>
      </c>
      <c r="G85" s="14" t="str">
        <f>IF(D85="", "Nurodykite taikomą PVM dydį", "")</f>
        <v/>
      </c>
    </row>
    <row r="86" spans="1:7" x14ac:dyDescent="0.25">
      <c r="E86" s="18" t="s">
        <v>36</v>
      </c>
      <c r="F86" s="18">
        <f>IF(ISBLANK(F85), "", ROUND(SUM(F84:F85),2))</f>
        <v>4663.68</v>
      </c>
    </row>
    <row r="90" spans="1:7" x14ac:dyDescent="0.25">
      <c r="A90" s="23" t="s">
        <v>66</v>
      </c>
      <c r="B90" s="23" t="s">
        <v>67</v>
      </c>
    </row>
    <row r="92" spans="1:7" x14ac:dyDescent="0.25">
      <c r="A92" s="23" t="s">
        <v>25</v>
      </c>
    </row>
    <row r="93" spans="1:7" ht="60" x14ac:dyDescent="0.25">
      <c r="A93" s="18" t="s">
        <v>26</v>
      </c>
      <c r="B93" s="18" t="s">
        <v>27</v>
      </c>
      <c r="C93" s="18" t="s">
        <v>28</v>
      </c>
      <c r="D93" s="18" t="s">
        <v>29</v>
      </c>
      <c r="E93" s="18" t="s">
        <v>30</v>
      </c>
      <c r="F93" s="18" t="s">
        <v>31</v>
      </c>
      <c r="G93" s="13" t="s">
        <v>32</v>
      </c>
    </row>
    <row r="94" spans="1:7" x14ac:dyDescent="0.25">
      <c r="A94" s="18" t="s">
        <v>68</v>
      </c>
      <c r="B94" s="18" t="s">
        <v>69</v>
      </c>
      <c r="C94" s="17"/>
      <c r="D94" s="17"/>
      <c r="E94" s="17"/>
      <c r="F94" s="17"/>
      <c r="G94" s="9"/>
    </row>
    <row r="95" spans="1:7" ht="45" x14ac:dyDescent="0.25">
      <c r="A95" s="17" t="s">
        <v>70</v>
      </c>
      <c r="B95" s="17" t="s">
        <v>69</v>
      </c>
      <c r="C95" s="17">
        <v>100</v>
      </c>
      <c r="D95" s="17" t="s">
        <v>37</v>
      </c>
      <c r="E95" s="19">
        <v>42</v>
      </c>
      <c r="F95" s="17">
        <f>IF(ISBLANK(E95),"", PRODUCT(C95,E95))</f>
        <v>4200</v>
      </c>
      <c r="G95" s="37" t="s">
        <v>671</v>
      </c>
    </row>
    <row r="96" spans="1:7" x14ac:dyDescent="0.25">
      <c r="E96" s="18" t="s">
        <v>33</v>
      </c>
      <c r="F96" s="18">
        <f>IF(F95="","",ROUND(SUM(F95:F95),2))</f>
        <v>4200</v>
      </c>
      <c r="G96" s="14" t="str">
        <f>IF(F95="","Neužpildytos visos objektų kainos","")</f>
        <v/>
      </c>
    </row>
    <row r="97" spans="1:7" x14ac:dyDescent="0.25">
      <c r="C97" s="18" t="s">
        <v>34</v>
      </c>
      <c r="D97" s="20">
        <v>5</v>
      </c>
      <c r="E97" s="18" t="s">
        <v>35</v>
      </c>
      <c r="F97" s="18">
        <f>IF(OR(F96="",D97=""),"", ROUND(PRODUCT(D97,F96)/100,2))</f>
        <v>210</v>
      </c>
      <c r="G97" s="14" t="str">
        <f>IF(D97="", "Nurodykite taikomą PVM dydį", "")</f>
        <v/>
      </c>
    </row>
    <row r="98" spans="1:7" x14ac:dyDescent="0.25">
      <c r="E98" s="18" t="s">
        <v>36</v>
      </c>
      <c r="F98" s="18">
        <f>IF(ISBLANK(F97), "", ROUND(SUM(F96:F97),2))</f>
        <v>4410</v>
      </c>
    </row>
    <row r="102" spans="1:7" x14ac:dyDescent="0.25">
      <c r="A102" s="23" t="s">
        <v>71</v>
      </c>
      <c r="B102" s="23" t="s">
        <v>72</v>
      </c>
    </row>
    <row r="104" spans="1:7" x14ac:dyDescent="0.25">
      <c r="A104" s="23" t="s">
        <v>25</v>
      </c>
    </row>
    <row r="105" spans="1:7" ht="60" x14ac:dyDescent="0.25">
      <c r="A105" s="18" t="s">
        <v>26</v>
      </c>
      <c r="B105" s="18" t="s">
        <v>27</v>
      </c>
      <c r="C105" s="18" t="s">
        <v>28</v>
      </c>
      <c r="D105" s="18" t="s">
        <v>29</v>
      </c>
      <c r="E105" s="18" t="s">
        <v>30</v>
      </c>
      <c r="F105" s="18" t="s">
        <v>31</v>
      </c>
      <c r="G105" s="13" t="s">
        <v>32</v>
      </c>
    </row>
    <row r="106" spans="1:7" x14ac:dyDescent="0.25">
      <c r="A106" s="18" t="s">
        <v>73</v>
      </c>
      <c r="B106" s="18" t="s">
        <v>74</v>
      </c>
      <c r="C106" s="17"/>
      <c r="D106" s="17"/>
      <c r="E106" s="17"/>
      <c r="F106" s="17"/>
      <c r="G106" s="9"/>
    </row>
    <row r="107" spans="1:7" ht="30" x14ac:dyDescent="0.25">
      <c r="A107" s="17" t="s">
        <v>75</v>
      </c>
      <c r="B107" s="17" t="s">
        <v>76</v>
      </c>
      <c r="C107" s="17">
        <v>60</v>
      </c>
      <c r="D107" s="17" t="s">
        <v>38</v>
      </c>
      <c r="E107" s="19">
        <v>9.64</v>
      </c>
      <c r="F107" s="17">
        <f>IF(ISBLANK(E107),"", PRODUCT(C107,E107))</f>
        <v>578.40000000000009</v>
      </c>
      <c r="G107" s="37" t="s">
        <v>669</v>
      </c>
    </row>
    <row r="108" spans="1:7" x14ac:dyDescent="0.25">
      <c r="E108" s="18" t="s">
        <v>33</v>
      </c>
      <c r="F108" s="18">
        <f>IF(F107="","",ROUND(SUM(F107:F107),2))</f>
        <v>578.4</v>
      </c>
      <c r="G108" s="14" t="str">
        <f>IF(F107="","Neužpildytos visos objektų kainos","")</f>
        <v/>
      </c>
    </row>
    <row r="109" spans="1:7" x14ac:dyDescent="0.25">
      <c r="C109" s="18" t="s">
        <v>34</v>
      </c>
      <c r="D109" s="20"/>
      <c r="E109" s="18" t="s">
        <v>35</v>
      </c>
      <c r="F109" s="18" t="str">
        <f>IF(OR(F108="",D109=""),"", ROUND(PRODUCT(D109,F108)/100,2))</f>
        <v/>
      </c>
      <c r="G109" s="14" t="str">
        <f>IF(D109="", "Nurodykite taikomą PVM dydį", "")</f>
        <v>Nurodykite taikomą PVM dydį</v>
      </c>
    </row>
    <row r="110" spans="1:7" x14ac:dyDescent="0.25">
      <c r="E110" s="18" t="s">
        <v>36</v>
      </c>
      <c r="F110" s="18">
        <f>IF(ISBLANK(F109), "", ROUND(SUM(F108:F109),2))</f>
        <v>578.4</v>
      </c>
    </row>
    <row r="113" spans="1:7" x14ac:dyDescent="0.25">
      <c r="A113" s="23" t="s">
        <v>77</v>
      </c>
      <c r="B113" s="23" t="s">
        <v>78</v>
      </c>
    </row>
    <row r="115" spans="1:7" x14ac:dyDescent="0.25">
      <c r="A115" s="23" t="s">
        <v>25</v>
      </c>
    </row>
    <row r="116" spans="1:7" ht="60" x14ac:dyDescent="0.25">
      <c r="A116" s="18" t="s">
        <v>26</v>
      </c>
      <c r="B116" s="18" t="s">
        <v>27</v>
      </c>
      <c r="C116" s="18" t="s">
        <v>28</v>
      </c>
      <c r="D116" s="18" t="s">
        <v>29</v>
      </c>
      <c r="E116" s="18" t="s">
        <v>30</v>
      </c>
      <c r="F116" s="18" t="s">
        <v>31</v>
      </c>
      <c r="G116" s="13" t="s">
        <v>32</v>
      </c>
    </row>
    <row r="117" spans="1:7" x14ac:dyDescent="0.25">
      <c r="A117" s="18" t="s">
        <v>79</v>
      </c>
      <c r="B117" s="18" t="s">
        <v>80</v>
      </c>
      <c r="C117" s="17"/>
      <c r="D117" s="17"/>
      <c r="E117" s="17"/>
      <c r="F117" s="17"/>
      <c r="G117" s="9"/>
    </row>
    <row r="118" spans="1:7" ht="30" x14ac:dyDescent="0.25">
      <c r="A118" s="17" t="s">
        <v>81</v>
      </c>
      <c r="B118" s="17" t="s">
        <v>80</v>
      </c>
      <c r="C118" s="17">
        <v>60</v>
      </c>
      <c r="D118" s="17" t="s">
        <v>37</v>
      </c>
      <c r="E118" s="19">
        <v>15.66</v>
      </c>
      <c r="F118" s="17">
        <f>IF(ISBLANK(E118),"", PRODUCT(C118,E118))</f>
        <v>939.6</v>
      </c>
      <c r="G118" s="37" t="s">
        <v>672</v>
      </c>
    </row>
    <row r="119" spans="1:7" x14ac:dyDescent="0.25">
      <c r="E119" s="18" t="s">
        <v>33</v>
      </c>
      <c r="F119" s="18">
        <f>IF(F118="","",ROUND(SUM(F118:F118),2))</f>
        <v>939.6</v>
      </c>
      <c r="G119" s="14" t="str">
        <f>IF(F118="","Neužpildytos visos objektų kainos","")</f>
        <v/>
      </c>
    </row>
    <row r="120" spans="1:7" x14ac:dyDescent="0.25">
      <c r="C120" s="18" t="s">
        <v>34</v>
      </c>
      <c r="D120" s="20">
        <v>5</v>
      </c>
      <c r="E120" s="18" t="s">
        <v>35</v>
      </c>
      <c r="F120" s="18">
        <f>IF(OR(F119="",D120=""),"", ROUND(PRODUCT(D120,F119)/100,2))</f>
        <v>46.98</v>
      </c>
      <c r="G120" s="14" t="str">
        <f>IF(D120="", "Nurodykite taikomą PVM dydį", "")</f>
        <v/>
      </c>
    </row>
    <row r="121" spans="1:7" x14ac:dyDescent="0.25">
      <c r="E121" s="18" t="s">
        <v>36</v>
      </c>
      <c r="F121" s="18">
        <f>IF(ISBLANK(F120), "", ROUND(SUM(F119:F120),2))</f>
        <v>986.58</v>
      </c>
    </row>
    <row r="125" spans="1:7" x14ac:dyDescent="0.25">
      <c r="A125" s="23" t="s">
        <v>82</v>
      </c>
      <c r="B125" s="23" t="s">
        <v>83</v>
      </c>
    </row>
    <row r="127" spans="1:7" x14ac:dyDescent="0.25">
      <c r="A127" s="23" t="s">
        <v>25</v>
      </c>
    </row>
    <row r="128" spans="1:7" ht="60" x14ac:dyDescent="0.25">
      <c r="A128" s="18" t="s">
        <v>26</v>
      </c>
      <c r="B128" s="18" t="s">
        <v>27</v>
      </c>
      <c r="C128" s="18" t="s">
        <v>28</v>
      </c>
      <c r="D128" s="18" t="s">
        <v>29</v>
      </c>
      <c r="E128" s="18" t="s">
        <v>30</v>
      </c>
      <c r="F128" s="18" t="s">
        <v>31</v>
      </c>
      <c r="G128" s="13" t="s">
        <v>32</v>
      </c>
    </row>
    <row r="129" spans="1:7" x14ac:dyDescent="0.25">
      <c r="A129" s="18" t="s">
        <v>84</v>
      </c>
      <c r="B129" s="18" t="s">
        <v>85</v>
      </c>
      <c r="C129" s="17"/>
      <c r="D129" s="17"/>
      <c r="E129" s="17"/>
      <c r="F129" s="17"/>
      <c r="G129" s="9"/>
    </row>
    <row r="130" spans="1:7" ht="30" x14ac:dyDescent="0.25">
      <c r="A130" s="17" t="s">
        <v>86</v>
      </c>
      <c r="B130" s="17" t="s">
        <v>85</v>
      </c>
      <c r="C130" s="17">
        <v>2500</v>
      </c>
      <c r="D130" s="17" t="s">
        <v>38</v>
      </c>
      <c r="E130" s="19">
        <v>0.16600000000000001</v>
      </c>
      <c r="F130" s="17">
        <f>IF(ISBLANK(E130),"", PRODUCT(C130,E130))</f>
        <v>415</v>
      </c>
      <c r="G130" s="37" t="s">
        <v>673</v>
      </c>
    </row>
    <row r="131" spans="1:7" x14ac:dyDescent="0.25">
      <c r="E131" s="18" t="s">
        <v>33</v>
      </c>
      <c r="F131" s="18">
        <f>IF(F130="","",ROUND(SUM(F130:F130),2))</f>
        <v>415</v>
      </c>
      <c r="G131" s="14" t="str">
        <f>IF(F130="","Neužpildytos visos objektų kainos","")</f>
        <v/>
      </c>
    </row>
    <row r="132" spans="1:7" x14ac:dyDescent="0.25">
      <c r="C132" s="18" t="s">
        <v>34</v>
      </c>
      <c r="D132" s="20">
        <v>5</v>
      </c>
      <c r="E132" s="18" t="s">
        <v>35</v>
      </c>
      <c r="F132" s="18">
        <f>IF(OR(F131="",D132=""),"", ROUND(PRODUCT(D132,F131)/100,2))</f>
        <v>20.75</v>
      </c>
      <c r="G132" s="14" t="str">
        <f>IF(D132="", "Nurodykite taikomą PVM dydį", "")</f>
        <v/>
      </c>
    </row>
    <row r="133" spans="1:7" x14ac:dyDescent="0.25">
      <c r="E133" s="18" t="s">
        <v>36</v>
      </c>
      <c r="F133" s="18">
        <f>IF(ISBLANK(F132), "", ROUND(SUM(F131:F132),2))</f>
        <v>435.75</v>
      </c>
    </row>
    <row r="137" spans="1:7" x14ac:dyDescent="0.25">
      <c r="A137" s="23" t="s">
        <v>87</v>
      </c>
      <c r="B137" s="23" t="s">
        <v>88</v>
      </c>
    </row>
    <row r="139" spans="1:7" x14ac:dyDescent="0.25">
      <c r="A139" s="23" t="s">
        <v>25</v>
      </c>
    </row>
    <row r="140" spans="1:7" ht="60" x14ac:dyDescent="0.25">
      <c r="A140" s="18" t="s">
        <v>26</v>
      </c>
      <c r="B140" s="18" t="s">
        <v>27</v>
      </c>
      <c r="C140" s="18" t="s">
        <v>28</v>
      </c>
      <c r="D140" s="18" t="s">
        <v>29</v>
      </c>
      <c r="E140" s="18" t="s">
        <v>30</v>
      </c>
      <c r="F140" s="18" t="s">
        <v>31</v>
      </c>
      <c r="G140" s="13" t="s">
        <v>32</v>
      </c>
    </row>
    <row r="141" spans="1:7" x14ac:dyDescent="0.25">
      <c r="A141" s="18" t="s">
        <v>89</v>
      </c>
      <c r="B141" s="18" t="s">
        <v>90</v>
      </c>
      <c r="C141" s="17"/>
      <c r="D141" s="17"/>
      <c r="E141" s="17"/>
      <c r="F141" s="17"/>
      <c r="G141" s="9"/>
    </row>
    <row r="142" spans="1:7" ht="30" x14ac:dyDescent="0.25">
      <c r="A142" s="17" t="s">
        <v>91</v>
      </c>
      <c r="B142" s="17" t="s">
        <v>90</v>
      </c>
      <c r="C142" s="17">
        <v>75</v>
      </c>
      <c r="D142" s="17" t="s">
        <v>37</v>
      </c>
      <c r="E142" s="19">
        <v>2.66</v>
      </c>
      <c r="F142" s="17">
        <f>IF(ISBLANK(E142),"", PRODUCT(C142,E142))</f>
        <v>199.5</v>
      </c>
      <c r="G142" s="37" t="s">
        <v>676</v>
      </c>
    </row>
    <row r="143" spans="1:7" x14ac:dyDescent="0.25">
      <c r="E143" s="18" t="s">
        <v>33</v>
      </c>
      <c r="F143" s="18">
        <f>IF(F142="","",ROUND(SUM(F142:F142),2))</f>
        <v>199.5</v>
      </c>
      <c r="G143" s="14" t="str">
        <f>IF(F142="","Neužpildytos visos objektų kainos","")</f>
        <v/>
      </c>
    </row>
    <row r="144" spans="1:7" x14ac:dyDescent="0.25">
      <c r="C144" s="18" t="s">
        <v>34</v>
      </c>
      <c r="D144" s="20">
        <v>5</v>
      </c>
      <c r="E144" s="18" t="s">
        <v>35</v>
      </c>
      <c r="F144" s="18">
        <f>IF(OR(F143="",D144=""),"", ROUND(PRODUCT(D144,F143)/100,2))</f>
        <v>9.98</v>
      </c>
      <c r="G144" s="14" t="str">
        <f>IF(D144="", "Nurodykite taikomą PVM dydį", "")</f>
        <v/>
      </c>
    </row>
    <row r="145" spans="1:7" x14ac:dyDescent="0.25">
      <c r="E145" s="18" t="s">
        <v>36</v>
      </c>
      <c r="F145" s="18">
        <f>IF(ISBLANK(F144), "", ROUND(SUM(F143:F144),2))</f>
        <v>209.48</v>
      </c>
    </row>
    <row r="148" spans="1:7" x14ac:dyDescent="0.25">
      <c r="A148" s="23" t="s">
        <v>92</v>
      </c>
      <c r="B148" s="23" t="s">
        <v>93</v>
      </c>
    </row>
    <row r="150" spans="1:7" x14ac:dyDescent="0.25">
      <c r="A150" s="23" t="s">
        <v>25</v>
      </c>
    </row>
    <row r="151" spans="1:7" ht="60" x14ac:dyDescent="0.25">
      <c r="A151" s="18" t="s">
        <v>26</v>
      </c>
      <c r="B151" s="18" t="s">
        <v>27</v>
      </c>
      <c r="C151" s="18" t="s">
        <v>28</v>
      </c>
      <c r="D151" s="18" t="s">
        <v>29</v>
      </c>
      <c r="E151" s="18" t="s">
        <v>30</v>
      </c>
      <c r="F151" s="18" t="s">
        <v>31</v>
      </c>
      <c r="G151" s="13" t="s">
        <v>32</v>
      </c>
    </row>
    <row r="152" spans="1:7" x14ac:dyDescent="0.25">
      <c r="A152" s="18" t="s">
        <v>94</v>
      </c>
      <c r="B152" s="18" t="s">
        <v>95</v>
      </c>
      <c r="C152" s="17"/>
      <c r="D152" s="17"/>
      <c r="E152" s="17"/>
      <c r="F152" s="17"/>
      <c r="G152" s="9"/>
    </row>
    <row r="153" spans="1:7" ht="30" x14ac:dyDescent="0.25">
      <c r="A153" s="17" t="s">
        <v>96</v>
      </c>
      <c r="B153" s="17" t="s">
        <v>95</v>
      </c>
      <c r="C153" s="17">
        <v>4000</v>
      </c>
      <c r="D153" s="17" t="s">
        <v>38</v>
      </c>
      <c r="E153" s="19">
        <v>0.25700000000000001</v>
      </c>
      <c r="F153" s="17">
        <f>IF(ISBLANK(E153),"", PRODUCT(C153,E153))</f>
        <v>1028</v>
      </c>
      <c r="G153" s="37" t="s">
        <v>677</v>
      </c>
    </row>
    <row r="154" spans="1:7" x14ac:dyDescent="0.25">
      <c r="E154" s="18" t="s">
        <v>33</v>
      </c>
      <c r="F154" s="18">
        <f>IF(F153="","",ROUND(SUM(F153:F153),2))</f>
        <v>1028</v>
      </c>
      <c r="G154" s="14" t="str">
        <f>IF(F153="","Neužpildytos visos objektų kainos","")</f>
        <v/>
      </c>
    </row>
    <row r="155" spans="1:7" x14ac:dyDescent="0.25">
      <c r="C155" s="18" t="s">
        <v>34</v>
      </c>
      <c r="D155" s="20">
        <v>5</v>
      </c>
      <c r="E155" s="18" t="s">
        <v>35</v>
      </c>
      <c r="F155" s="18">
        <f>IF(OR(F154="",D155=""),"", ROUND(PRODUCT(D155,F154)/100,2))</f>
        <v>51.4</v>
      </c>
      <c r="G155" s="14" t="str">
        <f>IF(D155="", "Nurodykite taikomą PVM dydį", "")</f>
        <v/>
      </c>
    </row>
    <row r="156" spans="1:7" x14ac:dyDescent="0.25">
      <c r="E156" s="18" t="s">
        <v>36</v>
      </c>
      <c r="F156" s="18">
        <f>IF(ISBLANK(F155), "", ROUND(SUM(F154:F155),2))</f>
        <v>1079.4000000000001</v>
      </c>
    </row>
    <row r="159" spans="1:7" x14ac:dyDescent="0.25">
      <c r="A159" s="23" t="s">
        <v>97</v>
      </c>
      <c r="B159" s="23" t="s">
        <v>98</v>
      </c>
    </row>
    <row r="161" spans="1:7" x14ac:dyDescent="0.25">
      <c r="A161" s="23" t="s">
        <v>25</v>
      </c>
    </row>
    <row r="162" spans="1:7" ht="60" x14ac:dyDescent="0.25">
      <c r="A162" s="18" t="s">
        <v>26</v>
      </c>
      <c r="B162" s="18" t="s">
        <v>27</v>
      </c>
      <c r="C162" s="18" t="s">
        <v>28</v>
      </c>
      <c r="D162" s="18" t="s">
        <v>29</v>
      </c>
      <c r="E162" s="18" t="s">
        <v>30</v>
      </c>
      <c r="F162" s="18" t="s">
        <v>31</v>
      </c>
      <c r="G162" s="13" t="s">
        <v>32</v>
      </c>
    </row>
    <row r="163" spans="1:7" x14ac:dyDescent="0.25">
      <c r="A163" s="18" t="s">
        <v>99</v>
      </c>
      <c r="B163" s="18" t="s">
        <v>100</v>
      </c>
      <c r="C163" s="17"/>
      <c r="D163" s="17"/>
      <c r="E163" s="17"/>
      <c r="F163" s="17"/>
      <c r="G163" s="9"/>
    </row>
    <row r="164" spans="1:7" ht="60" x14ac:dyDescent="0.25">
      <c r="A164" s="17" t="s">
        <v>101</v>
      </c>
      <c r="B164" s="17" t="s">
        <v>100</v>
      </c>
      <c r="C164" s="17">
        <v>480</v>
      </c>
      <c r="D164" s="17" t="s">
        <v>38</v>
      </c>
      <c r="E164" s="19">
        <v>0.16700000000000001</v>
      </c>
      <c r="F164" s="17">
        <f>IF(ISBLANK(E164),"", PRODUCT(C164,E164))</f>
        <v>80.160000000000011</v>
      </c>
      <c r="G164" s="37" t="s">
        <v>678</v>
      </c>
    </row>
    <row r="165" spans="1:7" x14ac:dyDescent="0.25">
      <c r="E165" s="18" t="s">
        <v>33</v>
      </c>
      <c r="F165" s="18">
        <f>IF(F164="","",ROUND(SUM(F164:F164),2))</f>
        <v>80.16</v>
      </c>
      <c r="G165" s="14" t="str">
        <f>IF(F164="","Neužpildytos visos objektų kainos","")</f>
        <v/>
      </c>
    </row>
    <row r="166" spans="1:7" x14ac:dyDescent="0.25">
      <c r="C166" s="18" t="s">
        <v>34</v>
      </c>
      <c r="D166" s="20">
        <v>5</v>
      </c>
      <c r="E166" s="18" t="s">
        <v>35</v>
      </c>
      <c r="F166" s="18">
        <f>IF(OR(F165="",D166=""),"", ROUND(PRODUCT(D166,F165)/100,2))</f>
        <v>4.01</v>
      </c>
      <c r="G166" s="14" t="str">
        <f>IF(D166="", "Nurodykite taikomą PVM dydį", "")</f>
        <v/>
      </c>
    </row>
    <row r="167" spans="1:7" x14ac:dyDescent="0.25">
      <c r="E167" s="18" t="s">
        <v>36</v>
      </c>
      <c r="F167" s="18">
        <f>IF(ISBLANK(F166), "", ROUND(SUM(F165:F166),2))</f>
        <v>84.17</v>
      </c>
    </row>
    <row r="170" spans="1:7" x14ac:dyDescent="0.25">
      <c r="A170" s="23" t="s">
        <v>102</v>
      </c>
      <c r="B170" s="23" t="s">
        <v>103</v>
      </c>
    </row>
    <row r="172" spans="1:7" x14ac:dyDescent="0.25">
      <c r="A172" s="23" t="s">
        <v>25</v>
      </c>
    </row>
    <row r="173" spans="1:7" ht="60" x14ac:dyDescent="0.25">
      <c r="A173" s="18" t="s">
        <v>26</v>
      </c>
      <c r="B173" s="18" t="s">
        <v>27</v>
      </c>
      <c r="C173" s="18" t="s">
        <v>28</v>
      </c>
      <c r="D173" s="18" t="s">
        <v>29</v>
      </c>
      <c r="E173" s="18" t="s">
        <v>30</v>
      </c>
      <c r="F173" s="18" t="s">
        <v>31</v>
      </c>
      <c r="G173" s="13" t="s">
        <v>32</v>
      </c>
    </row>
    <row r="174" spans="1:7" x14ac:dyDescent="0.25">
      <c r="A174" s="18" t="s">
        <v>104</v>
      </c>
      <c r="B174" s="18" t="s">
        <v>105</v>
      </c>
      <c r="C174" s="17"/>
      <c r="D174" s="17"/>
      <c r="E174" s="17"/>
      <c r="F174" s="17"/>
      <c r="G174" s="9"/>
    </row>
    <row r="175" spans="1:7" ht="30" x14ac:dyDescent="0.25">
      <c r="A175" s="17" t="s">
        <v>106</v>
      </c>
      <c r="B175" s="17" t="s">
        <v>105</v>
      </c>
      <c r="C175" s="17">
        <v>1100</v>
      </c>
      <c r="D175" s="17" t="s">
        <v>37</v>
      </c>
      <c r="E175" s="19">
        <v>0.47</v>
      </c>
      <c r="F175" s="17">
        <f>IF(ISBLANK(E175),"", PRODUCT(C175,E175))</f>
        <v>517</v>
      </c>
      <c r="G175" s="37" t="s">
        <v>679</v>
      </c>
    </row>
    <row r="176" spans="1:7" x14ac:dyDescent="0.25">
      <c r="E176" s="18" t="s">
        <v>33</v>
      </c>
      <c r="F176" s="18">
        <f>IF(F175="","",ROUND(SUM(F175:F175),2))</f>
        <v>517</v>
      </c>
      <c r="G176" s="14" t="str">
        <f>IF(F175="","Neužpildytos visos objektų kainos","")</f>
        <v/>
      </c>
    </row>
    <row r="177" spans="1:7" x14ac:dyDescent="0.25">
      <c r="C177" s="18" t="s">
        <v>34</v>
      </c>
      <c r="D177" s="20">
        <v>5</v>
      </c>
      <c r="E177" s="18" t="s">
        <v>35</v>
      </c>
      <c r="F177" s="18">
        <f>IF(OR(F176="",D177=""),"", ROUND(PRODUCT(D177,F176)/100,2))</f>
        <v>25.85</v>
      </c>
      <c r="G177" s="14" t="str">
        <f>IF(D177="", "Nurodykite taikomą PVM dydį", "")</f>
        <v/>
      </c>
    </row>
    <row r="178" spans="1:7" x14ac:dyDescent="0.25">
      <c r="E178" s="18" t="s">
        <v>36</v>
      </c>
      <c r="F178" s="18">
        <f>IF(ISBLANK(F177), "", ROUND(SUM(F176:F177),2))</f>
        <v>542.85</v>
      </c>
    </row>
    <row r="182" spans="1:7" x14ac:dyDescent="0.25">
      <c r="A182" s="23" t="s">
        <v>107</v>
      </c>
      <c r="B182" s="23" t="s">
        <v>108</v>
      </c>
    </row>
    <row r="184" spans="1:7" x14ac:dyDescent="0.25">
      <c r="A184" s="23" t="s">
        <v>25</v>
      </c>
    </row>
    <row r="185" spans="1:7" ht="60" x14ac:dyDescent="0.25">
      <c r="A185" s="18" t="s">
        <v>26</v>
      </c>
      <c r="B185" s="18" t="s">
        <v>27</v>
      </c>
      <c r="C185" s="18" t="s">
        <v>28</v>
      </c>
      <c r="D185" s="18" t="s">
        <v>29</v>
      </c>
      <c r="E185" s="18" t="s">
        <v>30</v>
      </c>
      <c r="F185" s="18" t="s">
        <v>31</v>
      </c>
      <c r="G185" s="13" t="s">
        <v>32</v>
      </c>
    </row>
    <row r="186" spans="1:7" x14ac:dyDescent="0.25">
      <c r="A186" s="18" t="s">
        <v>109</v>
      </c>
      <c r="B186" s="18" t="s">
        <v>110</v>
      </c>
      <c r="C186" s="17"/>
      <c r="D186" s="17"/>
      <c r="E186" s="17"/>
      <c r="F186" s="17"/>
      <c r="G186" s="9"/>
    </row>
    <row r="187" spans="1:7" ht="30" x14ac:dyDescent="0.25">
      <c r="A187" s="17" t="s">
        <v>111</v>
      </c>
      <c r="B187" s="17" t="s">
        <v>110</v>
      </c>
      <c r="C187" s="17">
        <v>900</v>
      </c>
      <c r="D187" s="17" t="s">
        <v>38</v>
      </c>
      <c r="E187" s="19">
        <v>0.157</v>
      </c>
      <c r="F187" s="17">
        <f>IF(ISBLANK(E187),"", PRODUCT(C187,E187))</f>
        <v>141.30000000000001</v>
      </c>
      <c r="G187" s="15" t="s">
        <v>680</v>
      </c>
    </row>
    <row r="188" spans="1:7" x14ac:dyDescent="0.25">
      <c r="E188" s="18" t="s">
        <v>33</v>
      </c>
      <c r="F188" s="18">
        <f>IF(F187="","",ROUND(SUM(F187:F187),2))</f>
        <v>141.30000000000001</v>
      </c>
      <c r="G188" s="14" t="str">
        <f>IF(F187="","Neužpildytos visos objektų kainos","")</f>
        <v/>
      </c>
    </row>
    <row r="189" spans="1:7" x14ac:dyDescent="0.25">
      <c r="C189" s="18" t="s">
        <v>34</v>
      </c>
      <c r="D189" s="20">
        <v>5</v>
      </c>
      <c r="E189" s="18" t="s">
        <v>35</v>
      </c>
      <c r="F189" s="18">
        <f>IF(OR(F188="",D189=""),"", ROUND(PRODUCT(D189,F188)/100,2))</f>
        <v>7.07</v>
      </c>
      <c r="G189" s="14" t="str">
        <f>IF(D189="", "Nurodykite taikomą PVM dydį", "")</f>
        <v/>
      </c>
    </row>
    <row r="190" spans="1:7" x14ac:dyDescent="0.25">
      <c r="E190" s="18" t="s">
        <v>36</v>
      </c>
      <c r="F190" s="18">
        <f>IF(ISBLANK(F189), "", ROUND(SUM(F188:F189),2))</f>
        <v>148.37</v>
      </c>
    </row>
    <row r="194" spans="1:7" x14ac:dyDescent="0.25">
      <c r="A194" s="23" t="s">
        <v>112</v>
      </c>
      <c r="B194" s="23" t="s">
        <v>113</v>
      </c>
    </row>
    <row r="196" spans="1:7" x14ac:dyDescent="0.25">
      <c r="A196" s="23" t="s">
        <v>25</v>
      </c>
    </row>
    <row r="197" spans="1:7" ht="60" x14ac:dyDescent="0.25">
      <c r="A197" s="18" t="s">
        <v>26</v>
      </c>
      <c r="B197" s="18" t="s">
        <v>27</v>
      </c>
      <c r="C197" s="18" t="s">
        <v>28</v>
      </c>
      <c r="D197" s="18" t="s">
        <v>29</v>
      </c>
      <c r="E197" s="18" t="s">
        <v>30</v>
      </c>
      <c r="F197" s="18" t="s">
        <v>31</v>
      </c>
      <c r="G197" s="13" t="s">
        <v>32</v>
      </c>
    </row>
    <row r="198" spans="1:7" x14ac:dyDescent="0.25">
      <c r="A198" s="18" t="s">
        <v>114</v>
      </c>
      <c r="B198" s="18" t="s">
        <v>115</v>
      </c>
      <c r="C198" s="17"/>
      <c r="D198" s="17"/>
      <c r="E198" s="17"/>
      <c r="F198" s="17"/>
      <c r="G198" s="9"/>
    </row>
    <row r="199" spans="1:7" ht="30" x14ac:dyDescent="0.25">
      <c r="A199" s="17" t="s">
        <v>116</v>
      </c>
      <c r="B199" s="17" t="s">
        <v>115</v>
      </c>
      <c r="C199" s="17">
        <v>50</v>
      </c>
      <c r="D199" s="17" t="s">
        <v>37</v>
      </c>
      <c r="E199" s="19">
        <v>7.66</v>
      </c>
      <c r="F199" s="17">
        <f>IF(ISBLANK(E199),"", PRODUCT(C199,E199))</f>
        <v>383</v>
      </c>
      <c r="G199" s="37" t="s">
        <v>681</v>
      </c>
    </row>
    <row r="200" spans="1:7" x14ac:dyDescent="0.25">
      <c r="E200" s="18" t="s">
        <v>33</v>
      </c>
      <c r="F200" s="18">
        <f>IF(F199="","",ROUND(SUM(F199:F199),2))</f>
        <v>383</v>
      </c>
      <c r="G200" s="14" t="str">
        <f>IF(F199="","Neužpildytos visos objektų kainos","")</f>
        <v/>
      </c>
    </row>
    <row r="201" spans="1:7" x14ac:dyDescent="0.25">
      <c r="C201" s="18" t="s">
        <v>34</v>
      </c>
      <c r="D201" s="20">
        <v>5</v>
      </c>
      <c r="E201" s="18" t="s">
        <v>35</v>
      </c>
      <c r="F201" s="18">
        <f>IF(OR(F200="",D201=""),"", ROUND(PRODUCT(D201,F200)/100,2))</f>
        <v>19.149999999999999</v>
      </c>
      <c r="G201" s="14" t="str">
        <f>IF(D201="", "Nurodykite taikomą PVM dydį", "")</f>
        <v/>
      </c>
    </row>
    <row r="202" spans="1:7" x14ac:dyDescent="0.25">
      <c r="E202" s="18" t="s">
        <v>36</v>
      </c>
      <c r="F202" s="18">
        <f>IF(ISBLANK(F201), "", ROUND(SUM(F200:F201),2))</f>
        <v>402.15</v>
      </c>
    </row>
    <row r="205" spans="1:7" x14ac:dyDescent="0.25">
      <c r="A205" s="23" t="s">
        <v>117</v>
      </c>
      <c r="B205" s="23" t="s">
        <v>118</v>
      </c>
    </row>
    <row r="207" spans="1:7" x14ac:dyDescent="0.25">
      <c r="A207" s="23" t="s">
        <v>25</v>
      </c>
    </row>
    <row r="208" spans="1:7" ht="60" x14ac:dyDescent="0.25">
      <c r="A208" s="18" t="s">
        <v>26</v>
      </c>
      <c r="B208" s="18" t="s">
        <v>27</v>
      </c>
      <c r="C208" s="18" t="s">
        <v>28</v>
      </c>
      <c r="D208" s="18" t="s">
        <v>29</v>
      </c>
      <c r="E208" s="18" t="s">
        <v>30</v>
      </c>
      <c r="F208" s="18" t="s">
        <v>31</v>
      </c>
      <c r="G208" s="13" t="s">
        <v>32</v>
      </c>
    </row>
    <row r="209" spans="1:7" x14ac:dyDescent="0.25">
      <c r="A209" s="18" t="s">
        <v>119</v>
      </c>
      <c r="B209" s="18" t="s">
        <v>120</v>
      </c>
      <c r="C209" s="17"/>
      <c r="D209" s="17"/>
      <c r="E209" s="17"/>
      <c r="F209" s="17"/>
      <c r="G209" s="9"/>
    </row>
    <row r="210" spans="1:7" ht="30" x14ac:dyDescent="0.25">
      <c r="A210" s="17" t="s">
        <v>121</v>
      </c>
      <c r="B210" s="17" t="s">
        <v>120</v>
      </c>
      <c r="C210" s="17">
        <v>5</v>
      </c>
      <c r="D210" s="17" t="s">
        <v>40</v>
      </c>
      <c r="E210" s="32">
        <v>28</v>
      </c>
      <c r="F210" s="17">
        <f>IF(ISBLANK(E210),"", PRODUCT(C210,E210))</f>
        <v>140</v>
      </c>
      <c r="G210" s="31" t="s">
        <v>570</v>
      </c>
    </row>
    <row r="211" spans="1:7" x14ac:dyDescent="0.25">
      <c r="E211" s="18" t="s">
        <v>33</v>
      </c>
      <c r="F211" s="18">
        <f>IF(F210="","",ROUND(SUM(F210:F210),2))</f>
        <v>140</v>
      </c>
      <c r="G211" s="14" t="str">
        <f>IF(F210="","Neužpildytos visos objektų kainos","")</f>
        <v/>
      </c>
    </row>
    <row r="212" spans="1:7" x14ac:dyDescent="0.25">
      <c r="C212" s="18" t="s">
        <v>34</v>
      </c>
      <c r="D212" s="20">
        <v>5</v>
      </c>
      <c r="E212" s="18" t="s">
        <v>35</v>
      </c>
      <c r="F212" s="18">
        <f>IF(OR(F211="",D212=""),"", ROUND(PRODUCT(D212,F211)/100,2))</f>
        <v>7</v>
      </c>
      <c r="G212" s="14" t="str">
        <f>IF(D212="", "Nurodykite taikomą PVM dydį", "")</f>
        <v/>
      </c>
    </row>
    <row r="213" spans="1:7" x14ac:dyDescent="0.25">
      <c r="E213" s="18" t="s">
        <v>36</v>
      </c>
      <c r="F213" s="18">
        <f>IF(ISBLANK(F212), "", ROUND(SUM(F211:F212),2))</f>
        <v>147</v>
      </c>
    </row>
    <row r="217" spans="1:7" x14ac:dyDescent="0.25">
      <c r="A217" s="23" t="s">
        <v>122</v>
      </c>
      <c r="B217" s="23" t="s">
        <v>123</v>
      </c>
    </row>
    <row r="219" spans="1:7" x14ac:dyDescent="0.25">
      <c r="A219" s="23" t="s">
        <v>25</v>
      </c>
    </row>
    <row r="220" spans="1:7" ht="60" x14ac:dyDescent="0.25">
      <c r="A220" s="18" t="s">
        <v>26</v>
      </c>
      <c r="B220" s="18" t="s">
        <v>27</v>
      </c>
      <c r="C220" s="18" t="s">
        <v>28</v>
      </c>
      <c r="D220" s="18" t="s">
        <v>29</v>
      </c>
      <c r="E220" s="18" t="s">
        <v>30</v>
      </c>
      <c r="F220" s="18" t="s">
        <v>31</v>
      </c>
      <c r="G220" s="13" t="s">
        <v>32</v>
      </c>
    </row>
    <row r="221" spans="1:7" x14ac:dyDescent="0.25">
      <c r="A221" s="18" t="s">
        <v>124</v>
      </c>
      <c r="B221" s="18" t="s">
        <v>125</v>
      </c>
      <c r="C221" s="17"/>
      <c r="D221" s="17"/>
      <c r="E221" s="17"/>
      <c r="F221" s="17"/>
      <c r="G221" s="9"/>
    </row>
    <row r="222" spans="1:7" ht="30" x14ac:dyDescent="0.25">
      <c r="A222" s="17" t="s">
        <v>126</v>
      </c>
      <c r="B222" s="17" t="s">
        <v>125</v>
      </c>
      <c r="C222" s="17">
        <v>5</v>
      </c>
      <c r="D222" s="17" t="s">
        <v>40</v>
      </c>
      <c r="E222" s="32">
        <v>28</v>
      </c>
      <c r="F222" s="17">
        <f>IF(ISBLANK(E222),"", PRODUCT(C222,E222))</f>
        <v>140</v>
      </c>
      <c r="G222" s="31" t="s">
        <v>571</v>
      </c>
    </row>
    <row r="223" spans="1:7" x14ac:dyDescent="0.25">
      <c r="E223" s="18" t="s">
        <v>33</v>
      </c>
      <c r="F223" s="18">
        <f>IF(F222="","",ROUND(SUM(F222:F222),2))</f>
        <v>140</v>
      </c>
      <c r="G223" s="14" t="str">
        <f>IF(F222="","Neužpildytos visos objektų kainos","")</f>
        <v/>
      </c>
    </row>
    <row r="224" spans="1:7" x14ac:dyDescent="0.25">
      <c r="C224" s="18" t="s">
        <v>34</v>
      </c>
      <c r="D224" s="20">
        <v>5</v>
      </c>
      <c r="E224" s="18" t="s">
        <v>35</v>
      </c>
      <c r="F224" s="18">
        <f>IF(OR(F223="",D224=""),"", ROUND(PRODUCT(D224,F223)/100,2))</f>
        <v>7</v>
      </c>
      <c r="G224" s="14" t="str">
        <f>IF(D224="", "Nurodykite taikomą PVM dydį", "")</f>
        <v/>
      </c>
    </row>
    <row r="225" spans="1:7" x14ac:dyDescent="0.25">
      <c r="E225" s="18" t="s">
        <v>36</v>
      </c>
      <c r="F225" s="18">
        <f>IF(ISBLANK(F224), "", ROUND(SUM(F223:F224),2))</f>
        <v>147</v>
      </c>
    </row>
    <row r="229" spans="1:7" x14ac:dyDescent="0.25">
      <c r="A229" s="23" t="s">
        <v>127</v>
      </c>
      <c r="B229" s="23" t="s">
        <v>128</v>
      </c>
    </row>
    <row r="231" spans="1:7" x14ac:dyDescent="0.25">
      <c r="A231" s="23" t="s">
        <v>25</v>
      </c>
    </row>
    <row r="232" spans="1:7" ht="60" x14ac:dyDescent="0.25">
      <c r="A232" s="18" t="s">
        <v>26</v>
      </c>
      <c r="B232" s="18" t="s">
        <v>27</v>
      </c>
      <c r="C232" s="18" t="s">
        <v>28</v>
      </c>
      <c r="D232" s="18" t="s">
        <v>29</v>
      </c>
      <c r="E232" s="18" t="s">
        <v>30</v>
      </c>
      <c r="F232" s="18" t="s">
        <v>31</v>
      </c>
      <c r="G232" s="13" t="s">
        <v>32</v>
      </c>
    </row>
    <row r="233" spans="1:7" x14ac:dyDescent="0.25">
      <c r="A233" s="18" t="s">
        <v>129</v>
      </c>
      <c r="B233" s="18" t="s">
        <v>130</v>
      </c>
      <c r="C233" s="17"/>
      <c r="D233" s="17"/>
      <c r="E233" s="17"/>
      <c r="F233" s="17"/>
      <c r="G233" s="9"/>
    </row>
    <row r="234" spans="1:7" ht="30" x14ac:dyDescent="0.25">
      <c r="A234" s="17" t="s">
        <v>131</v>
      </c>
      <c r="B234" s="17" t="s">
        <v>130</v>
      </c>
      <c r="C234" s="17">
        <v>4</v>
      </c>
      <c r="D234" s="17" t="s">
        <v>40</v>
      </c>
      <c r="E234" s="32">
        <v>28</v>
      </c>
      <c r="F234" s="17">
        <f>IF(ISBLANK(E234),"", PRODUCT(C234,E234))</f>
        <v>112</v>
      </c>
      <c r="G234" s="31" t="s">
        <v>572</v>
      </c>
    </row>
    <row r="235" spans="1:7" x14ac:dyDescent="0.25">
      <c r="E235" s="18" t="s">
        <v>33</v>
      </c>
      <c r="F235" s="18">
        <f>IF(F234="","",ROUND(SUM(F234:F234),2))</f>
        <v>112</v>
      </c>
      <c r="G235" s="14" t="str">
        <f>IF(F234="","Neužpildytos visos objektų kainos","")</f>
        <v/>
      </c>
    </row>
    <row r="236" spans="1:7" x14ac:dyDescent="0.25">
      <c r="C236" s="18" t="s">
        <v>34</v>
      </c>
      <c r="D236" s="20">
        <v>5</v>
      </c>
      <c r="E236" s="18" t="s">
        <v>35</v>
      </c>
      <c r="F236" s="18">
        <f>IF(OR(F235="",D236=""),"", ROUND(PRODUCT(D236,F235)/100,2))</f>
        <v>5.6</v>
      </c>
      <c r="G236" s="14" t="str">
        <f>IF(D236="", "Nurodykite taikomą PVM dydį", "")</f>
        <v/>
      </c>
    </row>
    <row r="237" spans="1:7" x14ac:dyDescent="0.25">
      <c r="E237" s="18" t="s">
        <v>36</v>
      </c>
      <c r="F237" s="18">
        <f>IF(ISBLANK(F236), "", ROUND(SUM(F235:F236),2))</f>
        <v>117.6</v>
      </c>
    </row>
    <row r="241" spans="1:7" x14ac:dyDescent="0.25">
      <c r="A241" s="23" t="s">
        <v>132</v>
      </c>
      <c r="B241" s="23" t="s">
        <v>133</v>
      </c>
    </row>
    <row r="243" spans="1:7" x14ac:dyDescent="0.25">
      <c r="A243" s="23" t="s">
        <v>25</v>
      </c>
    </row>
    <row r="244" spans="1:7" ht="60" x14ac:dyDescent="0.25">
      <c r="A244" s="18" t="s">
        <v>26</v>
      </c>
      <c r="B244" s="18" t="s">
        <v>27</v>
      </c>
      <c r="C244" s="18" t="s">
        <v>28</v>
      </c>
      <c r="D244" s="18" t="s">
        <v>29</v>
      </c>
      <c r="E244" s="18" t="s">
        <v>30</v>
      </c>
      <c r="F244" s="18" t="s">
        <v>31</v>
      </c>
      <c r="G244" s="13" t="s">
        <v>32</v>
      </c>
    </row>
    <row r="245" spans="1:7" x14ac:dyDescent="0.25">
      <c r="A245" s="18" t="s">
        <v>134</v>
      </c>
      <c r="B245" s="18" t="s">
        <v>135</v>
      </c>
      <c r="C245" s="17"/>
      <c r="D245" s="17"/>
      <c r="E245" s="17"/>
      <c r="F245" s="17"/>
      <c r="G245" s="9"/>
    </row>
    <row r="246" spans="1:7" ht="30" x14ac:dyDescent="0.25">
      <c r="A246" s="17" t="s">
        <v>136</v>
      </c>
      <c r="B246" s="17" t="s">
        <v>135</v>
      </c>
      <c r="C246" s="17">
        <v>6</v>
      </c>
      <c r="D246" s="17" t="s">
        <v>40</v>
      </c>
      <c r="E246" s="32">
        <v>28</v>
      </c>
      <c r="F246" s="17">
        <f>IF(ISBLANK(E246),"", PRODUCT(C246,E246))</f>
        <v>168</v>
      </c>
      <c r="G246" s="31" t="s">
        <v>573</v>
      </c>
    </row>
    <row r="247" spans="1:7" x14ac:dyDescent="0.25">
      <c r="E247" s="18" t="s">
        <v>33</v>
      </c>
      <c r="F247" s="18">
        <f>IF(F246="","",ROUND(SUM(F246:F246),2))</f>
        <v>168</v>
      </c>
      <c r="G247" s="14" t="str">
        <f>IF(F246="","Neužpildytos visos objektų kainos","")</f>
        <v/>
      </c>
    </row>
    <row r="248" spans="1:7" x14ac:dyDescent="0.25">
      <c r="C248" s="18" t="s">
        <v>34</v>
      </c>
      <c r="D248" s="20">
        <v>5</v>
      </c>
      <c r="E248" s="18" t="s">
        <v>35</v>
      </c>
      <c r="F248" s="18">
        <f>IF(OR(F247="",D248=""),"", ROUND(PRODUCT(D248,F247)/100,2))</f>
        <v>8.4</v>
      </c>
      <c r="G248" s="14" t="str">
        <f>IF(D248="", "Nurodykite taikomą PVM dydį", "")</f>
        <v/>
      </c>
    </row>
    <row r="249" spans="1:7" x14ac:dyDescent="0.25">
      <c r="E249" s="18" t="s">
        <v>36</v>
      </c>
      <c r="F249" s="18">
        <f>IF(ISBLANK(F248), "", ROUND(SUM(F247:F248),2))</f>
        <v>176.4</v>
      </c>
    </row>
    <row r="253" spans="1:7" x14ac:dyDescent="0.25">
      <c r="A253" s="23" t="s">
        <v>137</v>
      </c>
      <c r="B253" s="23" t="s">
        <v>138</v>
      </c>
    </row>
    <row r="255" spans="1:7" x14ac:dyDescent="0.25">
      <c r="A255" s="23" t="s">
        <v>25</v>
      </c>
    </row>
    <row r="256" spans="1:7" ht="60" x14ac:dyDescent="0.25">
      <c r="A256" s="18" t="s">
        <v>26</v>
      </c>
      <c r="B256" s="18" t="s">
        <v>27</v>
      </c>
      <c r="C256" s="18" t="s">
        <v>28</v>
      </c>
      <c r="D256" s="18" t="s">
        <v>29</v>
      </c>
      <c r="E256" s="18" t="s">
        <v>30</v>
      </c>
      <c r="F256" s="18" t="s">
        <v>31</v>
      </c>
      <c r="G256" s="13" t="s">
        <v>32</v>
      </c>
    </row>
    <row r="257" spans="1:7" x14ac:dyDescent="0.25">
      <c r="A257" s="18" t="s">
        <v>139</v>
      </c>
      <c r="B257" s="18" t="s">
        <v>140</v>
      </c>
      <c r="C257" s="17"/>
      <c r="D257" s="17"/>
      <c r="E257" s="17"/>
      <c r="F257" s="17"/>
      <c r="G257" s="9"/>
    </row>
    <row r="258" spans="1:7" ht="30" x14ac:dyDescent="0.25">
      <c r="A258" s="17" t="s">
        <v>141</v>
      </c>
      <c r="B258" s="17" t="s">
        <v>140</v>
      </c>
      <c r="C258" s="17">
        <v>3</v>
      </c>
      <c r="D258" s="17" t="s">
        <v>40</v>
      </c>
      <c r="E258" s="32">
        <v>28</v>
      </c>
      <c r="F258" s="17">
        <f>IF(ISBLANK(E258),"", PRODUCT(C258,E258))</f>
        <v>84</v>
      </c>
      <c r="G258" s="31" t="s">
        <v>574</v>
      </c>
    </row>
    <row r="259" spans="1:7" x14ac:dyDescent="0.25">
      <c r="E259" s="18" t="s">
        <v>33</v>
      </c>
      <c r="F259" s="18">
        <f>IF(F258="","",ROUND(SUM(F258:F258),2))</f>
        <v>84</v>
      </c>
      <c r="G259" s="14" t="str">
        <f>IF(F258="","Neužpildytos visos objektų kainos","")</f>
        <v/>
      </c>
    </row>
    <row r="260" spans="1:7" x14ac:dyDescent="0.25">
      <c r="C260" s="18" t="s">
        <v>34</v>
      </c>
      <c r="D260" s="20">
        <v>5</v>
      </c>
      <c r="E260" s="18" t="s">
        <v>35</v>
      </c>
      <c r="F260" s="18">
        <f>IF(OR(F259="",D260=""),"", ROUND(PRODUCT(D260,F259)/100,2))</f>
        <v>4.2</v>
      </c>
      <c r="G260" s="14" t="str">
        <f>IF(D260="", "Nurodykite taikomą PVM dydį", "")</f>
        <v/>
      </c>
    </row>
    <row r="261" spans="1:7" x14ac:dyDescent="0.25">
      <c r="E261" s="18" t="s">
        <v>36</v>
      </c>
      <c r="F261" s="18">
        <f>IF(ISBLANK(F260), "", ROUND(SUM(F259:F260),2))</f>
        <v>88.2</v>
      </c>
    </row>
    <row r="265" spans="1:7" x14ac:dyDescent="0.25">
      <c r="A265" s="23" t="s">
        <v>142</v>
      </c>
      <c r="B265" s="23" t="s">
        <v>143</v>
      </c>
    </row>
    <row r="267" spans="1:7" x14ac:dyDescent="0.25">
      <c r="A267" s="23" t="s">
        <v>25</v>
      </c>
    </row>
    <row r="268" spans="1:7" ht="60" x14ac:dyDescent="0.25">
      <c r="A268" s="18" t="s">
        <v>26</v>
      </c>
      <c r="B268" s="18" t="s">
        <v>27</v>
      </c>
      <c r="C268" s="18" t="s">
        <v>28</v>
      </c>
      <c r="D268" s="18" t="s">
        <v>29</v>
      </c>
      <c r="E268" s="18" t="s">
        <v>30</v>
      </c>
      <c r="F268" s="18" t="s">
        <v>31</v>
      </c>
      <c r="G268" s="13" t="s">
        <v>32</v>
      </c>
    </row>
    <row r="269" spans="1:7" x14ac:dyDescent="0.25">
      <c r="A269" s="18" t="s">
        <v>144</v>
      </c>
      <c r="B269" s="18" t="s">
        <v>145</v>
      </c>
      <c r="C269" s="17"/>
      <c r="D269" s="17"/>
      <c r="E269" s="17"/>
      <c r="F269" s="17"/>
      <c r="G269" s="9"/>
    </row>
    <row r="270" spans="1:7" ht="30" x14ac:dyDescent="0.25">
      <c r="A270" s="17" t="s">
        <v>146</v>
      </c>
      <c r="B270" s="17" t="s">
        <v>145</v>
      </c>
      <c r="C270" s="17">
        <v>1</v>
      </c>
      <c r="D270" s="17" t="s">
        <v>40</v>
      </c>
      <c r="E270" s="32">
        <v>28</v>
      </c>
      <c r="F270" s="17">
        <f>IF(ISBLANK(E270),"", PRODUCT(C270,E270))</f>
        <v>28</v>
      </c>
      <c r="G270" s="31" t="s">
        <v>575</v>
      </c>
    </row>
    <row r="271" spans="1:7" x14ac:dyDescent="0.25">
      <c r="E271" s="18" t="s">
        <v>33</v>
      </c>
      <c r="F271" s="18">
        <f>IF(F270="","",ROUND(SUM(F270:F270),2))</f>
        <v>28</v>
      </c>
      <c r="G271" s="14" t="str">
        <f>IF(F270="","Neužpildytos visos objektų kainos","")</f>
        <v/>
      </c>
    </row>
    <row r="272" spans="1:7" x14ac:dyDescent="0.25">
      <c r="C272" s="18" t="s">
        <v>34</v>
      </c>
      <c r="D272" s="20">
        <v>5</v>
      </c>
      <c r="E272" s="18" t="s">
        <v>35</v>
      </c>
      <c r="F272" s="18">
        <f>IF(OR(F271="",D272=""),"", ROUND(PRODUCT(D272,F271)/100,2))</f>
        <v>1.4</v>
      </c>
      <c r="G272" s="14" t="str">
        <f>IF(D272="", "Nurodykite taikomą PVM dydį", "")</f>
        <v/>
      </c>
    </row>
    <row r="273" spans="1:7" x14ac:dyDescent="0.25">
      <c r="E273" s="18" t="s">
        <v>36</v>
      </c>
      <c r="F273" s="18">
        <f>IF(ISBLANK(F272), "", ROUND(SUM(F271:F272),2))</f>
        <v>29.4</v>
      </c>
    </row>
    <row r="277" spans="1:7" x14ac:dyDescent="0.25">
      <c r="A277" s="23" t="s">
        <v>147</v>
      </c>
      <c r="B277" s="23" t="s">
        <v>148</v>
      </c>
    </row>
    <row r="279" spans="1:7" x14ac:dyDescent="0.25">
      <c r="A279" s="23" t="s">
        <v>25</v>
      </c>
    </row>
    <row r="280" spans="1:7" ht="60" x14ac:dyDescent="0.25">
      <c r="A280" s="18" t="s">
        <v>26</v>
      </c>
      <c r="B280" s="18" t="s">
        <v>27</v>
      </c>
      <c r="C280" s="18" t="s">
        <v>28</v>
      </c>
      <c r="D280" s="18" t="s">
        <v>29</v>
      </c>
      <c r="E280" s="18" t="s">
        <v>30</v>
      </c>
      <c r="F280" s="18" t="s">
        <v>31</v>
      </c>
      <c r="G280" s="13" t="s">
        <v>32</v>
      </c>
    </row>
    <row r="281" spans="1:7" x14ac:dyDescent="0.25">
      <c r="A281" s="18" t="s">
        <v>149</v>
      </c>
      <c r="B281" s="18" t="s">
        <v>150</v>
      </c>
      <c r="C281" s="17"/>
      <c r="D281" s="17"/>
      <c r="E281" s="17"/>
      <c r="F281" s="17"/>
      <c r="G281" s="9"/>
    </row>
    <row r="282" spans="1:7" ht="30" x14ac:dyDescent="0.25">
      <c r="A282" s="17" t="s">
        <v>151</v>
      </c>
      <c r="B282" s="17" t="s">
        <v>150</v>
      </c>
      <c r="C282" s="17">
        <v>1</v>
      </c>
      <c r="D282" s="17" t="s">
        <v>40</v>
      </c>
      <c r="E282" s="32">
        <v>28</v>
      </c>
      <c r="F282" s="17">
        <f>IF(ISBLANK(E282),"", PRODUCT(C282,E282))</f>
        <v>28</v>
      </c>
      <c r="G282" s="31" t="s">
        <v>576</v>
      </c>
    </row>
    <row r="283" spans="1:7" x14ac:dyDescent="0.25">
      <c r="E283" s="18" t="s">
        <v>33</v>
      </c>
      <c r="F283" s="18">
        <f>IF(F282="","",ROUND(SUM(F282:F282),2))</f>
        <v>28</v>
      </c>
      <c r="G283" s="14" t="str">
        <f>IF(F282="","Neužpildytos visos objektų kainos","")</f>
        <v/>
      </c>
    </row>
    <row r="284" spans="1:7" x14ac:dyDescent="0.25">
      <c r="C284" s="18" t="s">
        <v>34</v>
      </c>
      <c r="D284" s="20">
        <v>5</v>
      </c>
      <c r="E284" s="18" t="s">
        <v>35</v>
      </c>
      <c r="F284" s="18">
        <f>IF(OR(F283="",D284=""),"", ROUND(PRODUCT(D284,F283)/100,2))</f>
        <v>1.4</v>
      </c>
      <c r="G284" s="14" t="str">
        <f>IF(D284="", "Nurodykite taikomą PVM dydį", "")</f>
        <v/>
      </c>
    </row>
    <row r="285" spans="1:7" x14ac:dyDescent="0.25">
      <c r="E285" s="18" t="s">
        <v>36</v>
      </c>
      <c r="F285" s="18">
        <f>IF(ISBLANK(F284), "", ROUND(SUM(F283:F284),2))</f>
        <v>29.4</v>
      </c>
    </row>
    <row r="289" spans="1:7" x14ac:dyDescent="0.25">
      <c r="A289" s="23" t="s">
        <v>152</v>
      </c>
      <c r="B289" s="23" t="s">
        <v>153</v>
      </c>
    </row>
    <row r="291" spans="1:7" x14ac:dyDescent="0.25">
      <c r="A291" s="23" t="s">
        <v>25</v>
      </c>
    </row>
    <row r="292" spans="1:7" ht="60" x14ac:dyDescent="0.25">
      <c r="A292" s="18" t="s">
        <v>26</v>
      </c>
      <c r="B292" s="18" t="s">
        <v>27</v>
      </c>
      <c r="C292" s="18" t="s">
        <v>28</v>
      </c>
      <c r="D292" s="18" t="s">
        <v>29</v>
      </c>
      <c r="E292" s="18" t="s">
        <v>30</v>
      </c>
      <c r="F292" s="18" t="s">
        <v>31</v>
      </c>
      <c r="G292" s="13" t="s">
        <v>32</v>
      </c>
    </row>
    <row r="293" spans="1:7" x14ac:dyDescent="0.25">
      <c r="A293" s="18" t="s">
        <v>154</v>
      </c>
      <c r="B293" s="18" t="s">
        <v>155</v>
      </c>
      <c r="C293" s="17"/>
      <c r="D293" s="17"/>
      <c r="E293" s="17"/>
      <c r="F293" s="17"/>
      <c r="G293" s="9"/>
    </row>
    <row r="294" spans="1:7" ht="30" x14ac:dyDescent="0.25">
      <c r="A294" s="17" t="s">
        <v>156</v>
      </c>
      <c r="B294" s="17" t="s">
        <v>155</v>
      </c>
      <c r="C294" s="17">
        <v>5</v>
      </c>
      <c r="D294" s="17" t="s">
        <v>40</v>
      </c>
      <c r="E294" s="19">
        <v>28</v>
      </c>
      <c r="F294" s="17">
        <f>IF(ISBLANK(E294),"", PRODUCT(C294,E294))</f>
        <v>140</v>
      </c>
      <c r="G294" s="15" t="s">
        <v>577</v>
      </c>
    </row>
    <row r="295" spans="1:7" x14ac:dyDescent="0.25">
      <c r="E295" s="18" t="s">
        <v>33</v>
      </c>
      <c r="F295" s="18">
        <f>IF(F294="","",ROUND(SUM(F294:F294),2))</f>
        <v>140</v>
      </c>
      <c r="G295" s="14" t="str">
        <f>IF(F294="","Neužpildytos visos objektų kainos","")</f>
        <v/>
      </c>
    </row>
    <row r="296" spans="1:7" x14ac:dyDescent="0.25">
      <c r="C296" s="18" t="s">
        <v>34</v>
      </c>
      <c r="D296" s="20">
        <v>5</v>
      </c>
      <c r="E296" s="18" t="s">
        <v>35</v>
      </c>
      <c r="F296" s="18">
        <f>IF(OR(F295="",D296=""),"", ROUND(PRODUCT(D296,F295)/100,2))</f>
        <v>7</v>
      </c>
      <c r="G296" s="14" t="str">
        <f>IF(D296="", "Nurodykite taikomą PVM dydį", "")</f>
        <v/>
      </c>
    </row>
    <row r="297" spans="1:7" x14ac:dyDescent="0.25">
      <c r="E297" s="18" t="s">
        <v>36</v>
      </c>
      <c r="F297" s="18">
        <f>IF(ISBLANK(F296), "", ROUND(SUM(F295:F296),2))</f>
        <v>147</v>
      </c>
    </row>
    <row r="301" spans="1:7" x14ac:dyDescent="0.25">
      <c r="A301" s="23" t="s">
        <v>157</v>
      </c>
      <c r="B301" s="23" t="s">
        <v>158</v>
      </c>
    </row>
    <row r="303" spans="1:7" x14ac:dyDescent="0.25">
      <c r="A303" s="23" t="s">
        <v>25</v>
      </c>
    </row>
    <row r="304" spans="1:7" ht="60" x14ac:dyDescent="0.25">
      <c r="A304" s="18" t="s">
        <v>26</v>
      </c>
      <c r="B304" s="18" t="s">
        <v>27</v>
      </c>
      <c r="C304" s="18" t="s">
        <v>28</v>
      </c>
      <c r="D304" s="18" t="s">
        <v>29</v>
      </c>
      <c r="E304" s="18" t="s">
        <v>30</v>
      </c>
      <c r="F304" s="18" t="s">
        <v>31</v>
      </c>
      <c r="G304" s="13" t="s">
        <v>32</v>
      </c>
    </row>
    <row r="305" spans="1:7" x14ac:dyDescent="0.25">
      <c r="A305" s="18" t="s">
        <v>159</v>
      </c>
      <c r="B305" s="18" t="s">
        <v>160</v>
      </c>
      <c r="C305" s="17"/>
      <c r="D305" s="17"/>
      <c r="E305" s="17"/>
      <c r="F305" s="17"/>
      <c r="G305" s="9"/>
    </row>
    <row r="306" spans="1:7" ht="30" x14ac:dyDescent="0.25">
      <c r="A306" s="17" t="s">
        <v>161</v>
      </c>
      <c r="B306" s="17" t="s">
        <v>160</v>
      </c>
      <c r="C306" s="17">
        <v>2</v>
      </c>
      <c r="D306" s="17" t="s">
        <v>40</v>
      </c>
      <c r="E306" s="32">
        <v>28</v>
      </c>
      <c r="F306" s="17">
        <f>IF(ISBLANK(E306),"", PRODUCT(C306,E306))</f>
        <v>56</v>
      </c>
      <c r="G306" s="31" t="s">
        <v>578</v>
      </c>
    </row>
    <row r="307" spans="1:7" x14ac:dyDescent="0.25">
      <c r="E307" s="18" t="s">
        <v>33</v>
      </c>
      <c r="F307" s="18">
        <f>IF(F306="","",ROUND(SUM(F306:F306),2))</f>
        <v>56</v>
      </c>
      <c r="G307" s="14" t="str">
        <f>IF(F306="","Neužpildytos visos objektų kainos","")</f>
        <v/>
      </c>
    </row>
    <row r="308" spans="1:7" x14ac:dyDescent="0.25">
      <c r="C308" s="18" t="s">
        <v>34</v>
      </c>
      <c r="D308" s="20">
        <v>5</v>
      </c>
      <c r="E308" s="18" t="s">
        <v>35</v>
      </c>
      <c r="F308" s="18">
        <f>IF(OR(F307="",D308=""),"", ROUND(PRODUCT(D308,F307)/100,2))</f>
        <v>2.8</v>
      </c>
      <c r="G308" s="14" t="str">
        <f>IF(D308="", "Nurodykite taikomą PVM dydį", "")</f>
        <v/>
      </c>
    </row>
    <row r="309" spans="1:7" x14ac:dyDescent="0.25">
      <c r="E309" s="18" t="s">
        <v>36</v>
      </c>
      <c r="F309" s="18">
        <f>IF(ISBLANK(F308), "", ROUND(SUM(F307:F308),2))</f>
        <v>58.8</v>
      </c>
    </row>
    <row r="313" spans="1:7" x14ac:dyDescent="0.25">
      <c r="A313" s="23" t="s">
        <v>162</v>
      </c>
      <c r="B313" s="23" t="s">
        <v>163</v>
      </c>
    </row>
    <row r="315" spans="1:7" x14ac:dyDescent="0.25">
      <c r="A315" s="23" t="s">
        <v>25</v>
      </c>
    </row>
    <row r="316" spans="1:7" ht="60" x14ac:dyDescent="0.25">
      <c r="A316" s="18" t="s">
        <v>26</v>
      </c>
      <c r="B316" s="18" t="s">
        <v>27</v>
      </c>
      <c r="C316" s="18" t="s">
        <v>28</v>
      </c>
      <c r="D316" s="18" t="s">
        <v>29</v>
      </c>
      <c r="E316" s="18" t="s">
        <v>30</v>
      </c>
      <c r="F316" s="18" t="s">
        <v>31</v>
      </c>
      <c r="G316" s="13" t="s">
        <v>32</v>
      </c>
    </row>
    <row r="317" spans="1:7" x14ac:dyDescent="0.25">
      <c r="A317" s="18" t="s">
        <v>164</v>
      </c>
      <c r="B317" s="18" t="s">
        <v>165</v>
      </c>
      <c r="C317" s="17"/>
      <c r="D317" s="17"/>
      <c r="E317" s="17"/>
      <c r="F317" s="17"/>
      <c r="G317" s="9"/>
    </row>
    <row r="318" spans="1:7" ht="30" x14ac:dyDescent="0.25">
      <c r="A318" s="17" t="s">
        <v>166</v>
      </c>
      <c r="B318" s="17" t="s">
        <v>165</v>
      </c>
      <c r="C318" s="17">
        <v>3</v>
      </c>
      <c r="D318" s="17" t="s">
        <v>40</v>
      </c>
      <c r="E318" s="32">
        <v>28</v>
      </c>
      <c r="F318" s="17">
        <f>IF(ISBLANK(E318),"", PRODUCT(C318,E318))</f>
        <v>84</v>
      </c>
      <c r="G318" s="31" t="s">
        <v>579</v>
      </c>
    </row>
    <row r="319" spans="1:7" x14ac:dyDescent="0.25">
      <c r="E319" s="18" t="s">
        <v>33</v>
      </c>
      <c r="F319" s="18">
        <f>IF(F318="","",ROUND(SUM(F318:F318),2))</f>
        <v>84</v>
      </c>
      <c r="G319" s="14" t="str">
        <f>IF(F318="","Neužpildytos visos objektų kainos","")</f>
        <v/>
      </c>
    </row>
    <row r="320" spans="1:7" x14ac:dyDescent="0.25">
      <c r="C320" s="18" t="s">
        <v>34</v>
      </c>
      <c r="D320" s="20">
        <v>5</v>
      </c>
      <c r="E320" s="18" t="s">
        <v>35</v>
      </c>
      <c r="F320" s="18">
        <f>IF(OR(F319="",D320=""),"", ROUND(PRODUCT(D320,F319)/100,2))</f>
        <v>4.2</v>
      </c>
      <c r="G320" s="14" t="str">
        <f>IF(D320="", "Nurodykite taikomą PVM dydį", "")</f>
        <v/>
      </c>
    </row>
    <row r="321" spans="1:7" x14ac:dyDescent="0.25">
      <c r="E321" s="18" t="s">
        <v>36</v>
      </c>
      <c r="F321" s="18">
        <f>IF(ISBLANK(F320), "", ROUND(SUM(F319:F320),2))</f>
        <v>88.2</v>
      </c>
    </row>
    <row r="325" spans="1:7" x14ac:dyDescent="0.25">
      <c r="A325" s="23" t="s">
        <v>167</v>
      </c>
      <c r="B325" s="23" t="s">
        <v>168</v>
      </c>
    </row>
    <row r="327" spans="1:7" x14ac:dyDescent="0.25">
      <c r="A327" s="23" t="s">
        <v>25</v>
      </c>
    </row>
    <row r="328" spans="1:7" ht="60" x14ac:dyDescent="0.25">
      <c r="A328" s="18" t="s">
        <v>26</v>
      </c>
      <c r="B328" s="18" t="s">
        <v>27</v>
      </c>
      <c r="C328" s="18" t="s">
        <v>28</v>
      </c>
      <c r="D328" s="18" t="s">
        <v>29</v>
      </c>
      <c r="E328" s="18" t="s">
        <v>30</v>
      </c>
      <c r="F328" s="18" t="s">
        <v>31</v>
      </c>
      <c r="G328" s="13" t="s">
        <v>32</v>
      </c>
    </row>
    <row r="329" spans="1:7" x14ac:dyDescent="0.25">
      <c r="A329" s="18" t="s">
        <v>169</v>
      </c>
      <c r="B329" s="18" t="s">
        <v>170</v>
      </c>
      <c r="C329" s="17"/>
      <c r="D329" s="17"/>
      <c r="E329" s="17"/>
      <c r="F329" s="17"/>
      <c r="G329" s="9"/>
    </row>
    <row r="330" spans="1:7" ht="30" x14ac:dyDescent="0.25">
      <c r="A330" s="17" t="s">
        <v>171</v>
      </c>
      <c r="B330" s="17" t="s">
        <v>170</v>
      </c>
      <c r="C330" s="17">
        <v>2</v>
      </c>
      <c r="D330" s="17" t="s">
        <v>40</v>
      </c>
      <c r="E330" s="32">
        <v>28</v>
      </c>
      <c r="F330" s="17">
        <f>IF(ISBLANK(E330),"", PRODUCT(C330,E330))</f>
        <v>56</v>
      </c>
      <c r="G330" s="31" t="s">
        <v>580</v>
      </c>
    </row>
    <row r="331" spans="1:7" x14ac:dyDescent="0.25">
      <c r="E331" s="18" t="s">
        <v>33</v>
      </c>
      <c r="F331" s="18">
        <f>IF(F330="","",ROUND(SUM(F330:F330),2))</f>
        <v>56</v>
      </c>
      <c r="G331" s="14" t="str">
        <f>IF(F330="","Neužpildytos visos objektų kainos","")</f>
        <v/>
      </c>
    </row>
    <row r="332" spans="1:7" x14ac:dyDescent="0.25">
      <c r="C332" s="18" t="s">
        <v>34</v>
      </c>
      <c r="D332" s="20">
        <v>5</v>
      </c>
      <c r="E332" s="18" t="s">
        <v>35</v>
      </c>
      <c r="F332" s="18">
        <f>IF(OR(F331="",D332=""),"", ROUND(PRODUCT(D332,F331)/100,2))</f>
        <v>2.8</v>
      </c>
      <c r="G332" s="14" t="str">
        <f>IF(D332="", "Nurodykite taikomą PVM dydį", "")</f>
        <v/>
      </c>
    </row>
    <row r="333" spans="1:7" x14ac:dyDescent="0.25">
      <c r="E333" s="18" t="s">
        <v>36</v>
      </c>
      <c r="F333" s="18">
        <f>IF(ISBLANK(F332), "", ROUND(SUM(F331:F332),2))</f>
        <v>58.8</v>
      </c>
    </row>
    <row r="337" spans="1:7" x14ac:dyDescent="0.25">
      <c r="A337" s="23" t="s">
        <v>172</v>
      </c>
      <c r="B337" s="23" t="s">
        <v>173</v>
      </c>
    </row>
    <row r="339" spans="1:7" x14ac:dyDescent="0.25">
      <c r="A339" s="23" t="s">
        <v>25</v>
      </c>
    </row>
    <row r="340" spans="1:7" ht="60" x14ac:dyDescent="0.25">
      <c r="A340" s="18" t="s">
        <v>26</v>
      </c>
      <c r="B340" s="18" t="s">
        <v>27</v>
      </c>
      <c r="C340" s="18" t="s">
        <v>28</v>
      </c>
      <c r="D340" s="18" t="s">
        <v>29</v>
      </c>
      <c r="E340" s="18" t="s">
        <v>30</v>
      </c>
      <c r="F340" s="18" t="s">
        <v>31</v>
      </c>
      <c r="G340" s="13" t="s">
        <v>32</v>
      </c>
    </row>
    <row r="341" spans="1:7" x14ac:dyDescent="0.25">
      <c r="A341" s="18" t="s">
        <v>174</v>
      </c>
      <c r="B341" s="18" t="s">
        <v>175</v>
      </c>
      <c r="C341" s="17"/>
      <c r="D341" s="17"/>
      <c r="E341" s="17"/>
      <c r="F341" s="17"/>
      <c r="G341" s="9"/>
    </row>
    <row r="342" spans="1:7" ht="30" x14ac:dyDescent="0.25">
      <c r="A342" s="17" t="s">
        <v>176</v>
      </c>
      <c r="B342" s="17" t="s">
        <v>175</v>
      </c>
      <c r="C342" s="17">
        <v>5</v>
      </c>
      <c r="D342" s="17" t="s">
        <v>40</v>
      </c>
      <c r="E342" s="32">
        <v>28</v>
      </c>
      <c r="F342" s="17">
        <f>IF(ISBLANK(E342),"", PRODUCT(C342,E342))</f>
        <v>140</v>
      </c>
      <c r="G342" s="31" t="s">
        <v>581</v>
      </c>
    </row>
    <row r="343" spans="1:7" x14ac:dyDescent="0.25">
      <c r="E343" s="18" t="s">
        <v>33</v>
      </c>
      <c r="F343" s="18">
        <f>IF(F342="","",ROUND(SUM(F342:F342),2))</f>
        <v>140</v>
      </c>
      <c r="G343" s="14" t="str">
        <f>IF(F342="","Neužpildytos visos objektų kainos","")</f>
        <v/>
      </c>
    </row>
    <row r="344" spans="1:7" x14ac:dyDescent="0.25">
      <c r="C344" s="18" t="s">
        <v>34</v>
      </c>
      <c r="D344" s="20">
        <v>5</v>
      </c>
      <c r="E344" s="18" t="s">
        <v>35</v>
      </c>
      <c r="F344" s="18">
        <f>IF(OR(F343="",D344=""),"", ROUND(PRODUCT(D344,F343)/100,2))</f>
        <v>7</v>
      </c>
      <c r="G344" s="14" t="str">
        <f>IF(D344="", "Nurodykite taikomą PVM dydį", "")</f>
        <v/>
      </c>
    </row>
    <row r="345" spans="1:7" x14ac:dyDescent="0.25">
      <c r="E345" s="18" t="s">
        <v>36</v>
      </c>
      <c r="F345" s="18">
        <f>IF(ISBLANK(F344), "", ROUND(SUM(F343:F344),2))</f>
        <v>147</v>
      </c>
    </row>
    <row r="349" spans="1:7" x14ac:dyDescent="0.25">
      <c r="A349" s="23" t="s">
        <v>177</v>
      </c>
      <c r="B349" s="23" t="s">
        <v>178</v>
      </c>
    </row>
    <row r="351" spans="1:7" x14ac:dyDescent="0.25">
      <c r="A351" s="23" t="s">
        <v>25</v>
      </c>
    </row>
    <row r="352" spans="1:7" ht="60" x14ac:dyDescent="0.25">
      <c r="A352" s="18" t="s">
        <v>26</v>
      </c>
      <c r="B352" s="18" t="s">
        <v>27</v>
      </c>
      <c r="C352" s="18" t="s">
        <v>28</v>
      </c>
      <c r="D352" s="18" t="s">
        <v>29</v>
      </c>
      <c r="E352" s="18" t="s">
        <v>30</v>
      </c>
      <c r="F352" s="18" t="s">
        <v>31</v>
      </c>
      <c r="G352" s="13" t="s">
        <v>32</v>
      </c>
    </row>
    <row r="353" spans="1:7" x14ac:dyDescent="0.25">
      <c r="A353" s="18" t="s">
        <v>179</v>
      </c>
      <c r="B353" s="18" t="s">
        <v>180</v>
      </c>
      <c r="C353" s="17"/>
      <c r="D353" s="17"/>
      <c r="E353" s="17"/>
      <c r="F353" s="17"/>
      <c r="G353" s="9"/>
    </row>
    <row r="354" spans="1:7" ht="30" x14ac:dyDescent="0.25">
      <c r="A354" s="17" t="s">
        <v>181</v>
      </c>
      <c r="B354" s="17" t="s">
        <v>180</v>
      </c>
      <c r="C354" s="17">
        <v>1</v>
      </c>
      <c r="D354" s="17" t="s">
        <v>40</v>
      </c>
      <c r="E354" s="32">
        <v>28</v>
      </c>
      <c r="F354" s="17">
        <f>IF(ISBLANK(E354),"", PRODUCT(C354,E354))</f>
        <v>28</v>
      </c>
      <c r="G354" s="31" t="s">
        <v>582</v>
      </c>
    </row>
    <row r="355" spans="1:7" x14ac:dyDescent="0.25">
      <c r="E355" s="18" t="s">
        <v>33</v>
      </c>
      <c r="F355" s="18">
        <f>IF(F354="","",ROUND(SUM(F354:F354),2))</f>
        <v>28</v>
      </c>
      <c r="G355" s="14" t="str">
        <f>IF(F354="","Neužpildytos visos objektų kainos","")</f>
        <v/>
      </c>
    </row>
    <row r="356" spans="1:7" x14ac:dyDescent="0.25">
      <c r="C356" s="18" t="s">
        <v>34</v>
      </c>
      <c r="D356" s="20">
        <v>5</v>
      </c>
      <c r="E356" s="18" t="s">
        <v>35</v>
      </c>
      <c r="F356" s="18">
        <f>IF(OR(F355="",D356=""),"", ROUND(PRODUCT(D356,F355)/100,2))</f>
        <v>1.4</v>
      </c>
      <c r="G356" s="14" t="str">
        <f>IF(D356="", "Nurodykite taikomą PVM dydį", "")</f>
        <v/>
      </c>
    </row>
    <row r="357" spans="1:7" x14ac:dyDescent="0.25">
      <c r="E357" s="18" t="s">
        <v>36</v>
      </c>
      <c r="F357" s="18">
        <f>IF(ISBLANK(F356), "", ROUND(SUM(F355:F356),2))</f>
        <v>29.4</v>
      </c>
    </row>
    <row r="361" spans="1:7" x14ac:dyDescent="0.25">
      <c r="A361" s="23" t="s">
        <v>182</v>
      </c>
      <c r="B361" s="23" t="s">
        <v>183</v>
      </c>
    </row>
    <row r="363" spans="1:7" x14ac:dyDescent="0.25">
      <c r="A363" s="23" t="s">
        <v>25</v>
      </c>
    </row>
    <row r="364" spans="1:7" ht="60" x14ac:dyDescent="0.25">
      <c r="A364" s="18" t="s">
        <v>26</v>
      </c>
      <c r="B364" s="18" t="s">
        <v>27</v>
      </c>
      <c r="C364" s="18" t="s">
        <v>28</v>
      </c>
      <c r="D364" s="18" t="s">
        <v>29</v>
      </c>
      <c r="E364" s="18" t="s">
        <v>30</v>
      </c>
      <c r="F364" s="18" t="s">
        <v>31</v>
      </c>
      <c r="G364" s="13" t="s">
        <v>32</v>
      </c>
    </row>
    <row r="365" spans="1:7" x14ac:dyDescent="0.25">
      <c r="A365" s="18" t="s">
        <v>184</v>
      </c>
      <c r="B365" s="18" t="s">
        <v>185</v>
      </c>
      <c r="C365" s="17"/>
      <c r="D365" s="17"/>
      <c r="E365" s="17"/>
      <c r="F365" s="17"/>
      <c r="G365" s="9"/>
    </row>
    <row r="366" spans="1:7" ht="30" x14ac:dyDescent="0.25">
      <c r="A366" s="17" t="s">
        <v>186</v>
      </c>
      <c r="B366" s="17" t="s">
        <v>185</v>
      </c>
      <c r="C366" s="17">
        <v>2</v>
      </c>
      <c r="D366" s="17" t="s">
        <v>40</v>
      </c>
      <c r="E366" s="32">
        <v>28</v>
      </c>
      <c r="F366" s="17">
        <f>IF(ISBLANK(E366),"", PRODUCT(C366,E366))</f>
        <v>56</v>
      </c>
      <c r="G366" s="31" t="s">
        <v>583</v>
      </c>
    </row>
    <row r="367" spans="1:7" x14ac:dyDescent="0.25">
      <c r="E367" s="18" t="s">
        <v>33</v>
      </c>
      <c r="F367" s="18">
        <f>IF(F366="","",ROUND(SUM(F366:F366),2))</f>
        <v>56</v>
      </c>
      <c r="G367" s="14" t="str">
        <f>IF(F366="","Neužpildytos visos objektų kainos","")</f>
        <v/>
      </c>
    </row>
    <row r="368" spans="1:7" x14ac:dyDescent="0.25">
      <c r="C368" s="18" t="s">
        <v>34</v>
      </c>
      <c r="D368" s="20">
        <v>5</v>
      </c>
      <c r="E368" s="18" t="s">
        <v>35</v>
      </c>
      <c r="F368" s="18">
        <f>IF(OR(F367="",D368=""),"", ROUND(PRODUCT(D368,F367)/100,2))</f>
        <v>2.8</v>
      </c>
      <c r="G368" s="14" t="str">
        <f>IF(D368="", "Nurodykite taikomą PVM dydį", "")</f>
        <v/>
      </c>
    </row>
    <row r="369" spans="1:7" x14ac:dyDescent="0.25">
      <c r="E369" s="18" t="s">
        <v>36</v>
      </c>
      <c r="F369" s="18">
        <f>IF(ISBLANK(F368), "", ROUND(SUM(F367:F368),2))</f>
        <v>58.8</v>
      </c>
    </row>
    <row r="373" spans="1:7" x14ac:dyDescent="0.25">
      <c r="A373" s="23" t="s">
        <v>187</v>
      </c>
      <c r="B373" s="23" t="s">
        <v>188</v>
      </c>
    </row>
    <row r="375" spans="1:7" x14ac:dyDescent="0.25">
      <c r="A375" s="23" t="s">
        <v>25</v>
      </c>
    </row>
    <row r="376" spans="1:7" ht="60" x14ac:dyDescent="0.25">
      <c r="A376" s="18" t="s">
        <v>26</v>
      </c>
      <c r="B376" s="18" t="s">
        <v>27</v>
      </c>
      <c r="C376" s="18" t="s">
        <v>28</v>
      </c>
      <c r="D376" s="18" t="s">
        <v>29</v>
      </c>
      <c r="E376" s="18" t="s">
        <v>30</v>
      </c>
      <c r="F376" s="18" t="s">
        <v>31</v>
      </c>
      <c r="G376" s="13" t="s">
        <v>32</v>
      </c>
    </row>
    <row r="377" spans="1:7" x14ac:dyDescent="0.25">
      <c r="A377" s="18" t="s">
        <v>189</v>
      </c>
      <c r="B377" s="18" t="s">
        <v>190</v>
      </c>
      <c r="C377" s="17"/>
      <c r="D377" s="17"/>
      <c r="E377" s="17"/>
      <c r="F377" s="17"/>
      <c r="G377" s="9"/>
    </row>
    <row r="378" spans="1:7" ht="30" x14ac:dyDescent="0.25">
      <c r="A378" s="17" t="s">
        <v>191</v>
      </c>
      <c r="B378" s="17" t="s">
        <v>190</v>
      </c>
      <c r="C378" s="17">
        <v>4</v>
      </c>
      <c r="D378" s="17" t="s">
        <v>40</v>
      </c>
      <c r="E378" s="32">
        <v>28</v>
      </c>
      <c r="F378" s="17">
        <f>IF(ISBLANK(E378),"", PRODUCT(C378,E378))</f>
        <v>112</v>
      </c>
      <c r="G378" s="31" t="s">
        <v>584</v>
      </c>
    </row>
    <row r="379" spans="1:7" x14ac:dyDescent="0.25">
      <c r="E379" s="18" t="s">
        <v>33</v>
      </c>
      <c r="F379" s="18">
        <f>IF(F378="","",ROUND(SUM(F378:F378),2))</f>
        <v>112</v>
      </c>
      <c r="G379" s="14" t="str">
        <f>IF(F378="","Neužpildytos visos objektų kainos","")</f>
        <v/>
      </c>
    </row>
    <row r="380" spans="1:7" x14ac:dyDescent="0.25">
      <c r="C380" s="18" t="s">
        <v>34</v>
      </c>
      <c r="D380" s="20">
        <v>5</v>
      </c>
      <c r="E380" s="18" t="s">
        <v>35</v>
      </c>
      <c r="F380" s="18">
        <f>IF(OR(F379="",D380=""),"", ROUND(PRODUCT(D380,F379)/100,2))</f>
        <v>5.6</v>
      </c>
      <c r="G380" s="14" t="str">
        <f>IF(D380="", "Nurodykite taikomą PVM dydį", "")</f>
        <v/>
      </c>
    </row>
    <row r="381" spans="1:7" x14ac:dyDescent="0.25">
      <c r="E381" s="18" t="s">
        <v>36</v>
      </c>
      <c r="F381" s="18">
        <f>IF(ISBLANK(F380), "", ROUND(SUM(F379:F380),2))</f>
        <v>117.6</v>
      </c>
    </row>
    <row r="385" spans="1:7" x14ac:dyDescent="0.25">
      <c r="A385" s="23" t="s">
        <v>192</v>
      </c>
      <c r="B385" s="23" t="s">
        <v>193</v>
      </c>
    </row>
    <row r="387" spans="1:7" x14ac:dyDescent="0.25">
      <c r="A387" s="23" t="s">
        <v>25</v>
      </c>
    </row>
    <row r="388" spans="1:7" ht="60" x14ac:dyDescent="0.25">
      <c r="A388" s="18" t="s">
        <v>26</v>
      </c>
      <c r="B388" s="18" t="s">
        <v>27</v>
      </c>
      <c r="C388" s="18" t="s">
        <v>28</v>
      </c>
      <c r="D388" s="18" t="s">
        <v>29</v>
      </c>
      <c r="E388" s="18" t="s">
        <v>30</v>
      </c>
      <c r="F388" s="18" t="s">
        <v>31</v>
      </c>
      <c r="G388" s="13" t="s">
        <v>32</v>
      </c>
    </row>
    <row r="389" spans="1:7" x14ac:dyDescent="0.25">
      <c r="A389" s="18" t="s">
        <v>194</v>
      </c>
      <c r="B389" s="18" t="s">
        <v>195</v>
      </c>
      <c r="C389" s="17"/>
      <c r="D389" s="17"/>
      <c r="E389" s="17"/>
      <c r="F389" s="17"/>
      <c r="G389" s="9"/>
    </row>
    <row r="390" spans="1:7" ht="30" x14ac:dyDescent="0.25">
      <c r="A390" s="17" t="s">
        <v>196</v>
      </c>
      <c r="B390" s="17" t="s">
        <v>195</v>
      </c>
      <c r="C390" s="17">
        <v>5</v>
      </c>
      <c r="D390" s="17" t="s">
        <v>40</v>
      </c>
      <c r="E390" s="32">
        <v>28</v>
      </c>
      <c r="F390" s="17">
        <f>IF(ISBLANK(E390),"", PRODUCT(C390,E390))</f>
        <v>140</v>
      </c>
      <c r="G390" s="31" t="s">
        <v>585</v>
      </c>
    </row>
    <row r="391" spans="1:7" x14ac:dyDescent="0.25">
      <c r="E391" s="18" t="s">
        <v>33</v>
      </c>
      <c r="F391" s="18">
        <f>IF(F390="","",ROUND(SUM(F390:F390),2))</f>
        <v>140</v>
      </c>
      <c r="G391" s="14" t="str">
        <f>IF(F390="","Neužpildytos visos objektų kainos","")</f>
        <v/>
      </c>
    </row>
    <row r="392" spans="1:7" x14ac:dyDescent="0.25">
      <c r="C392" s="18" t="s">
        <v>34</v>
      </c>
      <c r="D392" s="20">
        <v>5</v>
      </c>
      <c r="E392" s="18" t="s">
        <v>35</v>
      </c>
      <c r="F392" s="18">
        <f>IF(OR(F391="",D392=""),"", ROUND(PRODUCT(D392,F391)/100,2))</f>
        <v>7</v>
      </c>
      <c r="G392" s="14" t="str">
        <f>IF(D392="", "Nurodykite taikomą PVM dydį", "")</f>
        <v/>
      </c>
    </row>
    <row r="393" spans="1:7" x14ac:dyDescent="0.25">
      <c r="E393" s="18" t="s">
        <v>36</v>
      </c>
      <c r="F393" s="18">
        <f>IF(ISBLANK(F392), "", ROUND(SUM(F391:F392),2))</f>
        <v>147</v>
      </c>
    </row>
    <row r="397" spans="1:7" x14ac:dyDescent="0.25">
      <c r="A397" s="23" t="s">
        <v>197</v>
      </c>
      <c r="B397" s="23" t="s">
        <v>198</v>
      </c>
    </row>
    <row r="399" spans="1:7" x14ac:dyDescent="0.25">
      <c r="A399" s="23" t="s">
        <v>25</v>
      </c>
    </row>
    <row r="400" spans="1:7" ht="60" x14ac:dyDescent="0.25">
      <c r="A400" s="18" t="s">
        <v>26</v>
      </c>
      <c r="B400" s="18" t="s">
        <v>27</v>
      </c>
      <c r="C400" s="18" t="s">
        <v>28</v>
      </c>
      <c r="D400" s="18" t="s">
        <v>29</v>
      </c>
      <c r="E400" s="18" t="s">
        <v>30</v>
      </c>
      <c r="F400" s="18" t="s">
        <v>31</v>
      </c>
      <c r="G400" s="13" t="s">
        <v>32</v>
      </c>
    </row>
    <row r="401" spans="1:7" x14ac:dyDescent="0.25">
      <c r="A401" s="18" t="s">
        <v>199</v>
      </c>
      <c r="B401" s="18" t="s">
        <v>200</v>
      </c>
      <c r="C401" s="17"/>
      <c r="D401" s="17"/>
      <c r="E401" s="17"/>
      <c r="F401" s="17"/>
      <c r="G401" s="9"/>
    </row>
    <row r="402" spans="1:7" ht="30" x14ac:dyDescent="0.25">
      <c r="A402" s="17" t="s">
        <v>201</v>
      </c>
      <c r="B402" s="17" t="s">
        <v>200</v>
      </c>
      <c r="C402" s="17">
        <v>5</v>
      </c>
      <c r="D402" s="17" t="s">
        <v>40</v>
      </c>
      <c r="E402" s="32">
        <v>28</v>
      </c>
      <c r="F402" s="17">
        <f>IF(ISBLANK(E402),"", PRODUCT(C402,E402))</f>
        <v>140</v>
      </c>
      <c r="G402" s="31" t="s">
        <v>586</v>
      </c>
    </row>
    <row r="403" spans="1:7" x14ac:dyDescent="0.25">
      <c r="E403" s="18" t="s">
        <v>33</v>
      </c>
      <c r="F403" s="18">
        <f>IF(F402="","",ROUND(SUM(F402:F402),2))</f>
        <v>140</v>
      </c>
      <c r="G403" s="14" t="str">
        <f>IF(F402="","Neužpildytos visos objektų kainos","")</f>
        <v/>
      </c>
    </row>
    <row r="404" spans="1:7" x14ac:dyDescent="0.25">
      <c r="C404" s="18" t="s">
        <v>34</v>
      </c>
      <c r="D404" s="20">
        <v>5</v>
      </c>
      <c r="E404" s="18" t="s">
        <v>35</v>
      </c>
      <c r="F404" s="18">
        <f>IF(OR(F403="",D404=""),"", ROUND(PRODUCT(D404,F403)/100,2))</f>
        <v>7</v>
      </c>
      <c r="G404" s="14" t="str">
        <f>IF(D404="", "Nurodykite taikomą PVM dydį", "")</f>
        <v/>
      </c>
    </row>
    <row r="405" spans="1:7" x14ac:dyDescent="0.25">
      <c r="E405" s="18" t="s">
        <v>36</v>
      </c>
      <c r="F405" s="18">
        <f>IF(ISBLANK(F404), "", ROUND(SUM(F403:F404),2))</f>
        <v>147</v>
      </c>
    </row>
    <row r="409" spans="1:7" x14ac:dyDescent="0.25">
      <c r="A409" s="23" t="s">
        <v>202</v>
      </c>
      <c r="B409" s="23" t="s">
        <v>203</v>
      </c>
    </row>
    <row r="411" spans="1:7" x14ac:dyDescent="0.25">
      <c r="A411" s="23" t="s">
        <v>25</v>
      </c>
    </row>
    <row r="412" spans="1:7" ht="60" x14ac:dyDescent="0.25">
      <c r="A412" s="18" t="s">
        <v>26</v>
      </c>
      <c r="B412" s="18" t="s">
        <v>27</v>
      </c>
      <c r="C412" s="18" t="s">
        <v>28</v>
      </c>
      <c r="D412" s="18" t="s">
        <v>29</v>
      </c>
      <c r="E412" s="18" t="s">
        <v>30</v>
      </c>
      <c r="F412" s="18" t="s">
        <v>31</v>
      </c>
      <c r="G412" s="13" t="s">
        <v>32</v>
      </c>
    </row>
    <row r="413" spans="1:7" ht="30" x14ac:dyDescent="0.25">
      <c r="A413" s="18" t="s">
        <v>204</v>
      </c>
      <c r="B413" s="13" t="s">
        <v>205</v>
      </c>
      <c r="C413" s="17"/>
      <c r="D413" s="17"/>
      <c r="E413" s="17"/>
      <c r="F413" s="17"/>
      <c r="G413" s="9"/>
    </row>
    <row r="414" spans="1:7" ht="30" x14ac:dyDescent="0.25">
      <c r="A414" s="17" t="s">
        <v>206</v>
      </c>
      <c r="B414" s="9" t="s">
        <v>205</v>
      </c>
      <c r="C414" s="17">
        <v>6</v>
      </c>
      <c r="D414" s="17" t="s">
        <v>40</v>
      </c>
      <c r="E414" s="32">
        <v>28</v>
      </c>
      <c r="F414" s="17">
        <f>IF(ISBLANK(E414),"", PRODUCT(C414,E414))</f>
        <v>168</v>
      </c>
      <c r="G414" s="31" t="s">
        <v>587</v>
      </c>
    </row>
    <row r="415" spans="1:7" x14ac:dyDescent="0.25">
      <c r="E415" s="18" t="s">
        <v>33</v>
      </c>
      <c r="F415" s="18">
        <f>IF(F414="","",ROUND(SUM(F414:F414),2))</f>
        <v>168</v>
      </c>
      <c r="G415" s="14" t="str">
        <f>IF(F414="","Neužpildytos visos objektų kainos","")</f>
        <v/>
      </c>
    </row>
    <row r="416" spans="1:7" x14ac:dyDescent="0.25">
      <c r="C416" s="18" t="s">
        <v>34</v>
      </c>
      <c r="D416" s="20">
        <v>5</v>
      </c>
      <c r="E416" s="18" t="s">
        <v>35</v>
      </c>
      <c r="F416" s="18">
        <f>IF(OR(F415="",D416=""),"", ROUND(PRODUCT(D416,F415)/100,2))</f>
        <v>8.4</v>
      </c>
      <c r="G416" s="14" t="str">
        <f>IF(D416="", "Nurodykite taikomą PVM dydį", "")</f>
        <v/>
      </c>
    </row>
    <row r="417" spans="1:7" x14ac:dyDescent="0.25">
      <c r="E417" s="18" t="s">
        <v>36</v>
      </c>
      <c r="F417" s="18">
        <f>IF(ISBLANK(F416), "", ROUND(SUM(F415:F416),2))</f>
        <v>176.4</v>
      </c>
    </row>
    <row r="421" spans="1:7" x14ac:dyDescent="0.25">
      <c r="A421" s="23" t="s">
        <v>207</v>
      </c>
      <c r="B421" s="23" t="s">
        <v>208</v>
      </c>
    </row>
    <row r="423" spans="1:7" x14ac:dyDescent="0.25">
      <c r="A423" s="23" t="s">
        <v>25</v>
      </c>
    </row>
    <row r="424" spans="1:7" ht="60" x14ac:dyDescent="0.25">
      <c r="A424" s="18" t="s">
        <v>26</v>
      </c>
      <c r="B424" s="18" t="s">
        <v>27</v>
      </c>
      <c r="C424" s="18" t="s">
        <v>28</v>
      </c>
      <c r="D424" s="18" t="s">
        <v>29</v>
      </c>
      <c r="E424" s="18" t="s">
        <v>30</v>
      </c>
      <c r="F424" s="18" t="s">
        <v>31</v>
      </c>
      <c r="G424" s="13" t="s">
        <v>32</v>
      </c>
    </row>
    <row r="425" spans="1:7" ht="30" x14ac:dyDescent="0.25">
      <c r="A425" s="18" t="s">
        <v>209</v>
      </c>
      <c r="B425" s="13" t="s">
        <v>210</v>
      </c>
      <c r="C425" s="17"/>
      <c r="D425" s="17"/>
      <c r="E425" s="17"/>
      <c r="F425" s="17"/>
      <c r="G425" s="9"/>
    </row>
    <row r="426" spans="1:7" ht="30" x14ac:dyDescent="0.25">
      <c r="A426" s="17" t="s">
        <v>211</v>
      </c>
      <c r="B426" s="9" t="s">
        <v>210</v>
      </c>
      <c r="C426" s="17">
        <v>6</v>
      </c>
      <c r="D426" s="17" t="s">
        <v>40</v>
      </c>
      <c r="E426" s="32">
        <v>28</v>
      </c>
      <c r="F426" s="17">
        <f>IF(ISBLANK(E426),"", PRODUCT(C426,E426))</f>
        <v>168</v>
      </c>
      <c r="G426" s="33" t="s">
        <v>588</v>
      </c>
    </row>
    <row r="427" spans="1:7" x14ac:dyDescent="0.25">
      <c r="E427" s="18" t="s">
        <v>33</v>
      </c>
      <c r="F427" s="18">
        <f>IF(F426="","",ROUND(SUM(F426:F426),2))</f>
        <v>168</v>
      </c>
      <c r="G427" s="14" t="str">
        <f>IF(F426="","Neužpildytos visos objektų kainos","")</f>
        <v/>
      </c>
    </row>
    <row r="428" spans="1:7" x14ac:dyDescent="0.25">
      <c r="C428" s="18" t="s">
        <v>34</v>
      </c>
      <c r="D428" s="20">
        <v>5</v>
      </c>
      <c r="E428" s="18" t="s">
        <v>35</v>
      </c>
      <c r="F428" s="18">
        <f>IF(OR(F427="",D428=""),"", ROUND(PRODUCT(D428,F427)/100,2))</f>
        <v>8.4</v>
      </c>
      <c r="G428" s="14" t="str">
        <f>IF(D428="", "Nurodykite taikomą PVM dydį", "")</f>
        <v/>
      </c>
    </row>
    <row r="429" spans="1:7" x14ac:dyDescent="0.25">
      <c r="E429" s="18" t="s">
        <v>36</v>
      </c>
      <c r="F429" s="18">
        <f>IF(ISBLANK(F428), "", ROUND(SUM(F427:F428),2))</f>
        <v>176.4</v>
      </c>
    </row>
    <row r="433" spans="1:7" x14ac:dyDescent="0.25">
      <c r="A433" s="23" t="s">
        <v>212</v>
      </c>
      <c r="B433" s="23" t="s">
        <v>213</v>
      </c>
    </row>
    <row r="435" spans="1:7" x14ac:dyDescent="0.25">
      <c r="A435" s="23" t="s">
        <v>25</v>
      </c>
    </row>
    <row r="436" spans="1:7" ht="60" x14ac:dyDescent="0.25">
      <c r="A436" s="18" t="s">
        <v>26</v>
      </c>
      <c r="B436" s="18" t="s">
        <v>27</v>
      </c>
      <c r="C436" s="18" t="s">
        <v>28</v>
      </c>
      <c r="D436" s="18" t="s">
        <v>29</v>
      </c>
      <c r="E436" s="18" t="s">
        <v>30</v>
      </c>
      <c r="F436" s="18" t="s">
        <v>31</v>
      </c>
      <c r="G436" s="13" t="s">
        <v>32</v>
      </c>
    </row>
    <row r="437" spans="1:7" x14ac:dyDescent="0.25">
      <c r="A437" s="18" t="s">
        <v>214</v>
      </c>
      <c r="B437" s="18" t="s">
        <v>215</v>
      </c>
      <c r="C437" s="17"/>
      <c r="D437" s="17"/>
      <c r="E437" s="17"/>
      <c r="F437" s="17"/>
      <c r="G437" s="9"/>
    </row>
    <row r="438" spans="1:7" ht="30" x14ac:dyDescent="0.25">
      <c r="A438" s="17" t="s">
        <v>216</v>
      </c>
      <c r="B438" s="17" t="s">
        <v>215</v>
      </c>
      <c r="C438" s="17">
        <v>3</v>
      </c>
      <c r="D438" s="17" t="s">
        <v>40</v>
      </c>
      <c r="E438" s="32">
        <v>28</v>
      </c>
      <c r="F438" s="17">
        <f>IF(ISBLANK(E438),"", PRODUCT(C438,E438))</f>
        <v>84</v>
      </c>
      <c r="G438" s="31" t="s">
        <v>589</v>
      </c>
    </row>
    <row r="439" spans="1:7" x14ac:dyDescent="0.25">
      <c r="E439" s="18" t="s">
        <v>33</v>
      </c>
      <c r="F439" s="18">
        <f>IF(F438="","",ROUND(SUM(F438:F438),2))</f>
        <v>84</v>
      </c>
      <c r="G439" s="14" t="str">
        <f>IF(F438="","Neužpildytos visos objektų kainos","")</f>
        <v/>
      </c>
    </row>
    <row r="440" spans="1:7" x14ac:dyDescent="0.25">
      <c r="C440" s="18" t="s">
        <v>34</v>
      </c>
      <c r="D440" s="20">
        <v>5</v>
      </c>
      <c r="E440" s="18" t="s">
        <v>35</v>
      </c>
      <c r="F440" s="18">
        <f>IF(OR(F439="",D440=""),"", ROUND(PRODUCT(D440,F439)/100,2))</f>
        <v>4.2</v>
      </c>
      <c r="G440" s="14" t="str">
        <f>IF(D440="", "Nurodykite taikomą PVM dydį", "")</f>
        <v/>
      </c>
    </row>
    <row r="441" spans="1:7" x14ac:dyDescent="0.25">
      <c r="E441" s="18" t="s">
        <v>36</v>
      </c>
      <c r="F441" s="18">
        <f>IF(ISBLANK(F440), "", ROUND(SUM(F439:F440),2))</f>
        <v>88.2</v>
      </c>
    </row>
    <row r="445" spans="1:7" x14ac:dyDescent="0.25">
      <c r="A445" s="23" t="s">
        <v>217</v>
      </c>
      <c r="B445" s="23" t="s">
        <v>218</v>
      </c>
    </row>
    <row r="447" spans="1:7" x14ac:dyDescent="0.25">
      <c r="A447" s="23" t="s">
        <v>25</v>
      </c>
    </row>
    <row r="448" spans="1:7" ht="60" x14ac:dyDescent="0.25">
      <c r="A448" s="18" t="s">
        <v>26</v>
      </c>
      <c r="B448" s="18" t="s">
        <v>27</v>
      </c>
      <c r="C448" s="18" t="s">
        <v>28</v>
      </c>
      <c r="D448" s="18" t="s">
        <v>29</v>
      </c>
      <c r="E448" s="18" t="s">
        <v>30</v>
      </c>
      <c r="F448" s="18" t="s">
        <v>31</v>
      </c>
      <c r="G448" s="13" t="s">
        <v>32</v>
      </c>
    </row>
    <row r="449" spans="1:7" x14ac:dyDescent="0.25">
      <c r="A449" s="18" t="s">
        <v>219</v>
      </c>
      <c r="B449" s="18" t="s">
        <v>220</v>
      </c>
      <c r="C449" s="17"/>
      <c r="D449" s="17"/>
      <c r="E449" s="17"/>
      <c r="F449" s="17"/>
      <c r="G449" s="9"/>
    </row>
    <row r="450" spans="1:7" ht="30" x14ac:dyDescent="0.25">
      <c r="A450" s="17" t="s">
        <v>221</v>
      </c>
      <c r="B450" s="17" t="s">
        <v>220</v>
      </c>
      <c r="C450" s="17">
        <v>1</v>
      </c>
      <c r="D450" s="17" t="s">
        <v>40</v>
      </c>
      <c r="E450" s="32">
        <v>28</v>
      </c>
      <c r="F450" s="17">
        <f>IF(ISBLANK(E450),"", PRODUCT(C450,E450))</f>
        <v>28</v>
      </c>
      <c r="G450" s="31" t="s">
        <v>590</v>
      </c>
    </row>
    <row r="451" spans="1:7" x14ac:dyDescent="0.25">
      <c r="E451" s="18" t="s">
        <v>33</v>
      </c>
      <c r="F451" s="18">
        <f>IF(F450="","",ROUND(SUM(F450:F450),2))</f>
        <v>28</v>
      </c>
      <c r="G451" s="14" t="str">
        <f>IF(F450="","Neužpildytos visos objektų kainos","")</f>
        <v/>
      </c>
    </row>
    <row r="452" spans="1:7" x14ac:dyDescent="0.25">
      <c r="C452" s="18" t="s">
        <v>34</v>
      </c>
      <c r="D452" s="20">
        <v>5</v>
      </c>
      <c r="E452" s="18" t="s">
        <v>35</v>
      </c>
      <c r="F452" s="18">
        <f>IF(OR(F451="",D452=""),"", ROUND(PRODUCT(D452,F451)/100,2))</f>
        <v>1.4</v>
      </c>
      <c r="G452" s="14" t="str">
        <f>IF(D452="", "Nurodykite taikomą PVM dydį", "")</f>
        <v/>
      </c>
    </row>
    <row r="453" spans="1:7" x14ac:dyDescent="0.25">
      <c r="E453" s="18" t="s">
        <v>36</v>
      </c>
      <c r="F453" s="18">
        <f>IF(ISBLANK(F452), "", ROUND(SUM(F451:F452),2))</f>
        <v>29.4</v>
      </c>
    </row>
    <row r="457" spans="1:7" x14ac:dyDescent="0.25">
      <c r="A457" s="23" t="s">
        <v>222</v>
      </c>
      <c r="B457" s="23" t="s">
        <v>223</v>
      </c>
    </row>
    <row r="459" spans="1:7" x14ac:dyDescent="0.25">
      <c r="A459" s="23" t="s">
        <v>25</v>
      </c>
    </row>
    <row r="460" spans="1:7" ht="60" x14ac:dyDescent="0.25">
      <c r="A460" s="18" t="s">
        <v>26</v>
      </c>
      <c r="B460" s="18" t="s">
        <v>27</v>
      </c>
      <c r="C460" s="18" t="s">
        <v>28</v>
      </c>
      <c r="D460" s="18" t="s">
        <v>29</v>
      </c>
      <c r="E460" s="18" t="s">
        <v>30</v>
      </c>
      <c r="F460" s="18" t="s">
        <v>31</v>
      </c>
      <c r="G460" s="13" t="s">
        <v>32</v>
      </c>
    </row>
    <row r="461" spans="1:7" x14ac:dyDescent="0.25">
      <c r="A461" s="18" t="s">
        <v>224</v>
      </c>
      <c r="B461" s="18" t="s">
        <v>225</v>
      </c>
      <c r="C461" s="17"/>
      <c r="D461" s="17"/>
      <c r="E461" s="17"/>
      <c r="F461" s="17"/>
      <c r="G461" s="9"/>
    </row>
    <row r="462" spans="1:7" ht="30" x14ac:dyDescent="0.25">
      <c r="A462" s="17" t="s">
        <v>226</v>
      </c>
      <c r="B462" s="17" t="s">
        <v>225</v>
      </c>
      <c r="C462" s="17">
        <v>6</v>
      </c>
      <c r="D462" s="17" t="s">
        <v>40</v>
      </c>
      <c r="E462" s="32">
        <v>28</v>
      </c>
      <c r="F462" s="17">
        <f>IF(ISBLANK(E462),"", PRODUCT(C462,E462))</f>
        <v>168</v>
      </c>
      <c r="G462" s="31" t="s">
        <v>591</v>
      </c>
    </row>
    <row r="463" spans="1:7" x14ac:dyDescent="0.25">
      <c r="E463" s="18" t="s">
        <v>33</v>
      </c>
      <c r="F463" s="18">
        <f>IF(F462="","",ROUND(SUM(F462:F462),2))</f>
        <v>168</v>
      </c>
      <c r="G463" s="14" t="str">
        <f>IF(F462="","Neužpildytos visos objektų kainos","")</f>
        <v/>
      </c>
    </row>
    <row r="464" spans="1:7" x14ac:dyDescent="0.25">
      <c r="C464" s="18" t="s">
        <v>34</v>
      </c>
      <c r="D464" s="20">
        <v>5</v>
      </c>
      <c r="E464" s="18" t="s">
        <v>35</v>
      </c>
      <c r="F464" s="18">
        <f>IF(OR(F463="",D464=""),"", ROUND(PRODUCT(D464,F463)/100,2))</f>
        <v>8.4</v>
      </c>
      <c r="G464" s="14" t="str">
        <f>IF(D464="", "Nurodykite taikomą PVM dydį", "")</f>
        <v/>
      </c>
    </row>
    <row r="465" spans="1:7" x14ac:dyDescent="0.25">
      <c r="E465" s="18" t="s">
        <v>36</v>
      </c>
      <c r="F465" s="18">
        <f>IF(ISBLANK(F464), "", ROUND(SUM(F463:F464),2))</f>
        <v>176.4</v>
      </c>
    </row>
    <row r="469" spans="1:7" x14ac:dyDescent="0.25">
      <c r="A469" s="23" t="s">
        <v>227</v>
      </c>
      <c r="B469" s="23" t="s">
        <v>228</v>
      </c>
    </row>
    <row r="471" spans="1:7" x14ac:dyDescent="0.25">
      <c r="A471" s="23" t="s">
        <v>25</v>
      </c>
    </row>
    <row r="472" spans="1:7" ht="60" x14ac:dyDescent="0.25">
      <c r="A472" s="18" t="s">
        <v>26</v>
      </c>
      <c r="B472" s="18" t="s">
        <v>27</v>
      </c>
      <c r="C472" s="18" t="s">
        <v>28</v>
      </c>
      <c r="D472" s="18" t="s">
        <v>29</v>
      </c>
      <c r="E472" s="18" t="s">
        <v>30</v>
      </c>
      <c r="F472" s="18" t="s">
        <v>31</v>
      </c>
      <c r="G472" s="13" t="s">
        <v>32</v>
      </c>
    </row>
    <row r="473" spans="1:7" x14ac:dyDescent="0.25">
      <c r="A473" s="18" t="s">
        <v>229</v>
      </c>
      <c r="B473" s="18" t="s">
        <v>230</v>
      </c>
      <c r="C473" s="17"/>
      <c r="D473" s="17"/>
      <c r="E473" s="17"/>
      <c r="F473" s="17"/>
      <c r="G473" s="9"/>
    </row>
    <row r="474" spans="1:7" ht="30" x14ac:dyDescent="0.25">
      <c r="A474" s="17" t="s">
        <v>231</v>
      </c>
      <c r="B474" s="17" t="s">
        <v>230</v>
      </c>
      <c r="C474" s="17">
        <v>2</v>
      </c>
      <c r="D474" s="17" t="s">
        <v>40</v>
      </c>
      <c r="E474" s="32">
        <v>28</v>
      </c>
      <c r="F474" s="17">
        <f>IF(ISBLANK(E474),"", PRODUCT(C474,E474))</f>
        <v>56</v>
      </c>
      <c r="G474" s="31" t="s">
        <v>592</v>
      </c>
    </row>
    <row r="475" spans="1:7" x14ac:dyDescent="0.25">
      <c r="E475" s="18" t="s">
        <v>33</v>
      </c>
      <c r="F475" s="18">
        <f>IF(F474="","",ROUND(SUM(F474:F474),2))</f>
        <v>56</v>
      </c>
      <c r="G475" s="14" t="str">
        <f>IF(F474="","Neužpildytos visos objektų kainos","")</f>
        <v/>
      </c>
    </row>
    <row r="476" spans="1:7" x14ac:dyDescent="0.25">
      <c r="C476" s="18" t="s">
        <v>34</v>
      </c>
      <c r="D476" s="20">
        <v>5</v>
      </c>
      <c r="E476" s="18" t="s">
        <v>35</v>
      </c>
      <c r="F476" s="18">
        <f>IF(OR(F475="",D476=""),"", ROUND(PRODUCT(D476,F475)/100,2))</f>
        <v>2.8</v>
      </c>
      <c r="G476" s="14" t="str">
        <f>IF(D476="", "Nurodykite taikomą PVM dydį", "")</f>
        <v/>
      </c>
    </row>
    <row r="477" spans="1:7" x14ac:dyDescent="0.25">
      <c r="E477" s="18" t="s">
        <v>36</v>
      </c>
      <c r="F477" s="18">
        <f>IF(ISBLANK(F476), "", ROUND(SUM(F475:F476),2))</f>
        <v>58.8</v>
      </c>
    </row>
    <row r="481" spans="1:7" x14ac:dyDescent="0.25">
      <c r="A481" s="23" t="s">
        <v>232</v>
      </c>
      <c r="B481" s="23" t="s">
        <v>233</v>
      </c>
    </row>
    <row r="483" spans="1:7" x14ac:dyDescent="0.25">
      <c r="A483" s="23" t="s">
        <v>25</v>
      </c>
    </row>
    <row r="484" spans="1:7" ht="60" x14ac:dyDescent="0.25">
      <c r="A484" s="18" t="s">
        <v>26</v>
      </c>
      <c r="B484" s="18" t="s">
        <v>27</v>
      </c>
      <c r="C484" s="18" t="s">
        <v>28</v>
      </c>
      <c r="D484" s="18" t="s">
        <v>29</v>
      </c>
      <c r="E484" s="18" t="s">
        <v>30</v>
      </c>
      <c r="F484" s="18" t="s">
        <v>31</v>
      </c>
      <c r="G484" s="13" t="s">
        <v>32</v>
      </c>
    </row>
    <row r="485" spans="1:7" x14ac:dyDescent="0.25">
      <c r="A485" s="18" t="s">
        <v>234</v>
      </c>
      <c r="B485" s="18" t="s">
        <v>235</v>
      </c>
      <c r="C485" s="17"/>
      <c r="D485" s="17"/>
      <c r="E485" s="17"/>
      <c r="F485" s="17"/>
      <c r="G485" s="9"/>
    </row>
    <row r="486" spans="1:7" ht="30" x14ac:dyDescent="0.25">
      <c r="A486" s="17" t="s">
        <v>236</v>
      </c>
      <c r="B486" s="17" t="s">
        <v>235</v>
      </c>
      <c r="C486" s="17">
        <v>1</v>
      </c>
      <c r="D486" s="17" t="s">
        <v>40</v>
      </c>
      <c r="E486" s="32">
        <v>28</v>
      </c>
      <c r="F486" s="17">
        <f>IF(ISBLANK(E486),"", PRODUCT(C486,E486))</f>
        <v>28</v>
      </c>
      <c r="G486" s="31" t="s">
        <v>593</v>
      </c>
    </row>
    <row r="487" spans="1:7" x14ac:dyDescent="0.25">
      <c r="E487" s="18" t="s">
        <v>33</v>
      </c>
      <c r="F487" s="18">
        <f>IF(F486="","",ROUND(SUM(F486:F486),2))</f>
        <v>28</v>
      </c>
      <c r="G487" s="14" t="str">
        <f>IF(F486="","Neužpildytos visos objektų kainos","")</f>
        <v/>
      </c>
    </row>
    <row r="488" spans="1:7" x14ac:dyDescent="0.25">
      <c r="C488" s="18" t="s">
        <v>34</v>
      </c>
      <c r="D488" s="20">
        <v>5</v>
      </c>
      <c r="E488" s="18" t="s">
        <v>35</v>
      </c>
      <c r="F488" s="18">
        <f>IF(OR(F487="",D488=""),"", ROUND(PRODUCT(D488,F487)/100,2))</f>
        <v>1.4</v>
      </c>
      <c r="G488" s="14" t="str">
        <f>IF(D488="", "Nurodykite taikomą PVM dydį", "")</f>
        <v/>
      </c>
    </row>
    <row r="489" spans="1:7" x14ac:dyDescent="0.25">
      <c r="E489" s="18" t="s">
        <v>36</v>
      </c>
      <c r="F489" s="18">
        <f>IF(ISBLANK(F488), "", ROUND(SUM(F487:F488),2))</f>
        <v>29.4</v>
      </c>
    </row>
    <row r="493" spans="1:7" x14ac:dyDescent="0.25">
      <c r="A493" s="23" t="s">
        <v>237</v>
      </c>
      <c r="B493" s="23" t="s">
        <v>238</v>
      </c>
    </row>
    <row r="495" spans="1:7" x14ac:dyDescent="0.25">
      <c r="A495" s="23" t="s">
        <v>25</v>
      </c>
    </row>
    <row r="496" spans="1:7" ht="60" x14ac:dyDescent="0.25">
      <c r="A496" s="18" t="s">
        <v>26</v>
      </c>
      <c r="B496" s="18" t="s">
        <v>27</v>
      </c>
      <c r="C496" s="18" t="s">
        <v>28</v>
      </c>
      <c r="D496" s="18" t="s">
        <v>29</v>
      </c>
      <c r="E496" s="18" t="s">
        <v>30</v>
      </c>
      <c r="F496" s="18" t="s">
        <v>31</v>
      </c>
      <c r="G496" s="13" t="s">
        <v>32</v>
      </c>
    </row>
    <row r="497" spans="1:7" x14ac:dyDescent="0.25">
      <c r="A497" s="18" t="s">
        <v>239</v>
      </c>
      <c r="B497" s="18" t="s">
        <v>240</v>
      </c>
      <c r="C497" s="17"/>
      <c r="D497" s="17"/>
      <c r="E497" s="17"/>
      <c r="F497" s="17"/>
      <c r="G497" s="9"/>
    </row>
    <row r="498" spans="1:7" ht="30" x14ac:dyDescent="0.25">
      <c r="A498" s="17" t="s">
        <v>241</v>
      </c>
      <c r="B498" s="17" t="s">
        <v>240</v>
      </c>
      <c r="C498" s="17">
        <v>3</v>
      </c>
      <c r="D498" s="17" t="s">
        <v>40</v>
      </c>
      <c r="E498" s="32">
        <v>28</v>
      </c>
      <c r="F498" s="17">
        <f>IF(ISBLANK(E498),"", PRODUCT(C498,E498))</f>
        <v>84</v>
      </c>
      <c r="G498" s="31" t="s">
        <v>594</v>
      </c>
    </row>
    <row r="499" spans="1:7" x14ac:dyDescent="0.25">
      <c r="E499" s="18" t="s">
        <v>33</v>
      </c>
      <c r="F499" s="18">
        <f>IF(F498="","",ROUND(SUM(F498:F498),2))</f>
        <v>84</v>
      </c>
      <c r="G499" s="14" t="str">
        <f>IF(F498="","Neužpildytos visos objektų kainos","")</f>
        <v/>
      </c>
    </row>
    <row r="500" spans="1:7" x14ac:dyDescent="0.25">
      <c r="C500" s="18" t="s">
        <v>34</v>
      </c>
      <c r="D500" s="20">
        <v>5</v>
      </c>
      <c r="E500" s="18" t="s">
        <v>35</v>
      </c>
      <c r="F500" s="18">
        <f>IF(OR(F499="",D500=""),"", ROUND(PRODUCT(D500,F499)/100,2))</f>
        <v>4.2</v>
      </c>
      <c r="G500" s="14" t="str">
        <f>IF(D500="", "Nurodykite taikomą PVM dydį", "")</f>
        <v/>
      </c>
    </row>
    <row r="501" spans="1:7" x14ac:dyDescent="0.25">
      <c r="E501" s="18" t="s">
        <v>36</v>
      </c>
      <c r="F501" s="18">
        <f>IF(ISBLANK(F500), "", ROUND(SUM(F499:F500),2))</f>
        <v>88.2</v>
      </c>
    </row>
    <row r="505" spans="1:7" x14ac:dyDescent="0.25">
      <c r="A505" s="23" t="s">
        <v>242</v>
      </c>
      <c r="B505" s="23" t="s">
        <v>243</v>
      </c>
    </row>
    <row r="507" spans="1:7" x14ac:dyDescent="0.25">
      <c r="A507" s="23" t="s">
        <v>25</v>
      </c>
    </row>
    <row r="508" spans="1:7" ht="60" x14ac:dyDescent="0.25">
      <c r="A508" s="18" t="s">
        <v>26</v>
      </c>
      <c r="B508" s="18" t="s">
        <v>27</v>
      </c>
      <c r="C508" s="18" t="s">
        <v>28</v>
      </c>
      <c r="D508" s="18" t="s">
        <v>29</v>
      </c>
      <c r="E508" s="18" t="s">
        <v>30</v>
      </c>
      <c r="F508" s="18" t="s">
        <v>31</v>
      </c>
      <c r="G508" s="13" t="s">
        <v>32</v>
      </c>
    </row>
    <row r="509" spans="1:7" x14ac:dyDescent="0.25">
      <c r="A509" s="18" t="s">
        <v>244</v>
      </c>
      <c r="B509" s="18" t="s">
        <v>245</v>
      </c>
      <c r="C509" s="17"/>
      <c r="D509" s="17"/>
      <c r="E509" s="17"/>
      <c r="F509" s="17"/>
      <c r="G509" s="9"/>
    </row>
    <row r="510" spans="1:7" ht="30" x14ac:dyDescent="0.25">
      <c r="A510" s="17" t="s">
        <v>246</v>
      </c>
      <c r="B510" s="17" t="s">
        <v>245</v>
      </c>
      <c r="C510" s="17">
        <v>1</v>
      </c>
      <c r="D510" s="17" t="s">
        <v>40</v>
      </c>
      <c r="E510" s="32">
        <v>28</v>
      </c>
      <c r="F510" s="17">
        <f>IF(ISBLANK(E510),"", PRODUCT(C510,E510))</f>
        <v>28</v>
      </c>
      <c r="G510" s="31" t="s">
        <v>595</v>
      </c>
    </row>
    <row r="511" spans="1:7" x14ac:dyDescent="0.25">
      <c r="E511" s="18" t="s">
        <v>33</v>
      </c>
      <c r="F511" s="18">
        <f>IF(F510="","",ROUND(SUM(F510:F510),2))</f>
        <v>28</v>
      </c>
      <c r="G511" s="14" t="str">
        <f>IF(F510="","Neužpildytos visos objektų kainos","")</f>
        <v/>
      </c>
    </row>
    <row r="512" spans="1:7" x14ac:dyDescent="0.25">
      <c r="C512" s="18" t="s">
        <v>34</v>
      </c>
      <c r="D512" s="20">
        <v>5</v>
      </c>
      <c r="E512" s="18" t="s">
        <v>35</v>
      </c>
      <c r="F512" s="18">
        <f>IF(OR(F511="",D512=""),"", ROUND(PRODUCT(D512,F511)/100,2))</f>
        <v>1.4</v>
      </c>
      <c r="G512" s="14" t="str">
        <f>IF(D512="", "Nurodykite taikomą PVM dydį", "")</f>
        <v/>
      </c>
    </row>
    <row r="513" spans="1:7" x14ac:dyDescent="0.25">
      <c r="E513" s="18" t="s">
        <v>36</v>
      </c>
      <c r="F513" s="18">
        <f>IF(ISBLANK(F512), "", ROUND(SUM(F511:F512),2))</f>
        <v>29.4</v>
      </c>
    </row>
    <row r="517" spans="1:7" x14ac:dyDescent="0.25">
      <c r="A517" s="23" t="s">
        <v>247</v>
      </c>
      <c r="B517" s="23" t="s">
        <v>248</v>
      </c>
    </row>
    <row r="519" spans="1:7" x14ac:dyDescent="0.25">
      <c r="A519" s="23" t="s">
        <v>25</v>
      </c>
    </row>
    <row r="520" spans="1:7" ht="60" x14ac:dyDescent="0.25">
      <c r="A520" s="18" t="s">
        <v>26</v>
      </c>
      <c r="B520" s="18" t="s">
        <v>27</v>
      </c>
      <c r="C520" s="18" t="s">
        <v>28</v>
      </c>
      <c r="D520" s="18" t="s">
        <v>29</v>
      </c>
      <c r="E520" s="18" t="s">
        <v>30</v>
      </c>
      <c r="F520" s="18" t="s">
        <v>31</v>
      </c>
      <c r="G520" s="13" t="s">
        <v>32</v>
      </c>
    </row>
    <row r="521" spans="1:7" x14ac:dyDescent="0.25">
      <c r="A521" s="18" t="s">
        <v>249</v>
      </c>
      <c r="B521" s="18" t="s">
        <v>250</v>
      </c>
      <c r="C521" s="17"/>
      <c r="D521" s="17"/>
      <c r="E521" s="17"/>
      <c r="F521" s="17"/>
      <c r="G521" s="9"/>
    </row>
    <row r="522" spans="1:7" ht="30" x14ac:dyDescent="0.25">
      <c r="A522" s="17" t="s">
        <v>251</v>
      </c>
      <c r="B522" s="17" t="s">
        <v>250</v>
      </c>
      <c r="C522" s="17">
        <v>6</v>
      </c>
      <c r="D522" s="17" t="s">
        <v>40</v>
      </c>
      <c r="E522" s="32">
        <v>28</v>
      </c>
      <c r="F522" s="17">
        <f>IF(ISBLANK(E522),"", PRODUCT(C522,E522))</f>
        <v>168</v>
      </c>
      <c r="G522" s="31" t="s">
        <v>596</v>
      </c>
    </row>
    <row r="523" spans="1:7" x14ac:dyDescent="0.25">
      <c r="E523" s="18" t="s">
        <v>33</v>
      </c>
      <c r="F523" s="18">
        <f>IF(F522="","",ROUND(SUM(F522:F522),2))</f>
        <v>168</v>
      </c>
      <c r="G523" s="14" t="str">
        <f>IF(F522="","Neužpildytos visos objektų kainos","")</f>
        <v/>
      </c>
    </row>
    <row r="524" spans="1:7" x14ac:dyDescent="0.25">
      <c r="C524" s="18" t="s">
        <v>34</v>
      </c>
      <c r="D524" s="20">
        <v>5</v>
      </c>
      <c r="E524" s="18" t="s">
        <v>35</v>
      </c>
      <c r="F524" s="18">
        <f>IF(OR(F523="",D524=""),"", ROUND(PRODUCT(D524,F523)/100,2))</f>
        <v>8.4</v>
      </c>
      <c r="G524" s="14" t="str">
        <f>IF(D524="", "Nurodykite taikomą PVM dydį", "")</f>
        <v/>
      </c>
    </row>
    <row r="525" spans="1:7" x14ac:dyDescent="0.25">
      <c r="E525" s="18" t="s">
        <v>36</v>
      </c>
      <c r="F525" s="18">
        <f>IF(ISBLANK(F524), "", ROUND(SUM(F523:F524),2))</f>
        <v>176.4</v>
      </c>
    </row>
    <row r="529" spans="1:7" x14ac:dyDescent="0.25">
      <c r="A529" s="23" t="s">
        <v>252</v>
      </c>
      <c r="B529" s="23" t="s">
        <v>253</v>
      </c>
    </row>
    <row r="531" spans="1:7" x14ac:dyDescent="0.25">
      <c r="A531" s="23" t="s">
        <v>25</v>
      </c>
    </row>
    <row r="532" spans="1:7" ht="60" x14ac:dyDescent="0.25">
      <c r="A532" s="18" t="s">
        <v>26</v>
      </c>
      <c r="B532" s="18" t="s">
        <v>27</v>
      </c>
      <c r="C532" s="18" t="s">
        <v>28</v>
      </c>
      <c r="D532" s="18" t="s">
        <v>29</v>
      </c>
      <c r="E532" s="18" t="s">
        <v>30</v>
      </c>
      <c r="F532" s="18" t="s">
        <v>31</v>
      </c>
      <c r="G532" s="13" t="s">
        <v>32</v>
      </c>
    </row>
    <row r="533" spans="1:7" x14ac:dyDescent="0.25">
      <c r="A533" s="18" t="s">
        <v>254</v>
      </c>
      <c r="B533" s="18" t="s">
        <v>255</v>
      </c>
      <c r="C533" s="17"/>
      <c r="D533" s="17"/>
      <c r="E533" s="17"/>
      <c r="F533" s="17"/>
      <c r="G533" s="9"/>
    </row>
    <row r="534" spans="1:7" ht="30" x14ac:dyDescent="0.25">
      <c r="A534" s="17" t="s">
        <v>256</v>
      </c>
      <c r="B534" s="17" t="s">
        <v>255</v>
      </c>
      <c r="C534" s="17">
        <v>4</v>
      </c>
      <c r="D534" s="17" t="s">
        <v>40</v>
      </c>
      <c r="E534" s="32">
        <v>28</v>
      </c>
      <c r="F534" s="17">
        <f>IF(ISBLANK(E534),"", PRODUCT(C534,E534))</f>
        <v>112</v>
      </c>
      <c r="G534" s="31" t="s">
        <v>597</v>
      </c>
    </row>
    <row r="535" spans="1:7" x14ac:dyDescent="0.25">
      <c r="E535" s="18" t="s">
        <v>33</v>
      </c>
      <c r="F535" s="18">
        <f>IF(F534="","",ROUND(SUM(F534:F534),2))</f>
        <v>112</v>
      </c>
      <c r="G535" s="14" t="str">
        <f>IF(F534="","Neužpildytos visos objektų kainos","")</f>
        <v/>
      </c>
    </row>
    <row r="536" spans="1:7" x14ac:dyDescent="0.25">
      <c r="C536" s="18" t="s">
        <v>34</v>
      </c>
      <c r="D536" s="20">
        <v>5</v>
      </c>
      <c r="E536" s="18" t="s">
        <v>35</v>
      </c>
      <c r="F536" s="18">
        <f>IF(OR(F535="",D536=""),"", ROUND(PRODUCT(D536,F535)/100,2))</f>
        <v>5.6</v>
      </c>
      <c r="G536" s="14" t="str">
        <f>IF(D536="", "Nurodykite taikomą PVM dydį", "")</f>
        <v/>
      </c>
    </row>
    <row r="537" spans="1:7" x14ac:dyDescent="0.25">
      <c r="E537" s="18" t="s">
        <v>36</v>
      </c>
      <c r="F537" s="18">
        <f>IF(ISBLANK(F536), "", ROUND(SUM(F535:F536),2))</f>
        <v>117.6</v>
      </c>
    </row>
    <row r="541" spans="1:7" x14ac:dyDescent="0.25">
      <c r="A541" s="23" t="s">
        <v>257</v>
      </c>
      <c r="B541" s="23" t="s">
        <v>258</v>
      </c>
    </row>
    <row r="543" spans="1:7" x14ac:dyDescent="0.25">
      <c r="A543" s="23" t="s">
        <v>25</v>
      </c>
    </row>
    <row r="544" spans="1:7" ht="60" x14ac:dyDescent="0.25">
      <c r="A544" s="18" t="s">
        <v>26</v>
      </c>
      <c r="B544" s="18" t="s">
        <v>27</v>
      </c>
      <c r="C544" s="18" t="s">
        <v>28</v>
      </c>
      <c r="D544" s="18" t="s">
        <v>29</v>
      </c>
      <c r="E544" s="18" t="s">
        <v>30</v>
      </c>
      <c r="F544" s="18" t="s">
        <v>31</v>
      </c>
      <c r="G544" s="13" t="s">
        <v>32</v>
      </c>
    </row>
    <row r="545" spans="1:7" x14ac:dyDescent="0.25">
      <c r="A545" s="18" t="s">
        <v>259</v>
      </c>
      <c r="B545" s="18" t="s">
        <v>260</v>
      </c>
      <c r="C545" s="17"/>
      <c r="D545" s="17"/>
      <c r="E545" s="17"/>
      <c r="F545" s="17"/>
      <c r="G545" s="9"/>
    </row>
    <row r="546" spans="1:7" ht="30" x14ac:dyDescent="0.25">
      <c r="A546" s="17" t="s">
        <v>261</v>
      </c>
      <c r="B546" s="17" t="s">
        <v>260</v>
      </c>
      <c r="C546" s="17">
        <v>3</v>
      </c>
      <c r="D546" s="17" t="s">
        <v>40</v>
      </c>
      <c r="E546" s="32">
        <v>28</v>
      </c>
      <c r="F546" s="17">
        <f>IF(ISBLANK(E546),"", PRODUCT(C546,E546))</f>
        <v>84</v>
      </c>
      <c r="G546" s="31" t="s">
        <v>598</v>
      </c>
    </row>
    <row r="547" spans="1:7" x14ac:dyDescent="0.25">
      <c r="E547" s="18" t="s">
        <v>33</v>
      </c>
      <c r="F547" s="18">
        <f>IF(F546="","",ROUND(SUM(F546:F546),2))</f>
        <v>84</v>
      </c>
      <c r="G547" s="14" t="str">
        <f>IF(F546="","Neužpildytos visos objektų kainos","")</f>
        <v/>
      </c>
    </row>
    <row r="548" spans="1:7" x14ac:dyDescent="0.25">
      <c r="C548" s="18" t="s">
        <v>34</v>
      </c>
      <c r="D548" s="20">
        <v>5</v>
      </c>
      <c r="E548" s="18" t="s">
        <v>35</v>
      </c>
      <c r="F548" s="18">
        <f>IF(OR(F547="",D548=""),"", ROUND(PRODUCT(D548,F547)/100,2))</f>
        <v>4.2</v>
      </c>
      <c r="G548" s="14" t="str">
        <f>IF(D548="", "Nurodykite taikomą PVM dydį", "")</f>
        <v/>
      </c>
    </row>
    <row r="549" spans="1:7" x14ac:dyDescent="0.25">
      <c r="E549" s="18" t="s">
        <v>36</v>
      </c>
      <c r="F549" s="18">
        <f>IF(ISBLANK(F548), "", ROUND(SUM(F547:F548),2))</f>
        <v>88.2</v>
      </c>
    </row>
    <row r="553" spans="1:7" x14ac:dyDescent="0.25">
      <c r="A553" s="23" t="s">
        <v>262</v>
      </c>
      <c r="B553" s="23" t="s">
        <v>263</v>
      </c>
    </row>
    <row r="555" spans="1:7" x14ac:dyDescent="0.25">
      <c r="A555" s="23" t="s">
        <v>25</v>
      </c>
    </row>
    <row r="556" spans="1:7" ht="60" x14ac:dyDescent="0.25">
      <c r="A556" s="18" t="s">
        <v>26</v>
      </c>
      <c r="B556" s="18" t="s">
        <v>27</v>
      </c>
      <c r="C556" s="18" t="s">
        <v>28</v>
      </c>
      <c r="D556" s="18" t="s">
        <v>29</v>
      </c>
      <c r="E556" s="18" t="s">
        <v>30</v>
      </c>
      <c r="F556" s="18" t="s">
        <v>31</v>
      </c>
      <c r="G556" s="13" t="s">
        <v>32</v>
      </c>
    </row>
    <row r="557" spans="1:7" x14ac:dyDescent="0.25">
      <c r="A557" s="18" t="s">
        <v>264</v>
      </c>
      <c r="B557" s="18" t="s">
        <v>265</v>
      </c>
      <c r="C557" s="17"/>
      <c r="D557" s="17"/>
      <c r="E557" s="17"/>
      <c r="F557" s="17"/>
      <c r="G557" s="9"/>
    </row>
    <row r="558" spans="1:7" ht="30" x14ac:dyDescent="0.25">
      <c r="A558" s="17" t="s">
        <v>266</v>
      </c>
      <c r="B558" s="17" t="s">
        <v>265</v>
      </c>
      <c r="C558" s="17">
        <v>1</v>
      </c>
      <c r="D558" s="17" t="s">
        <v>40</v>
      </c>
      <c r="E558" s="32">
        <v>28</v>
      </c>
      <c r="F558" s="17">
        <f>IF(ISBLANK(E558),"", PRODUCT(C558,E558))</f>
        <v>28</v>
      </c>
      <c r="G558" s="31" t="s">
        <v>599</v>
      </c>
    </row>
    <row r="559" spans="1:7" x14ac:dyDescent="0.25">
      <c r="E559" s="18" t="s">
        <v>33</v>
      </c>
      <c r="F559" s="18">
        <f>IF(F558="","",ROUND(SUM(F558:F558),2))</f>
        <v>28</v>
      </c>
      <c r="G559" s="14" t="str">
        <f>IF(F558="","Neužpildytos visos objektų kainos","")</f>
        <v/>
      </c>
    </row>
    <row r="560" spans="1:7" x14ac:dyDescent="0.25">
      <c r="C560" s="18" t="s">
        <v>34</v>
      </c>
      <c r="D560" s="20">
        <v>5</v>
      </c>
      <c r="E560" s="18" t="s">
        <v>35</v>
      </c>
      <c r="F560" s="18">
        <f>IF(OR(F559="",D560=""),"", ROUND(PRODUCT(D560,F559)/100,2))</f>
        <v>1.4</v>
      </c>
      <c r="G560" s="14" t="str">
        <f>IF(D560="", "Nurodykite taikomą PVM dydį", "")</f>
        <v/>
      </c>
    </row>
    <row r="561" spans="1:7" x14ac:dyDescent="0.25">
      <c r="E561" s="18" t="s">
        <v>36</v>
      </c>
      <c r="F561" s="18">
        <f>IF(ISBLANK(F560), "", ROUND(SUM(F559:F560),2))</f>
        <v>29.4</v>
      </c>
    </row>
    <row r="565" spans="1:7" x14ac:dyDescent="0.25">
      <c r="A565" s="23" t="s">
        <v>267</v>
      </c>
      <c r="B565" s="23" t="s">
        <v>268</v>
      </c>
    </row>
    <row r="567" spans="1:7" x14ac:dyDescent="0.25">
      <c r="A567" s="23" t="s">
        <v>25</v>
      </c>
    </row>
    <row r="568" spans="1:7" ht="60" x14ac:dyDescent="0.25">
      <c r="A568" s="18" t="s">
        <v>26</v>
      </c>
      <c r="B568" s="18" t="s">
        <v>27</v>
      </c>
      <c r="C568" s="18" t="s">
        <v>28</v>
      </c>
      <c r="D568" s="18" t="s">
        <v>29</v>
      </c>
      <c r="E568" s="18" t="s">
        <v>30</v>
      </c>
      <c r="F568" s="18" t="s">
        <v>31</v>
      </c>
      <c r="G568" s="13" t="s">
        <v>32</v>
      </c>
    </row>
    <row r="569" spans="1:7" x14ac:dyDescent="0.25">
      <c r="A569" s="18" t="s">
        <v>269</v>
      </c>
      <c r="B569" s="18" t="s">
        <v>270</v>
      </c>
      <c r="C569" s="17"/>
      <c r="D569" s="17"/>
      <c r="E569" s="17"/>
      <c r="F569" s="17"/>
      <c r="G569" s="9"/>
    </row>
    <row r="570" spans="1:7" ht="30" x14ac:dyDescent="0.25">
      <c r="A570" s="17" t="s">
        <v>271</v>
      </c>
      <c r="B570" s="17" t="s">
        <v>270</v>
      </c>
      <c r="C570" s="17">
        <v>1</v>
      </c>
      <c r="D570" s="17" t="s">
        <v>40</v>
      </c>
      <c r="E570" s="19">
        <v>28</v>
      </c>
      <c r="F570" s="17">
        <f>IF(ISBLANK(E570),"", PRODUCT(C570,E570))</f>
        <v>28</v>
      </c>
      <c r="G570" s="31" t="s">
        <v>600</v>
      </c>
    </row>
    <row r="571" spans="1:7" x14ac:dyDescent="0.25">
      <c r="E571" s="18" t="s">
        <v>33</v>
      </c>
      <c r="F571" s="18">
        <f>IF(F570="","",ROUND(SUM(F570:F570),2))</f>
        <v>28</v>
      </c>
      <c r="G571" s="14" t="str">
        <f>IF(F570="","Neužpildytos visos objektų kainos","")</f>
        <v/>
      </c>
    </row>
    <row r="572" spans="1:7" x14ac:dyDescent="0.25">
      <c r="C572" s="18" t="s">
        <v>34</v>
      </c>
      <c r="D572" s="20">
        <v>5</v>
      </c>
      <c r="E572" s="18" t="s">
        <v>35</v>
      </c>
      <c r="F572" s="18">
        <f>IF(OR(F571="",D572=""),"", ROUND(PRODUCT(D572,F571)/100,2))</f>
        <v>1.4</v>
      </c>
      <c r="G572" s="14" t="str">
        <f>IF(D572="", "Nurodykite taikomą PVM dydį", "")</f>
        <v/>
      </c>
    </row>
    <row r="573" spans="1:7" x14ac:dyDescent="0.25">
      <c r="E573" s="18" t="s">
        <v>36</v>
      </c>
      <c r="F573" s="18">
        <f>IF(ISBLANK(F572), "", ROUND(SUM(F571:F572),2))</f>
        <v>29.4</v>
      </c>
    </row>
    <row r="577" spans="1:7" x14ac:dyDescent="0.25">
      <c r="A577" s="23" t="s">
        <v>272</v>
      </c>
      <c r="B577" s="23" t="s">
        <v>273</v>
      </c>
    </row>
    <row r="579" spans="1:7" x14ac:dyDescent="0.25">
      <c r="A579" s="23" t="s">
        <v>25</v>
      </c>
    </row>
    <row r="580" spans="1:7" ht="60" x14ac:dyDescent="0.25">
      <c r="A580" s="18" t="s">
        <v>26</v>
      </c>
      <c r="B580" s="18" t="s">
        <v>27</v>
      </c>
      <c r="C580" s="18" t="s">
        <v>28</v>
      </c>
      <c r="D580" s="18" t="s">
        <v>29</v>
      </c>
      <c r="E580" s="18" t="s">
        <v>30</v>
      </c>
      <c r="F580" s="18" t="s">
        <v>31</v>
      </c>
      <c r="G580" s="13" t="s">
        <v>32</v>
      </c>
    </row>
    <row r="581" spans="1:7" x14ac:dyDescent="0.25">
      <c r="A581" s="18" t="s">
        <v>274</v>
      </c>
      <c r="B581" s="18" t="s">
        <v>275</v>
      </c>
      <c r="C581" s="17"/>
      <c r="D581" s="17"/>
      <c r="E581" s="17"/>
      <c r="F581" s="17"/>
      <c r="G581" s="9"/>
    </row>
    <row r="582" spans="1:7" ht="30" x14ac:dyDescent="0.25">
      <c r="A582" s="17" t="s">
        <v>276</v>
      </c>
      <c r="B582" s="17" t="s">
        <v>275</v>
      </c>
      <c r="C582" s="17">
        <v>1</v>
      </c>
      <c r="D582" s="17" t="s">
        <v>40</v>
      </c>
      <c r="E582" s="19">
        <v>28</v>
      </c>
      <c r="F582" s="17">
        <f>IF(ISBLANK(E582),"", PRODUCT(C582,E582))</f>
        <v>28</v>
      </c>
      <c r="G582" s="31" t="s">
        <v>601</v>
      </c>
    </row>
    <row r="583" spans="1:7" x14ac:dyDescent="0.25">
      <c r="E583" s="18" t="s">
        <v>33</v>
      </c>
      <c r="F583" s="18">
        <f>IF(F582="","",ROUND(SUM(F582:F582),2))</f>
        <v>28</v>
      </c>
      <c r="G583" s="14" t="str">
        <f>IF(F582="","Neužpildytos visos objektų kainos","")</f>
        <v/>
      </c>
    </row>
    <row r="584" spans="1:7" x14ac:dyDescent="0.25">
      <c r="C584" s="18" t="s">
        <v>34</v>
      </c>
      <c r="D584" s="20">
        <v>5</v>
      </c>
      <c r="E584" s="18" t="s">
        <v>35</v>
      </c>
      <c r="F584" s="18">
        <f>IF(OR(F583="",D584=""),"", ROUND(PRODUCT(D584,F583)/100,2))</f>
        <v>1.4</v>
      </c>
      <c r="G584" s="14" t="str">
        <f>IF(D584="", "Nurodykite taikomą PVM dydį", "")</f>
        <v/>
      </c>
    </row>
    <row r="585" spans="1:7" x14ac:dyDescent="0.25">
      <c r="E585" s="18" t="s">
        <v>36</v>
      </c>
      <c r="F585" s="18">
        <f>IF(ISBLANK(F584), "", ROUND(SUM(F583:F584),2))</f>
        <v>29.4</v>
      </c>
    </row>
    <row r="589" spans="1:7" x14ac:dyDescent="0.25">
      <c r="A589" s="23" t="s">
        <v>277</v>
      </c>
      <c r="B589" s="23" t="s">
        <v>278</v>
      </c>
    </row>
    <row r="591" spans="1:7" x14ac:dyDescent="0.25">
      <c r="A591" s="23" t="s">
        <v>25</v>
      </c>
    </row>
    <row r="592" spans="1:7" ht="60" x14ac:dyDescent="0.25">
      <c r="A592" s="18" t="s">
        <v>26</v>
      </c>
      <c r="B592" s="18" t="s">
        <v>27</v>
      </c>
      <c r="C592" s="18" t="s">
        <v>28</v>
      </c>
      <c r="D592" s="18" t="s">
        <v>29</v>
      </c>
      <c r="E592" s="18" t="s">
        <v>30</v>
      </c>
      <c r="F592" s="18" t="s">
        <v>31</v>
      </c>
      <c r="G592" s="13" t="s">
        <v>32</v>
      </c>
    </row>
    <row r="593" spans="1:7" x14ac:dyDescent="0.25">
      <c r="A593" s="18" t="s">
        <v>279</v>
      </c>
      <c r="B593" s="18" t="s">
        <v>280</v>
      </c>
      <c r="C593" s="17"/>
      <c r="D593" s="17"/>
      <c r="E593" s="17"/>
      <c r="F593" s="17"/>
      <c r="G593" s="9"/>
    </row>
    <row r="594" spans="1:7" ht="30" x14ac:dyDescent="0.25">
      <c r="A594" s="17" t="s">
        <v>281</v>
      </c>
      <c r="B594" s="17" t="s">
        <v>280</v>
      </c>
      <c r="C594" s="17">
        <v>5</v>
      </c>
      <c r="D594" s="17" t="s">
        <v>40</v>
      </c>
      <c r="E594" s="19">
        <v>28</v>
      </c>
      <c r="F594" s="17">
        <f>IF(ISBLANK(E594),"", PRODUCT(C594,E594))</f>
        <v>140</v>
      </c>
      <c r="G594" s="31" t="s">
        <v>602</v>
      </c>
    </row>
    <row r="595" spans="1:7" x14ac:dyDescent="0.25">
      <c r="E595" s="18" t="s">
        <v>33</v>
      </c>
      <c r="F595" s="18">
        <f>IF(F594="","",ROUND(SUM(F594:F594),2))</f>
        <v>140</v>
      </c>
      <c r="G595" s="14" t="str">
        <f>IF(F594="","Neužpildytos visos objektų kainos","")</f>
        <v/>
      </c>
    </row>
    <row r="596" spans="1:7" x14ac:dyDescent="0.25">
      <c r="C596" s="18" t="s">
        <v>34</v>
      </c>
      <c r="D596" s="20">
        <v>5</v>
      </c>
      <c r="E596" s="18" t="s">
        <v>35</v>
      </c>
      <c r="F596" s="18">
        <f>IF(OR(F595="",D596=""),"", ROUND(PRODUCT(D596,F595)/100,2))</f>
        <v>7</v>
      </c>
      <c r="G596" s="14" t="str">
        <f>IF(D596="", "Nurodykite taikomą PVM dydį", "")</f>
        <v/>
      </c>
    </row>
    <row r="597" spans="1:7" x14ac:dyDescent="0.25">
      <c r="E597" s="18" t="s">
        <v>36</v>
      </c>
      <c r="F597" s="18">
        <f>IF(ISBLANK(F596), "", ROUND(SUM(F595:F596),2))</f>
        <v>147</v>
      </c>
    </row>
    <row r="601" spans="1:7" x14ac:dyDescent="0.25">
      <c r="A601" s="23" t="s">
        <v>282</v>
      </c>
      <c r="B601" s="23" t="s">
        <v>283</v>
      </c>
    </row>
    <row r="603" spans="1:7" x14ac:dyDescent="0.25">
      <c r="A603" s="23" t="s">
        <v>25</v>
      </c>
    </row>
    <row r="604" spans="1:7" ht="60" x14ac:dyDescent="0.25">
      <c r="A604" s="18" t="s">
        <v>26</v>
      </c>
      <c r="B604" s="18" t="s">
        <v>27</v>
      </c>
      <c r="C604" s="18" t="s">
        <v>28</v>
      </c>
      <c r="D604" s="18" t="s">
        <v>29</v>
      </c>
      <c r="E604" s="18" t="s">
        <v>30</v>
      </c>
      <c r="F604" s="18" t="s">
        <v>31</v>
      </c>
      <c r="G604" s="13" t="s">
        <v>32</v>
      </c>
    </row>
    <row r="605" spans="1:7" x14ac:dyDescent="0.25">
      <c r="A605" s="18" t="s">
        <v>284</v>
      </c>
      <c r="B605" s="18" t="s">
        <v>285</v>
      </c>
      <c r="C605" s="17"/>
      <c r="D605" s="17"/>
      <c r="E605" s="17"/>
      <c r="F605" s="17"/>
      <c r="G605" s="9"/>
    </row>
    <row r="606" spans="1:7" ht="30" x14ac:dyDescent="0.25">
      <c r="A606" s="17" t="s">
        <v>286</v>
      </c>
      <c r="B606" s="17" t="s">
        <v>285</v>
      </c>
      <c r="C606" s="17">
        <v>1</v>
      </c>
      <c r="D606" s="17" t="s">
        <v>40</v>
      </c>
      <c r="E606" s="19">
        <v>28</v>
      </c>
      <c r="F606" s="17">
        <f>IF(ISBLANK(E606),"", PRODUCT(C606,E606))</f>
        <v>28</v>
      </c>
      <c r="G606" s="31" t="s">
        <v>603</v>
      </c>
    </row>
    <row r="607" spans="1:7" x14ac:dyDescent="0.25">
      <c r="E607" s="18" t="s">
        <v>33</v>
      </c>
      <c r="F607" s="18">
        <f>IF(F606="","",ROUND(SUM(F606:F606),2))</f>
        <v>28</v>
      </c>
      <c r="G607" s="14" t="str">
        <f>IF(F606="","Neužpildytos visos objektų kainos","")</f>
        <v/>
      </c>
    </row>
    <row r="608" spans="1:7" x14ac:dyDescent="0.25">
      <c r="C608" s="18" t="s">
        <v>34</v>
      </c>
      <c r="D608" s="20">
        <v>5</v>
      </c>
      <c r="E608" s="18" t="s">
        <v>35</v>
      </c>
      <c r="F608" s="18">
        <f>IF(OR(F607="",D608=""),"", ROUND(PRODUCT(D608,F607)/100,2))</f>
        <v>1.4</v>
      </c>
      <c r="G608" s="14" t="str">
        <f>IF(D608="", "Nurodykite taikomą PVM dydį", "")</f>
        <v/>
      </c>
    </row>
    <row r="609" spans="1:7" x14ac:dyDescent="0.25">
      <c r="E609" s="18" t="s">
        <v>36</v>
      </c>
      <c r="F609" s="18">
        <f>IF(ISBLANK(F608), "", ROUND(SUM(F607:F608),2))</f>
        <v>29.4</v>
      </c>
    </row>
    <row r="613" spans="1:7" x14ac:dyDescent="0.25">
      <c r="A613" s="23" t="s">
        <v>287</v>
      </c>
      <c r="B613" s="23" t="s">
        <v>288</v>
      </c>
    </row>
    <row r="615" spans="1:7" x14ac:dyDescent="0.25">
      <c r="A615" s="23" t="s">
        <v>25</v>
      </c>
    </row>
    <row r="616" spans="1:7" ht="60" x14ac:dyDescent="0.25">
      <c r="A616" s="18" t="s">
        <v>26</v>
      </c>
      <c r="B616" s="18" t="s">
        <v>27</v>
      </c>
      <c r="C616" s="18" t="s">
        <v>28</v>
      </c>
      <c r="D616" s="18" t="s">
        <v>29</v>
      </c>
      <c r="E616" s="18" t="s">
        <v>30</v>
      </c>
      <c r="F616" s="18" t="s">
        <v>31</v>
      </c>
      <c r="G616" s="13" t="s">
        <v>32</v>
      </c>
    </row>
    <row r="617" spans="1:7" x14ac:dyDescent="0.25">
      <c r="A617" s="18" t="s">
        <v>289</v>
      </c>
      <c r="B617" s="18" t="s">
        <v>290</v>
      </c>
      <c r="C617" s="17"/>
      <c r="D617" s="17"/>
      <c r="E617" s="17"/>
      <c r="F617" s="17"/>
      <c r="G617" s="9"/>
    </row>
    <row r="618" spans="1:7" ht="30" x14ac:dyDescent="0.25">
      <c r="A618" s="17" t="s">
        <v>291</v>
      </c>
      <c r="B618" s="17" t="s">
        <v>290</v>
      </c>
      <c r="C618" s="17">
        <v>4</v>
      </c>
      <c r="D618" s="17" t="s">
        <v>40</v>
      </c>
      <c r="E618" s="19">
        <v>28</v>
      </c>
      <c r="F618" s="17">
        <f>IF(ISBLANK(E618),"", PRODUCT(C618,E618))</f>
        <v>112</v>
      </c>
      <c r="G618" s="31" t="s">
        <v>604</v>
      </c>
    </row>
    <row r="619" spans="1:7" x14ac:dyDescent="0.25">
      <c r="E619" s="18" t="s">
        <v>33</v>
      </c>
      <c r="F619" s="18">
        <f>IF(F618="","",ROUND(SUM(F618:F618),2))</f>
        <v>112</v>
      </c>
      <c r="G619" s="14" t="str">
        <f>IF(F618="","Neužpildytos visos objektų kainos","")</f>
        <v/>
      </c>
    </row>
    <row r="620" spans="1:7" x14ac:dyDescent="0.25">
      <c r="C620" s="18" t="s">
        <v>34</v>
      </c>
      <c r="D620" s="20">
        <v>5</v>
      </c>
      <c r="E620" s="18" t="s">
        <v>35</v>
      </c>
      <c r="F620" s="18">
        <f>IF(OR(F619="",D620=""),"", ROUND(PRODUCT(D620,F619)/100,2))</f>
        <v>5.6</v>
      </c>
      <c r="G620" s="14" t="str">
        <f>IF(D620="", "Nurodykite taikomą PVM dydį", "")</f>
        <v/>
      </c>
    </row>
    <row r="621" spans="1:7" x14ac:dyDescent="0.25">
      <c r="E621" s="18" t="s">
        <v>36</v>
      </c>
      <c r="F621" s="18">
        <f>IF(ISBLANK(F620), "", ROUND(SUM(F619:F620),2))</f>
        <v>117.6</v>
      </c>
    </row>
    <row r="625" spans="1:7" x14ac:dyDescent="0.25">
      <c r="A625" s="23" t="s">
        <v>292</v>
      </c>
      <c r="B625" s="23" t="s">
        <v>293</v>
      </c>
    </row>
    <row r="627" spans="1:7" x14ac:dyDescent="0.25">
      <c r="A627" s="23" t="s">
        <v>25</v>
      </c>
    </row>
    <row r="628" spans="1:7" ht="60" x14ac:dyDescent="0.25">
      <c r="A628" s="18" t="s">
        <v>26</v>
      </c>
      <c r="B628" s="18" t="s">
        <v>27</v>
      </c>
      <c r="C628" s="18" t="s">
        <v>28</v>
      </c>
      <c r="D628" s="18" t="s">
        <v>29</v>
      </c>
      <c r="E628" s="18" t="s">
        <v>30</v>
      </c>
      <c r="F628" s="18" t="s">
        <v>31</v>
      </c>
      <c r="G628" s="13" t="s">
        <v>32</v>
      </c>
    </row>
    <row r="629" spans="1:7" x14ac:dyDescent="0.25">
      <c r="A629" s="18" t="s">
        <v>294</v>
      </c>
      <c r="B629" s="18" t="s">
        <v>295</v>
      </c>
      <c r="C629" s="17"/>
      <c r="D629" s="17"/>
      <c r="E629" s="17"/>
      <c r="F629" s="17"/>
      <c r="G629" s="9"/>
    </row>
    <row r="630" spans="1:7" ht="30" x14ac:dyDescent="0.25">
      <c r="A630" s="17" t="s">
        <v>296</v>
      </c>
      <c r="B630" s="17" t="s">
        <v>295</v>
      </c>
      <c r="C630" s="17">
        <v>3</v>
      </c>
      <c r="D630" s="17" t="s">
        <v>40</v>
      </c>
      <c r="E630" s="19">
        <v>28</v>
      </c>
      <c r="F630" s="17">
        <f>IF(ISBLANK(E630),"", PRODUCT(C630,E630))</f>
        <v>84</v>
      </c>
      <c r="G630" s="31" t="s">
        <v>605</v>
      </c>
    </row>
    <row r="631" spans="1:7" x14ac:dyDescent="0.25">
      <c r="E631" s="18" t="s">
        <v>33</v>
      </c>
      <c r="F631" s="18">
        <f>IF(F630="","",ROUND(SUM(F630:F630),2))</f>
        <v>84</v>
      </c>
      <c r="G631" s="14" t="str">
        <f>IF(F630="","Neužpildytos visos objektų kainos","")</f>
        <v/>
      </c>
    </row>
    <row r="632" spans="1:7" x14ac:dyDescent="0.25">
      <c r="C632" s="18" t="s">
        <v>34</v>
      </c>
      <c r="D632" s="20">
        <v>5</v>
      </c>
      <c r="E632" s="18" t="s">
        <v>35</v>
      </c>
      <c r="F632" s="18">
        <f>IF(OR(F631="",D632=""),"", ROUND(PRODUCT(D632,F631)/100,2))</f>
        <v>4.2</v>
      </c>
      <c r="G632" s="14" t="str">
        <f>IF(D632="", "Nurodykite taikomą PVM dydį", "")</f>
        <v/>
      </c>
    </row>
    <row r="633" spans="1:7" x14ac:dyDescent="0.25">
      <c r="E633" s="18" t="s">
        <v>36</v>
      </c>
      <c r="F633" s="18">
        <f>IF(ISBLANK(F632), "", ROUND(SUM(F631:F632),2))</f>
        <v>88.2</v>
      </c>
    </row>
    <row r="637" spans="1:7" x14ac:dyDescent="0.25">
      <c r="A637" s="23" t="s">
        <v>297</v>
      </c>
      <c r="B637" s="23" t="s">
        <v>298</v>
      </c>
    </row>
    <row r="639" spans="1:7" x14ac:dyDescent="0.25">
      <c r="A639" s="23" t="s">
        <v>25</v>
      </c>
    </row>
    <row r="640" spans="1:7" ht="60" x14ac:dyDescent="0.25">
      <c r="A640" s="18" t="s">
        <v>26</v>
      </c>
      <c r="B640" s="18" t="s">
        <v>27</v>
      </c>
      <c r="C640" s="18" t="s">
        <v>28</v>
      </c>
      <c r="D640" s="18" t="s">
        <v>29</v>
      </c>
      <c r="E640" s="18" t="s">
        <v>30</v>
      </c>
      <c r="F640" s="18" t="s">
        <v>31</v>
      </c>
      <c r="G640" s="13" t="s">
        <v>32</v>
      </c>
    </row>
    <row r="641" spans="1:7" x14ac:dyDescent="0.25">
      <c r="A641" s="18" t="s">
        <v>299</v>
      </c>
      <c r="B641" s="18" t="s">
        <v>300</v>
      </c>
      <c r="C641" s="17"/>
      <c r="D641" s="17"/>
      <c r="E641" s="17"/>
      <c r="F641" s="17"/>
      <c r="G641" s="9"/>
    </row>
    <row r="642" spans="1:7" ht="30" x14ac:dyDescent="0.25">
      <c r="A642" s="17" t="s">
        <v>301</v>
      </c>
      <c r="B642" s="17" t="s">
        <v>300</v>
      </c>
      <c r="C642" s="17">
        <v>4</v>
      </c>
      <c r="D642" s="17" t="s">
        <v>40</v>
      </c>
      <c r="E642" s="19">
        <v>28</v>
      </c>
      <c r="F642" s="17">
        <f>IF(ISBLANK(E642),"", PRODUCT(C642,E642))</f>
        <v>112</v>
      </c>
      <c r="G642" s="31" t="s">
        <v>606</v>
      </c>
    </row>
    <row r="643" spans="1:7" x14ac:dyDescent="0.25">
      <c r="E643" s="18" t="s">
        <v>33</v>
      </c>
      <c r="F643" s="18">
        <f>IF(F642="","",ROUND(SUM(F642:F642),2))</f>
        <v>112</v>
      </c>
      <c r="G643" s="14" t="str">
        <f>IF(F642="","Neužpildytos visos objektų kainos","")</f>
        <v/>
      </c>
    </row>
    <row r="644" spans="1:7" x14ac:dyDescent="0.25">
      <c r="C644" s="18" t="s">
        <v>34</v>
      </c>
      <c r="D644" s="20">
        <v>5</v>
      </c>
      <c r="E644" s="18" t="s">
        <v>35</v>
      </c>
      <c r="F644" s="18">
        <f>IF(OR(F643="",D644=""),"", ROUND(PRODUCT(D644,F643)/100,2))</f>
        <v>5.6</v>
      </c>
      <c r="G644" s="14" t="str">
        <f>IF(D644="", "Nurodykite taikomą PVM dydį", "")</f>
        <v/>
      </c>
    </row>
    <row r="645" spans="1:7" x14ac:dyDescent="0.25">
      <c r="E645" s="18" t="s">
        <v>36</v>
      </c>
      <c r="F645" s="18">
        <f>IF(ISBLANK(F644), "", ROUND(SUM(F643:F644),2))</f>
        <v>117.6</v>
      </c>
    </row>
    <row r="649" spans="1:7" x14ac:dyDescent="0.25">
      <c r="A649" s="23" t="s">
        <v>302</v>
      </c>
      <c r="B649" s="23" t="s">
        <v>303</v>
      </c>
    </row>
    <row r="651" spans="1:7" x14ac:dyDescent="0.25">
      <c r="A651" s="23" t="s">
        <v>25</v>
      </c>
    </row>
    <row r="652" spans="1:7" ht="60" x14ac:dyDescent="0.25">
      <c r="A652" s="18" t="s">
        <v>26</v>
      </c>
      <c r="B652" s="18" t="s">
        <v>27</v>
      </c>
      <c r="C652" s="18" t="s">
        <v>28</v>
      </c>
      <c r="D652" s="18" t="s">
        <v>29</v>
      </c>
      <c r="E652" s="18" t="s">
        <v>30</v>
      </c>
      <c r="F652" s="18" t="s">
        <v>31</v>
      </c>
      <c r="G652" s="13" t="s">
        <v>32</v>
      </c>
    </row>
    <row r="653" spans="1:7" x14ac:dyDescent="0.25">
      <c r="A653" s="18" t="s">
        <v>304</v>
      </c>
      <c r="B653" s="18" t="s">
        <v>305</v>
      </c>
      <c r="C653" s="17"/>
      <c r="D653" s="17"/>
      <c r="E653" s="17"/>
      <c r="F653" s="17"/>
      <c r="G653" s="9"/>
    </row>
    <row r="654" spans="1:7" ht="30" x14ac:dyDescent="0.25">
      <c r="A654" s="17" t="s">
        <v>306</v>
      </c>
      <c r="B654" s="17" t="s">
        <v>305</v>
      </c>
      <c r="C654" s="17">
        <v>4</v>
      </c>
      <c r="D654" s="17" t="s">
        <v>40</v>
      </c>
      <c r="E654" s="19">
        <v>28</v>
      </c>
      <c r="F654" s="17">
        <f>IF(ISBLANK(E654),"", PRODUCT(C654,E654))</f>
        <v>112</v>
      </c>
      <c r="G654" s="31" t="s">
        <v>607</v>
      </c>
    </row>
    <row r="655" spans="1:7" x14ac:dyDescent="0.25">
      <c r="E655" s="18" t="s">
        <v>33</v>
      </c>
      <c r="F655" s="18">
        <f>IF(F654="","",ROUND(SUM(F654:F654),2))</f>
        <v>112</v>
      </c>
      <c r="G655" s="14" t="str">
        <f>IF(F654="","Neužpildytos visos objektų kainos","")</f>
        <v/>
      </c>
    </row>
    <row r="656" spans="1:7" x14ac:dyDescent="0.25">
      <c r="C656" s="18" t="s">
        <v>34</v>
      </c>
      <c r="D656" s="20">
        <v>5</v>
      </c>
      <c r="E656" s="18" t="s">
        <v>35</v>
      </c>
      <c r="F656" s="18">
        <f>IF(OR(F655="",D656=""),"", ROUND(PRODUCT(D656,F655)/100,2))</f>
        <v>5.6</v>
      </c>
      <c r="G656" s="14" t="str">
        <f>IF(D656="", "Nurodykite taikomą PVM dydį", "")</f>
        <v/>
      </c>
    </row>
    <row r="657" spans="1:7" x14ac:dyDescent="0.25">
      <c r="E657" s="18" t="s">
        <v>36</v>
      </c>
      <c r="F657" s="18">
        <f>IF(ISBLANK(F656), "", ROUND(SUM(F655:F656),2))</f>
        <v>117.6</v>
      </c>
    </row>
    <row r="661" spans="1:7" x14ac:dyDescent="0.25">
      <c r="A661" s="23" t="s">
        <v>307</v>
      </c>
      <c r="B661" s="23" t="s">
        <v>308</v>
      </c>
    </row>
    <row r="663" spans="1:7" x14ac:dyDescent="0.25">
      <c r="A663" s="23" t="s">
        <v>25</v>
      </c>
    </row>
    <row r="664" spans="1:7" ht="60" x14ac:dyDescent="0.25">
      <c r="A664" s="18" t="s">
        <v>26</v>
      </c>
      <c r="B664" s="18" t="s">
        <v>27</v>
      </c>
      <c r="C664" s="18" t="s">
        <v>28</v>
      </c>
      <c r="D664" s="18" t="s">
        <v>29</v>
      </c>
      <c r="E664" s="18" t="s">
        <v>30</v>
      </c>
      <c r="F664" s="18" t="s">
        <v>31</v>
      </c>
      <c r="G664" s="13" t="s">
        <v>32</v>
      </c>
    </row>
    <row r="665" spans="1:7" x14ac:dyDescent="0.25">
      <c r="A665" s="18" t="s">
        <v>309</v>
      </c>
      <c r="B665" s="18" t="s">
        <v>310</v>
      </c>
      <c r="C665" s="17"/>
      <c r="D665" s="17"/>
      <c r="E665" s="17"/>
      <c r="F665" s="17"/>
      <c r="G665" s="9"/>
    </row>
    <row r="666" spans="1:7" ht="30" x14ac:dyDescent="0.25">
      <c r="A666" s="17" t="s">
        <v>311</v>
      </c>
      <c r="B666" s="17" t="s">
        <v>310</v>
      </c>
      <c r="C666" s="17">
        <v>4</v>
      </c>
      <c r="D666" s="17" t="s">
        <v>40</v>
      </c>
      <c r="E666" s="19">
        <v>28</v>
      </c>
      <c r="F666" s="17">
        <f>IF(ISBLANK(E666),"", PRODUCT(C666,E666))</f>
        <v>112</v>
      </c>
      <c r="G666" s="31" t="s">
        <v>608</v>
      </c>
    </row>
    <row r="667" spans="1:7" x14ac:dyDescent="0.25">
      <c r="E667" s="18" t="s">
        <v>33</v>
      </c>
      <c r="F667" s="18">
        <f>IF(F666="","",ROUND(SUM(F666:F666),2))</f>
        <v>112</v>
      </c>
      <c r="G667" s="14" t="str">
        <f>IF(F666="","Neužpildytos visos objektų kainos","")</f>
        <v/>
      </c>
    </row>
    <row r="668" spans="1:7" x14ac:dyDescent="0.25">
      <c r="C668" s="18" t="s">
        <v>34</v>
      </c>
      <c r="D668" s="20">
        <v>5</v>
      </c>
      <c r="E668" s="18" t="s">
        <v>35</v>
      </c>
      <c r="F668" s="18">
        <f>IF(OR(F667="",D668=""),"", ROUND(PRODUCT(D668,F667)/100,2))</f>
        <v>5.6</v>
      </c>
      <c r="G668" s="14" t="str">
        <f>IF(D668="", "Nurodykite taikomą PVM dydį", "")</f>
        <v/>
      </c>
    </row>
    <row r="669" spans="1:7" x14ac:dyDescent="0.25">
      <c r="E669" s="18" t="s">
        <v>36</v>
      </c>
      <c r="F669" s="18">
        <f>IF(ISBLANK(F668), "", ROUND(SUM(F667:F668),2))</f>
        <v>117.6</v>
      </c>
    </row>
    <row r="673" spans="1:7" x14ac:dyDescent="0.25">
      <c r="A673" s="23" t="s">
        <v>312</v>
      </c>
      <c r="B673" s="23" t="s">
        <v>313</v>
      </c>
    </row>
    <row r="675" spans="1:7" x14ac:dyDescent="0.25">
      <c r="A675" s="23" t="s">
        <v>25</v>
      </c>
    </row>
    <row r="676" spans="1:7" ht="60" x14ac:dyDescent="0.25">
      <c r="A676" s="18" t="s">
        <v>26</v>
      </c>
      <c r="B676" s="18" t="s">
        <v>27</v>
      </c>
      <c r="C676" s="18" t="s">
        <v>28</v>
      </c>
      <c r="D676" s="18" t="s">
        <v>29</v>
      </c>
      <c r="E676" s="18" t="s">
        <v>30</v>
      </c>
      <c r="F676" s="18" t="s">
        <v>31</v>
      </c>
      <c r="G676" s="13" t="s">
        <v>32</v>
      </c>
    </row>
    <row r="677" spans="1:7" x14ac:dyDescent="0.25">
      <c r="A677" s="18" t="s">
        <v>314</v>
      </c>
      <c r="B677" s="18" t="s">
        <v>315</v>
      </c>
      <c r="C677" s="17"/>
      <c r="D677" s="17"/>
      <c r="E677" s="17"/>
      <c r="F677" s="17"/>
      <c r="G677" s="9"/>
    </row>
    <row r="678" spans="1:7" ht="30" x14ac:dyDescent="0.25">
      <c r="A678" s="17" t="s">
        <v>316</v>
      </c>
      <c r="B678" s="17" t="s">
        <v>315</v>
      </c>
      <c r="C678" s="17">
        <v>5</v>
      </c>
      <c r="D678" s="17" t="s">
        <v>40</v>
      </c>
      <c r="E678" s="19">
        <v>28</v>
      </c>
      <c r="F678" s="17">
        <f>IF(ISBLANK(E678),"", PRODUCT(C678,E678))</f>
        <v>140</v>
      </c>
      <c r="G678" s="31" t="s">
        <v>609</v>
      </c>
    </row>
    <row r="679" spans="1:7" x14ac:dyDescent="0.25">
      <c r="E679" s="18" t="s">
        <v>33</v>
      </c>
      <c r="F679" s="18">
        <f>IF(F678="","",ROUND(SUM(F678:F678),2))</f>
        <v>140</v>
      </c>
      <c r="G679" s="14" t="str">
        <f>IF(F678="","Neužpildytos visos objektų kainos","")</f>
        <v/>
      </c>
    </row>
    <row r="680" spans="1:7" x14ac:dyDescent="0.25">
      <c r="C680" s="18" t="s">
        <v>34</v>
      </c>
      <c r="D680" s="20">
        <v>5</v>
      </c>
      <c r="E680" s="18" t="s">
        <v>35</v>
      </c>
      <c r="F680" s="18">
        <f>IF(OR(F679="",D680=""),"", ROUND(PRODUCT(D680,F679)/100,2))</f>
        <v>7</v>
      </c>
      <c r="G680" s="14" t="str">
        <f>IF(D680="", "Nurodykite taikomą PVM dydį", "")</f>
        <v/>
      </c>
    </row>
    <row r="681" spans="1:7" x14ac:dyDescent="0.25">
      <c r="E681" s="18" t="s">
        <v>36</v>
      </c>
      <c r="F681" s="18">
        <f>IF(ISBLANK(F680), "", ROUND(SUM(F679:F680),2))</f>
        <v>147</v>
      </c>
    </row>
    <row r="685" spans="1:7" x14ac:dyDescent="0.25">
      <c r="A685" s="23" t="s">
        <v>317</v>
      </c>
      <c r="B685" s="23" t="s">
        <v>318</v>
      </c>
    </row>
    <row r="687" spans="1:7" x14ac:dyDescent="0.25">
      <c r="A687" s="23" t="s">
        <v>25</v>
      </c>
    </row>
    <row r="688" spans="1:7" ht="60" x14ac:dyDescent="0.25">
      <c r="A688" s="18" t="s">
        <v>26</v>
      </c>
      <c r="B688" s="18" t="s">
        <v>27</v>
      </c>
      <c r="C688" s="18" t="s">
        <v>28</v>
      </c>
      <c r="D688" s="18" t="s">
        <v>29</v>
      </c>
      <c r="E688" s="18" t="s">
        <v>30</v>
      </c>
      <c r="F688" s="18" t="s">
        <v>31</v>
      </c>
      <c r="G688" s="13" t="s">
        <v>32</v>
      </c>
    </row>
    <row r="689" spans="1:7" x14ac:dyDescent="0.25">
      <c r="A689" s="18" t="s">
        <v>319</v>
      </c>
      <c r="B689" s="18" t="s">
        <v>320</v>
      </c>
      <c r="C689" s="17"/>
      <c r="D689" s="17"/>
      <c r="E689" s="17"/>
      <c r="F689" s="17"/>
      <c r="G689" s="9"/>
    </row>
    <row r="690" spans="1:7" ht="30" x14ac:dyDescent="0.25">
      <c r="A690" s="17" t="s">
        <v>321</v>
      </c>
      <c r="B690" s="17" t="s">
        <v>320</v>
      </c>
      <c r="C690" s="17">
        <v>1</v>
      </c>
      <c r="D690" s="17" t="s">
        <v>40</v>
      </c>
      <c r="E690" s="19">
        <v>28</v>
      </c>
      <c r="F690" s="17">
        <f>IF(ISBLANK(E690),"", PRODUCT(C690,E690))</f>
        <v>28</v>
      </c>
      <c r="G690" s="31" t="s">
        <v>610</v>
      </c>
    </row>
    <row r="691" spans="1:7" x14ac:dyDescent="0.25">
      <c r="E691" s="18" t="s">
        <v>33</v>
      </c>
      <c r="F691" s="18">
        <f>IF(F690="","",ROUND(SUM(F690:F690),2))</f>
        <v>28</v>
      </c>
      <c r="G691" s="14" t="str">
        <f>IF(F690="","Neužpildytos visos objektų kainos","")</f>
        <v/>
      </c>
    </row>
    <row r="692" spans="1:7" x14ac:dyDescent="0.25">
      <c r="C692" s="18" t="s">
        <v>34</v>
      </c>
      <c r="D692" s="20">
        <v>5</v>
      </c>
      <c r="E692" s="18" t="s">
        <v>35</v>
      </c>
      <c r="F692" s="18">
        <f>IF(OR(F691="",D692=""),"", ROUND(PRODUCT(D692,F691)/100,2))</f>
        <v>1.4</v>
      </c>
      <c r="G692" s="14" t="str">
        <f>IF(D692="", "Nurodykite taikomą PVM dydį", "")</f>
        <v/>
      </c>
    </row>
    <row r="693" spans="1:7" x14ac:dyDescent="0.25">
      <c r="E693" s="18" t="s">
        <v>36</v>
      </c>
      <c r="F693" s="18">
        <f>IF(ISBLANK(F692), "", ROUND(SUM(F691:F692),2))</f>
        <v>29.4</v>
      </c>
    </row>
    <row r="697" spans="1:7" x14ac:dyDescent="0.25">
      <c r="A697" s="23" t="s">
        <v>322</v>
      </c>
      <c r="B697" s="23" t="s">
        <v>323</v>
      </c>
    </row>
    <row r="699" spans="1:7" x14ac:dyDescent="0.25">
      <c r="A699" s="23" t="s">
        <v>25</v>
      </c>
    </row>
    <row r="700" spans="1:7" ht="60" x14ac:dyDescent="0.25">
      <c r="A700" s="18" t="s">
        <v>26</v>
      </c>
      <c r="B700" s="18" t="s">
        <v>27</v>
      </c>
      <c r="C700" s="18" t="s">
        <v>28</v>
      </c>
      <c r="D700" s="18" t="s">
        <v>29</v>
      </c>
      <c r="E700" s="18" t="s">
        <v>30</v>
      </c>
      <c r="F700" s="18" t="s">
        <v>31</v>
      </c>
      <c r="G700" s="13" t="s">
        <v>32</v>
      </c>
    </row>
    <row r="701" spans="1:7" x14ac:dyDescent="0.25">
      <c r="A701" s="18" t="s">
        <v>324</v>
      </c>
      <c r="B701" s="18" t="s">
        <v>325</v>
      </c>
      <c r="C701" s="17"/>
      <c r="D701" s="17"/>
      <c r="E701" s="17"/>
      <c r="F701" s="17"/>
      <c r="G701" s="9"/>
    </row>
    <row r="702" spans="1:7" ht="30" x14ac:dyDescent="0.25">
      <c r="A702" s="17" t="s">
        <v>326</v>
      </c>
      <c r="B702" s="17" t="s">
        <v>325</v>
      </c>
      <c r="C702" s="17">
        <v>2</v>
      </c>
      <c r="D702" s="17" t="s">
        <v>40</v>
      </c>
      <c r="E702" s="19">
        <v>28</v>
      </c>
      <c r="F702" s="17">
        <f>IF(ISBLANK(E702),"", PRODUCT(C702,E702))</f>
        <v>56</v>
      </c>
      <c r="G702" s="31" t="s">
        <v>611</v>
      </c>
    </row>
    <row r="703" spans="1:7" x14ac:dyDescent="0.25">
      <c r="E703" s="18" t="s">
        <v>33</v>
      </c>
      <c r="F703" s="18">
        <f>IF(F702="","",ROUND(SUM(F702:F702),2))</f>
        <v>56</v>
      </c>
      <c r="G703" s="14" t="str">
        <f>IF(F702="","Neužpildytos visos objektų kainos","")</f>
        <v/>
      </c>
    </row>
    <row r="704" spans="1:7" x14ac:dyDescent="0.25">
      <c r="C704" s="18" t="s">
        <v>34</v>
      </c>
      <c r="D704" s="20">
        <v>5</v>
      </c>
      <c r="E704" s="18" t="s">
        <v>35</v>
      </c>
      <c r="F704" s="18">
        <f>IF(OR(F703="",D704=""),"", ROUND(PRODUCT(D704,F703)/100,2))</f>
        <v>2.8</v>
      </c>
      <c r="G704" s="14" t="str">
        <f>IF(D704="", "Nurodykite taikomą PVM dydį", "")</f>
        <v/>
      </c>
    </row>
    <row r="705" spans="1:7" x14ac:dyDescent="0.25">
      <c r="E705" s="18" t="s">
        <v>36</v>
      </c>
      <c r="F705" s="18">
        <f>IF(ISBLANK(F704), "", ROUND(SUM(F703:F704),2))</f>
        <v>58.8</v>
      </c>
    </row>
    <row r="709" spans="1:7" x14ac:dyDescent="0.25">
      <c r="A709" s="23" t="s">
        <v>327</v>
      </c>
      <c r="B709" s="23" t="s">
        <v>328</v>
      </c>
    </row>
    <row r="711" spans="1:7" x14ac:dyDescent="0.25">
      <c r="A711" s="23" t="s">
        <v>25</v>
      </c>
    </row>
    <row r="712" spans="1:7" ht="60" x14ac:dyDescent="0.25">
      <c r="A712" s="18" t="s">
        <v>26</v>
      </c>
      <c r="B712" s="18" t="s">
        <v>27</v>
      </c>
      <c r="C712" s="18" t="s">
        <v>28</v>
      </c>
      <c r="D712" s="18" t="s">
        <v>29</v>
      </c>
      <c r="E712" s="18" t="s">
        <v>30</v>
      </c>
      <c r="F712" s="18" t="s">
        <v>31</v>
      </c>
      <c r="G712" s="13" t="s">
        <v>32</v>
      </c>
    </row>
    <row r="713" spans="1:7" x14ac:dyDescent="0.25">
      <c r="A713" s="18" t="s">
        <v>329</v>
      </c>
      <c r="B713" s="18" t="s">
        <v>330</v>
      </c>
      <c r="C713" s="17"/>
      <c r="D713" s="17"/>
      <c r="E713" s="17"/>
      <c r="F713" s="17"/>
      <c r="G713" s="9"/>
    </row>
    <row r="714" spans="1:7" ht="30" x14ac:dyDescent="0.25">
      <c r="A714" s="17" t="s">
        <v>331</v>
      </c>
      <c r="B714" s="17" t="s">
        <v>330</v>
      </c>
      <c r="C714" s="17">
        <v>2</v>
      </c>
      <c r="D714" s="17" t="s">
        <v>40</v>
      </c>
      <c r="E714" s="19">
        <v>28</v>
      </c>
      <c r="F714" s="17">
        <f>IF(ISBLANK(E714),"", PRODUCT(C714,E714))</f>
        <v>56</v>
      </c>
      <c r="G714" s="31" t="s">
        <v>612</v>
      </c>
    </row>
    <row r="715" spans="1:7" x14ac:dyDescent="0.25">
      <c r="E715" s="18" t="s">
        <v>33</v>
      </c>
      <c r="F715" s="18">
        <f>IF(F714="","",ROUND(SUM(F714:F714),2))</f>
        <v>56</v>
      </c>
      <c r="G715" s="14" t="str">
        <f>IF(F714="","Neužpildytos visos objektų kainos","")</f>
        <v/>
      </c>
    </row>
    <row r="716" spans="1:7" x14ac:dyDescent="0.25">
      <c r="C716" s="18" t="s">
        <v>34</v>
      </c>
      <c r="D716" s="20">
        <v>5</v>
      </c>
      <c r="E716" s="18" t="s">
        <v>35</v>
      </c>
      <c r="F716" s="18">
        <f>IF(OR(F715="",D716=""),"", ROUND(PRODUCT(D716,F715)/100,2))</f>
        <v>2.8</v>
      </c>
      <c r="G716" s="14" t="str">
        <f>IF(D716="", "Nurodykite taikomą PVM dydį", "")</f>
        <v/>
      </c>
    </row>
    <row r="717" spans="1:7" x14ac:dyDescent="0.25">
      <c r="E717" s="18" t="s">
        <v>36</v>
      </c>
      <c r="F717" s="18">
        <f>IF(ISBLANK(F716), "", ROUND(SUM(F715:F716),2))</f>
        <v>58.8</v>
      </c>
    </row>
    <row r="721" spans="1:7" x14ac:dyDescent="0.25">
      <c r="A721" s="23" t="s">
        <v>332</v>
      </c>
      <c r="B721" s="23" t="s">
        <v>333</v>
      </c>
    </row>
    <row r="723" spans="1:7" x14ac:dyDescent="0.25">
      <c r="A723" s="23" t="s">
        <v>25</v>
      </c>
    </row>
    <row r="724" spans="1:7" ht="60" x14ac:dyDescent="0.25">
      <c r="A724" s="18" t="s">
        <v>26</v>
      </c>
      <c r="B724" s="18" t="s">
        <v>27</v>
      </c>
      <c r="C724" s="18" t="s">
        <v>28</v>
      </c>
      <c r="D724" s="18" t="s">
        <v>29</v>
      </c>
      <c r="E724" s="18" t="s">
        <v>30</v>
      </c>
      <c r="F724" s="18" t="s">
        <v>31</v>
      </c>
      <c r="G724" s="13" t="s">
        <v>32</v>
      </c>
    </row>
    <row r="725" spans="1:7" x14ac:dyDescent="0.25">
      <c r="A725" s="18" t="s">
        <v>334</v>
      </c>
      <c r="B725" s="18" t="s">
        <v>335</v>
      </c>
      <c r="C725" s="17"/>
      <c r="D725" s="17"/>
      <c r="E725" s="17"/>
      <c r="F725" s="17"/>
      <c r="G725" s="9"/>
    </row>
    <row r="726" spans="1:7" ht="30" x14ac:dyDescent="0.25">
      <c r="A726" s="17" t="s">
        <v>336</v>
      </c>
      <c r="B726" s="17" t="s">
        <v>335</v>
      </c>
      <c r="C726" s="17">
        <v>2</v>
      </c>
      <c r="D726" s="17" t="s">
        <v>40</v>
      </c>
      <c r="E726" s="19">
        <v>28</v>
      </c>
      <c r="F726" s="17">
        <f>IF(ISBLANK(E726),"", PRODUCT(C726,E726))</f>
        <v>56</v>
      </c>
      <c r="G726" s="31" t="s">
        <v>613</v>
      </c>
    </row>
    <row r="727" spans="1:7" x14ac:dyDescent="0.25">
      <c r="E727" s="18" t="s">
        <v>33</v>
      </c>
      <c r="F727" s="18">
        <f>IF(F726="","",ROUND(SUM(F726:F726),2))</f>
        <v>56</v>
      </c>
      <c r="G727" s="14" t="str">
        <f>IF(F726="","Neužpildytos visos objektų kainos","")</f>
        <v/>
      </c>
    </row>
    <row r="728" spans="1:7" x14ac:dyDescent="0.25">
      <c r="C728" s="18" t="s">
        <v>34</v>
      </c>
      <c r="D728" s="20">
        <v>5</v>
      </c>
      <c r="E728" s="18" t="s">
        <v>35</v>
      </c>
      <c r="F728" s="18">
        <f>IF(OR(F727="",D728=""),"", ROUND(PRODUCT(D728,F727)/100,2))</f>
        <v>2.8</v>
      </c>
      <c r="G728" s="14" t="str">
        <f>IF(D728="", "Nurodykite taikomą PVM dydį", "")</f>
        <v/>
      </c>
    </row>
    <row r="729" spans="1:7" x14ac:dyDescent="0.25">
      <c r="E729" s="18" t="s">
        <v>36</v>
      </c>
      <c r="F729" s="18">
        <f>IF(ISBLANK(F728), "", ROUND(SUM(F727:F728),2))</f>
        <v>58.8</v>
      </c>
    </row>
    <row r="733" spans="1:7" x14ac:dyDescent="0.25">
      <c r="A733" s="23" t="s">
        <v>337</v>
      </c>
      <c r="B733" s="23" t="s">
        <v>338</v>
      </c>
    </row>
    <row r="735" spans="1:7" x14ac:dyDescent="0.25">
      <c r="A735" s="23" t="s">
        <v>25</v>
      </c>
    </row>
    <row r="736" spans="1:7" ht="60" x14ac:dyDescent="0.25">
      <c r="A736" s="18" t="s">
        <v>26</v>
      </c>
      <c r="B736" s="18" t="s">
        <v>27</v>
      </c>
      <c r="C736" s="18" t="s">
        <v>28</v>
      </c>
      <c r="D736" s="18" t="s">
        <v>29</v>
      </c>
      <c r="E736" s="18" t="s">
        <v>30</v>
      </c>
      <c r="F736" s="18" t="s">
        <v>31</v>
      </c>
      <c r="G736" s="13" t="s">
        <v>32</v>
      </c>
    </row>
    <row r="737" spans="1:7" x14ac:dyDescent="0.25">
      <c r="A737" s="18" t="s">
        <v>339</v>
      </c>
      <c r="B737" s="18" t="s">
        <v>340</v>
      </c>
      <c r="C737" s="17"/>
      <c r="D737" s="17"/>
      <c r="E737" s="17"/>
      <c r="F737" s="17"/>
      <c r="G737" s="9"/>
    </row>
    <row r="738" spans="1:7" ht="30" x14ac:dyDescent="0.25">
      <c r="A738" s="17" t="s">
        <v>341</v>
      </c>
      <c r="B738" s="17" t="s">
        <v>340</v>
      </c>
      <c r="C738" s="17">
        <v>2</v>
      </c>
      <c r="D738" s="17" t="s">
        <v>40</v>
      </c>
      <c r="E738" s="19">
        <v>28</v>
      </c>
      <c r="F738" s="17">
        <f>IF(ISBLANK(E738),"", PRODUCT(C738,E738))</f>
        <v>56</v>
      </c>
      <c r="G738" s="31" t="s">
        <v>614</v>
      </c>
    </row>
    <row r="739" spans="1:7" x14ac:dyDescent="0.25">
      <c r="E739" s="18" t="s">
        <v>33</v>
      </c>
      <c r="F739" s="18">
        <f>IF(F738="","",ROUND(SUM(F738:F738),2))</f>
        <v>56</v>
      </c>
      <c r="G739" s="14" t="str">
        <f>IF(F738="","Neužpildytos visos objektų kainos","")</f>
        <v/>
      </c>
    </row>
    <row r="740" spans="1:7" x14ac:dyDescent="0.25">
      <c r="C740" s="18" t="s">
        <v>34</v>
      </c>
      <c r="D740" s="20">
        <v>5</v>
      </c>
      <c r="E740" s="18" t="s">
        <v>35</v>
      </c>
      <c r="F740" s="18">
        <f>IF(OR(F739="",D740=""),"", ROUND(PRODUCT(D740,F739)/100,2))</f>
        <v>2.8</v>
      </c>
      <c r="G740" s="14" t="str">
        <f>IF(D740="", "Nurodykite taikomą PVM dydį", "")</f>
        <v/>
      </c>
    </row>
    <row r="741" spans="1:7" x14ac:dyDescent="0.25">
      <c r="E741" s="18" t="s">
        <v>36</v>
      </c>
      <c r="F741" s="18">
        <f>IF(ISBLANK(F740), "", ROUND(SUM(F739:F740),2))</f>
        <v>58.8</v>
      </c>
    </row>
    <row r="745" spans="1:7" x14ac:dyDescent="0.25">
      <c r="A745" s="23" t="s">
        <v>342</v>
      </c>
      <c r="B745" s="23" t="s">
        <v>343</v>
      </c>
    </row>
    <row r="747" spans="1:7" x14ac:dyDescent="0.25">
      <c r="A747" s="23" t="s">
        <v>25</v>
      </c>
    </row>
    <row r="748" spans="1:7" ht="60" x14ac:dyDescent="0.25">
      <c r="A748" s="18" t="s">
        <v>26</v>
      </c>
      <c r="B748" s="18" t="s">
        <v>27</v>
      </c>
      <c r="C748" s="18" t="s">
        <v>28</v>
      </c>
      <c r="D748" s="18" t="s">
        <v>29</v>
      </c>
      <c r="E748" s="18" t="s">
        <v>30</v>
      </c>
      <c r="F748" s="18" t="s">
        <v>31</v>
      </c>
      <c r="G748" s="13" t="s">
        <v>32</v>
      </c>
    </row>
    <row r="749" spans="1:7" x14ac:dyDescent="0.25">
      <c r="A749" s="18" t="s">
        <v>344</v>
      </c>
      <c r="B749" s="18" t="s">
        <v>345</v>
      </c>
      <c r="C749" s="17"/>
      <c r="D749" s="17"/>
      <c r="E749" s="17"/>
      <c r="F749" s="17"/>
      <c r="G749" s="9"/>
    </row>
    <row r="750" spans="1:7" ht="30" x14ac:dyDescent="0.25">
      <c r="A750" s="17" t="s">
        <v>346</v>
      </c>
      <c r="B750" s="17" t="s">
        <v>345</v>
      </c>
      <c r="C750" s="17">
        <v>3</v>
      </c>
      <c r="D750" s="17" t="s">
        <v>40</v>
      </c>
      <c r="E750" s="19">
        <v>28</v>
      </c>
      <c r="F750" s="17">
        <f>IF(ISBLANK(E750),"", PRODUCT(C750,E750))</f>
        <v>84</v>
      </c>
      <c r="G750" s="31" t="s">
        <v>615</v>
      </c>
    </row>
    <row r="751" spans="1:7" x14ac:dyDescent="0.25">
      <c r="E751" s="18" t="s">
        <v>33</v>
      </c>
      <c r="F751" s="18">
        <f>IF(F750="","",ROUND(SUM(F750:F750),2))</f>
        <v>84</v>
      </c>
      <c r="G751" s="14" t="str">
        <f>IF(F750="","Neužpildytos visos objektų kainos","")</f>
        <v/>
      </c>
    </row>
    <row r="752" spans="1:7" x14ac:dyDescent="0.25">
      <c r="C752" s="18" t="s">
        <v>34</v>
      </c>
      <c r="D752" s="20">
        <v>5</v>
      </c>
      <c r="E752" s="18" t="s">
        <v>35</v>
      </c>
      <c r="F752" s="18">
        <f>IF(OR(F751="",D752=""),"", ROUND(PRODUCT(D752,F751)/100,2))</f>
        <v>4.2</v>
      </c>
      <c r="G752" s="14" t="str">
        <f>IF(D752="", "Nurodykite taikomą PVM dydį", "")</f>
        <v/>
      </c>
    </row>
    <row r="753" spans="1:7" x14ac:dyDescent="0.25">
      <c r="E753" s="18" t="s">
        <v>36</v>
      </c>
      <c r="F753" s="18">
        <f>IF(ISBLANK(F752), "", ROUND(SUM(F751:F752),2))</f>
        <v>88.2</v>
      </c>
    </row>
    <row r="757" spans="1:7" x14ac:dyDescent="0.25">
      <c r="A757" s="23" t="s">
        <v>347</v>
      </c>
      <c r="B757" s="23" t="s">
        <v>348</v>
      </c>
    </row>
    <row r="759" spans="1:7" x14ac:dyDescent="0.25">
      <c r="A759" s="23" t="s">
        <v>25</v>
      </c>
    </row>
    <row r="760" spans="1:7" ht="60" x14ac:dyDescent="0.25">
      <c r="A760" s="18" t="s">
        <v>26</v>
      </c>
      <c r="B760" s="18" t="s">
        <v>27</v>
      </c>
      <c r="C760" s="18" t="s">
        <v>28</v>
      </c>
      <c r="D760" s="18" t="s">
        <v>29</v>
      </c>
      <c r="E760" s="18" t="s">
        <v>30</v>
      </c>
      <c r="F760" s="18" t="s">
        <v>31</v>
      </c>
      <c r="G760" s="13" t="s">
        <v>32</v>
      </c>
    </row>
    <row r="761" spans="1:7" x14ac:dyDescent="0.25">
      <c r="A761" s="18" t="s">
        <v>349</v>
      </c>
      <c r="B761" s="18" t="s">
        <v>350</v>
      </c>
      <c r="C761" s="17"/>
      <c r="D761" s="17"/>
      <c r="E761" s="17"/>
      <c r="F761" s="17"/>
      <c r="G761" s="9"/>
    </row>
    <row r="762" spans="1:7" ht="30" x14ac:dyDescent="0.25">
      <c r="A762" s="17" t="s">
        <v>351</v>
      </c>
      <c r="B762" s="17" t="s">
        <v>350</v>
      </c>
      <c r="C762" s="17">
        <v>4</v>
      </c>
      <c r="D762" s="17" t="s">
        <v>40</v>
      </c>
      <c r="E762" s="19">
        <v>28</v>
      </c>
      <c r="F762" s="17">
        <f>IF(ISBLANK(E762),"", PRODUCT(C762,E762))</f>
        <v>112</v>
      </c>
      <c r="G762" s="31" t="s">
        <v>616</v>
      </c>
    </row>
    <row r="763" spans="1:7" x14ac:dyDescent="0.25">
      <c r="E763" s="18" t="s">
        <v>33</v>
      </c>
      <c r="F763" s="18">
        <f>IF(F762="","",ROUND(SUM(F762:F762),2))</f>
        <v>112</v>
      </c>
      <c r="G763" s="14" t="str">
        <f>IF(F762="","Neužpildytos visos objektų kainos","")</f>
        <v/>
      </c>
    </row>
    <row r="764" spans="1:7" x14ac:dyDescent="0.25">
      <c r="C764" s="18" t="s">
        <v>34</v>
      </c>
      <c r="D764" s="20">
        <v>5</v>
      </c>
      <c r="E764" s="18" t="s">
        <v>35</v>
      </c>
      <c r="F764" s="18">
        <f>IF(OR(F763="",D764=""),"", ROUND(PRODUCT(D764,F763)/100,2))</f>
        <v>5.6</v>
      </c>
      <c r="G764" s="14" t="str">
        <f>IF(D764="", "Nurodykite taikomą PVM dydį", "")</f>
        <v/>
      </c>
    </row>
    <row r="765" spans="1:7" x14ac:dyDescent="0.25">
      <c r="E765" s="18" t="s">
        <v>36</v>
      </c>
      <c r="F765" s="18">
        <f>IF(ISBLANK(F764), "", ROUND(SUM(F763:F764),2))</f>
        <v>117.6</v>
      </c>
    </row>
    <row r="769" spans="1:7" x14ac:dyDescent="0.25">
      <c r="A769" s="23" t="s">
        <v>352</v>
      </c>
      <c r="B769" s="23" t="s">
        <v>353</v>
      </c>
    </row>
    <row r="771" spans="1:7" x14ac:dyDescent="0.25">
      <c r="A771" s="23" t="s">
        <v>25</v>
      </c>
    </row>
    <row r="772" spans="1:7" ht="60" x14ac:dyDescent="0.25">
      <c r="A772" s="18" t="s">
        <v>26</v>
      </c>
      <c r="B772" s="18" t="s">
        <v>27</v>
      </c>
      <c r="C772" s="18" t="s">
        <v>28</v>
      </c>
      <c r="D772" s="18" t="s">
        <v>29</v>
      </c>
      <c r="E772" s="18" t="s">
        <v>30</v>
      </c>
      <c r="F772" s="18" t="s">
        <v>31</v>
      </c>
      <c r="G772" s="13" t="s">
        <v>32</v>
      </c>
    </row>
    <row r="773" spans="1:7" x14ac:dyDescent="0.25">
      <c r="A773" s="18" t="s">
        <v>354</v>
      </c>
      <c r="B773" s="18" t="s">
        <v>355</v>
      </c>
      <c r="C773" s="17"/>
      <c r="D773" s="17"/>
      <c r="E773" s="17"/>
      <c r="F773" s="17"/>
      <c r="G773" s="9"/>
    </row>
    <row r="774" spans="1:7" ht="30" x14ac:dyDescent="0.25">
      <c r="A774" s="17" t="s">
        <v>356</v>
      </c>
      <c r="B774" s="17" t="s">
        <v>355</v>
      </c>
      <c r="C774" s="17">
        <v>2</v>
      </c>
      <c r="D774" s="17" t="s">
        <v>40</v>
      </c>
      <c r="E774" s="19">
        <v>28</v>
      </c>
      <c r="F774" s="17">
        <f>IF(ISBLANK(E774),"", PRODUCT(C774,E774))</f>
        <v>56</v>
      </c>
      <c r="G774" s="31" t="s">
        <v>617</v>
      </c>
    </row>
    <row r="775" spans="1:7" x14ac:dyDescent="0.25">
      <c r="E775" s="18" t="s">
        <v>33</v>
      </c>
      <c r="F775" s="18">
        <f>IF(F774="","",ROUND(SUM(F774:F774),2))</f>
        <v>56</v>
      </c>
      <c r="G775" s="14" t="str">
        <f>IF(F774="","Neužpildytos visos objektų kainos","")</f>
        <v/>
      </c>
    </row>
    <row r="776" spans="1:7" x14ac:dyDescent="0.25">
      <c r="C776" s="18" t="s">
        <v>34</v>
      </c>
      <c r="D776" s="20">
        <v>5</v>
      </c>
      <c r="E776" s="18" t="s">
        <v>35</v>
      </c>
      <c r="F776" s="18">
        <f>IF(OR(F775="",D776=""),"", ROUND(PRODUCT(D776,F775)/100,2))</f>
        <v>2.8</v>
      </c>
      <c r="G776" s="14" t="str">
        <f>IF(D776="", "Nurodykite taikomą PVM dydį", "")</f>
        <v/>
      </c>
    </row>
    <row r="777" spans="1:7" x14ac:dyDescent="0.25">
      <c r="E777" s="18" t="s">
        <v>36</v>
      </c>
      <c r="F777" s="18">
        <f>IF(ISBLANK(F776), "", ROUND(SUM(F775:F776),2))</f>
        <v>58.8</v>
      </c>
    </row>
    <row r="781" spans="1:7" x14ac:dyDescent="0.25">
      <c r="A781" s="23" t="s">
        <v>357</v>
      </c>
      <c r="B781" s="23" t="s">
        <v>358</v>
      </c>
    </row>
    <row r="783" spans="1:7" x14ac:dyDescent="0.25">
      <c r="A783" s="23" t="s">
        <v>25</v>
      </c>
    </row>
    <row r="784" spans="1:7" ht="60" x14ac:dyDescent="0.25">
      <c r="A784" s="18" t="s">
        <v>26</v>
      </c>
      <c r="B784" s="18" t="s">
        <v>27</v>
      </c>
      <c r="C784" s="18" t="s">
        <v>28</v>
      </c>
      <c r="D784" s="18" t="s">
        <v>29</v>
      </c>
      <c r="E784" s="18" t="s">
        <v>30</v>
      </c>
      <c r="F784" s="18" t="s">
        <v>31</v>
      </c>
      <c r="G784" s="13" t="s">
        <v>32</v>
      </c>
    </row>
    <row r="785" spans="1:7" x14ac:dyDescent="0.25">
      <c r="A785" s="18" t="s">
        <v>359</v>
      </c>
      <c r="B785" s="18" t="s">
        <v>360</v>
      </c>
      <c r="C785" s="17"/>
      <c r="D785" s="17"/>
      <c r="E785" s="17"/>
      <c r="F785" s="17"/>
      <c r="G785" s="9"/>
    </row>
    <row r="786" spans="1:7" ht="30" x14ac:dyDescent="0.25">
      <c r="A786" s="17" t="s">
        <v>361</v>
      </c>
      <c r="B786" s="17" t="s">
        <v>360</v>
      </c>
      <c r="C786" s="17">
        <v>4</v>
      </c>
      <c r="D786" s="17" t="s">
        <v>40</v>
      </c>
      <c r="E786" s="19">
        <v>28</v>
      </c>
      <c r="F786" s="17">
        <f>IF(ISBLANK(E786),"", PRODUCT(C786,E786))</f>
        <v>112</v>
      </c>
      <c r="G786" s="31" t="s">
        <v>618</v>
      </c>
    </row>
    <row r="787" spans="1:7" x14ac:dyDescent="0.25">
      <c r="E787" s="18" t="s">
        <v>33</v>
      </c>
      <c r="F787" s="18">
        <f>IF(F786="","",ROUND(SUM(F786:F786),2))</f>
        <v>112</v>
      </c>
      <c r="G787" s="14" t="str">
        <f>IF(F786="","Neužpildytos visos objektų kainos","")</f>
        <v/>
      </c>
    </row>
    <row r="788" spans="1:7" x14ac:dyDescent="0.25">
      <c r="C788" s="18" t="s">
        <v>34</v>
      </c>
      <c r="D788" s="20">
        <v>5</v>
      </c>
      <c r="E788" s="18" t="s">
        <v>35</v>
      </c>
      <c r="F788" s="18">
        <f>IF(OR(F787="",D788=""),"", ROUND(PRODUCT(D788,F787)/100,2))</f>
        <v>5.6</v>
      </c>
      <c r="G788" s="14" t="str">
        <f>IF(D788="", "Nurodykite taikomą PVM dydį", "")</f>
        <v/>
      </c>
    </row>
    <row r="789" spans="1:7" x14ac:dyDescent="0.25">
      <c r="E789" s="18" t="s">
        <v>36</v>
      </c>
      <c r="F789" s="18">
        <f>IF(ISBLANK(F788), "", ROUND(SUM(F787:F788),2))</f>
        <v>117.6</v>
      </c>
    </row>
    <row r="793" spans="1:7" x14ac:dyDescent="0.25">
      <c r="A793" s="23" t="s">
        <v>362</v>
      </c>
      <c r="B793" s="23" t="s">
        <v>363</v>
      </c>
    </row>
    <row r="795" spans="1:7" x14ac:dyDescent="0.25">
      <c r="A795" s="23" t="s">
        <v>25</v>
      </c>
    </row>
    <row r="796" spans="1:7" ht="60" x14ac:dyDescent="0.25">
      <c r="A796" s="18" t="s">
        <v>26</v>
      </c>
      <c r="B796" s="18" t="s">
        <v>27</v>
      </c>
      <c r="C796" s="18" t="s">
        <v>28</v>
      </c>
      <c r="D796" s="18" t="s">
        <v>29</v>
      </c>
      <c r="E796" s="18" t="s">
        <v>30</v>
      </c>
      <c r="F796" s="18" t="s">
        <v>31</v>
      </c>
      <c r="G796" s="13" t="s">
        <v>32</v>
      </c>
    </row>
    <row r="797" spans="1:7" x14ac:dyDescent="0.25">
      <c r="A797" s="18" t="s">
        <v>364</v>
      </c>
      <c r="B797" s="18" t="s">
        <v>365</v>
      </c>
      <c r="C797" s="17"/>
      <c r="D797" s="17"/>
      <c r="E797" s="17"/>
      <c r="F797" s="17"/>
      <c r="G797" s="9"/>
    </row>
    <row r="798" spans="1:7" ht="30" x14ac:dyDescent="0.25">
      <c r="A798" s="17" t="s">
        <v>366</v>
      </c>
      <c r="B798" s="17" t="s">
        <v>365</v>
      </c>
      <c r="C798" s="17">
        <v>5</v>
      </c>
      <c r="D798" s="17" t="s">
        <v>40</v>
      </c>
      <c r="E798" s="19">
        <v>28</v>
      </c>
      <c r="F798" s="17">
        <f>IF(ISBLANK(E798),"", PRODUCT(C798,E798))</f>
        <v>140</v>
      </c>
      <c r="G798" s="31" t="s">
        <v>619</v>
      </c>
    </row>
    <row r="799" spans="1:7" x14ac:dyDescent="0.25">
      <c r="E799" s="18" t="s">
        <v>33</v>
      </c>
      <c r="F799" s="18">
        <f>IF(F798="","",ROUND(SUM(F798:F798),2))</f>
        <v>140</v>
      </c>
      <c r="G799" s="14" t="str">
        <f>IF(F798="","Neužpildytos visos objektų kainos","")</f>
        <v/>
      </c>
    </row>
    <row r="800" spans="1:7" x14ac:dyDescent="0.25">
      <c r="C800" s="18" t="s">
        <v>34</v>
      </c>
      <c r="D800" s="20">
        <v>5</v>
      </c>
      <c r="E800" s="18" t="s">
        <v>35</v>
      </c>
      <c r="F800" s="18">
        <f>IF(OR(F799="",D800=""),"", ROUND(PRODUCT(D800,F799)/100,2))</f>
        <v>7</v>
      </c>
      <c r="G800" s="14" t="str">
        <f>IF(D800="", "Nurodykite taikomą PVM dydį", "")</f>
        <v/>
      </c>
    </row>
    <row r="801" spans="1:7" x14ac:dyDescent="0.25">
      <c r="E801" s="18" t="s">
        <v>36</v>
      </c>
      <c r="F801" s="18">
        <f>IF(ISBLANK(F800), "", ROUND(SUM(F799:F800),2))</f>
        <v>147</v>
      </c>
    </row>
    <row r="805" spans="1:7" x14ac:dyDescent="0.25">
      <c r="A805" s="23" t="s">
        <v>367</v>
      </c>
      <c r="B805" s="23" t="s">
        <v>368</v>
      </c>
    </row>
    <row r="807" spans="1:7" x14ac:dyDescent="0.25">
      <c r="A807" s="23" t="s">
        <v>25</v>
      </c>
    </row>
    <row r="808" spans="1:7" ht="60" x14ac:dyDescent="0.25">
      <c r="A808" s="18" t="s">
        <v>26</v>
      </c>
      <c r="B808" s="18" t="s">
        <v>27</v>
      </c>
      <c r="C808" s="18" t="s">
        <v>28</v>
      </c>
      <c r="D808" s="18" t="s">
        <v>29</v>
      </c>
      <c r="E808" s="18" t="s">
        <v>30</v>
      </c>
      <c r="F808" s="18" t="s">
        <v>31</v>
      </c>
      <c r="G808" s="13" t="s">
        <v>32</v>
      </c>
    </row>
    <row r="809" spans="1:7" x14ac:dyDescent="0.25">
      <c r="A809" s="18" t="s">
        <v>369</v>
      </c>
      <c r="B809" s="18" t="s">
        <v>370</v>
      </c>
      <c r="C809" s="17"/>
      <c r="D809" s="17"/>
      <c r="E809" s="17"/>
      <c r="F809" s="17"/>
      <c r="G809" s="9"/>
    </row>
    <row r="810" spans="1:7" ht="30" x14ac:dyDescent="0.25">
      <c r="A810" s="17" t="s">
        <v>371</v>
      </c>
      <c r="B810" s="17" t="s">
        <v>370</v>
      </c>
      <c r="C810" s="17">
        <v>2</v>
      </c>
      <c r="D810" s="17" t="s">
        <v>40</v>
      </c>
      <c r="E810" s="19">
        <v>28</v>
      </c>
      <c r="F810" s="17">
        <f>IF(ISBLANK(E810),"", PRODUCT(C810,E810))</f>
        <v>56</v>
      </c>
      <c r="G810" s="31" t="s">
        <v>620</v>
      </c>
    </row>
    <row r="811" spans="1:7" x14ac:dyDescent="0.25">
      <c r="E811" s="18" t="s">
        <v>33</v>
      </c>
      <c r="F811" s="18">
        <f>IF(F810="","",ROUND(SUM(F810:F810),2))</f>
        <v>56</v>
      </c>
      <c r="G811" s="14" t="str">
        <f>IF(F810="","Neužpildytos visos objektų kainos","")</f>
        <v/>
      </c>
    </row>
    <row r="812" spans="1:7" x14ac:dyDescent="0.25">
      <c r="C812" s="18" t="s">
        <v>34</v>
      </c>
      <c r="D812" s="20">
        <v>5</v>
      </c>
      <c r="E812" s="18" t="s">
        <v>35</v>
      </c>
      <c r="F812" s="18">
        <f>IF(OR(F811="",D812=""),"", ROUND(PRODUCT(D812,F811)/100,2))</f>
        <v>2.8</v>
      </c>
      <c r="G812" s="14" t="str">
        <f>IF(D812="", "Nurodykite taikomą PVM dydį", "")</f>
        <v/>
      </c>
    </row>
    <row r="813" spans="1:7" x14ac:dyDescent="0.25">
      <c r="E813" s="18" t="s">
        <v>36</v>
      </c>
      <c r="F813" s="18">
        <f>IF(ISBLANK(F812), "", ROUND(SUM(F811:F812),2))</f>
        <v>58.8</v>
      </c>
    </row>
    <row r="817" spans="1:7" x14ac:dyDescent="0.25">
      <c r="A817" s="23" t="s">
        <v>372</v>
      </c>
      <c r="B817" s="23" t="s">
        <v>373</v>
      </c>
    </row>
    <row r="819" spans="1:7" x14ac:dyDescent="0.25">
      <c r="A819" s="23" t="s">
        <v>25</v>
      </c>
    </row>
    <row r="820" spans="1:7" ht="60" x14ac:dyDescent="0.25">
      <c r="A820" s="18" t="s">
        <v>26</v>
      </c>
      <c r="B820" s="18" t="s">
        <v>27</v>
      </c>
      <c r="C820" s="18" t="s">
        <v>28</v>
      </c>
      <c r="D820" s="18" t="s">
        <v>29</v>
      </c>
      <c r="E820" s="18" t="s">
        <v>30</v>
      </c>
      <c r="F820" s="18" t="s">
        <v>31</v>
      </c>
      <c r="G820" s="13" t="s">
        <v>32</v>
      </c>
    </row>
    <row r="821" spans="1:7" x14ac:dyDescent="0.25">
      <c r="A821" s="18" t="s">
        <v>374</v>
      </c>
      <c r="B821" s="18" t="s">
        <v>375</v>
      </c>
      <c r="C821" s="17"/>
      <c r="D821" s="17"/>
      <c r="E821" s="17"/>
      <c r="F821" s="17"/>
      <c r="G821" s="9"/>
    </row>
    <row r="822" spans="1:7" ht="30" x14ac:dyDescent="0.25">
      <c r="A822" s="17" t="s">
        <v>376</v>
      </c>
      <c r="B822" s="17" t="s">
        <v>375</v>
      </c>
      <c r="C822" s="17">
        <v>1</v>
      </c>
      <c r="D822" s="17" t="s">
        <v>40</v>
      </c>
      <c r="E822" s="19">
        <v>28</v>
      </c>
      <c r="F822" s="17">
        <f>IF(ISBLANK(E822),"", PRODUCT(C822,E822))</f>
        <v>28</v>
      </c>
      <c r="G822" s="31" t="s">
        <v>621</v>
      </c>
    </row>
    <row r="823" spans="1:7" x14ac:dyDescent="0.25">
      <c r="E823" s="18" t="s">
        <v>33</v>
      </c>
      <c r="F823" s="18">
        <f>IF(F822="","",ROUND(SUM(F822:F822),2))</f>
        <v>28</v>
      </c>
      <c r="G823" s="14" t="str">
        <f>IF(F822="","Neužpildytos visos objektų kainos","")</f>
        <v/>
      </c>
    </row>
    <row r="824" spans="1:7" x14ac:dyDescent="0.25">
      <c r="C824" s="18" t="s">
        <v>34</v>
      </c>
      <c r="D824" s="20">
        <v>5</v>
      </c>
      <c r="E824" s="18" t="s">
        <v>35</v>
      </c>
      <c r="F824" s="18">
        <f>IF(OR(F823="",D824=""),"", ROUND(PRODUCT(D824,F823)/100,2))</f>
        <v>1.4</v>
      </c>
      <c r="G824" s="14" t="str">
        <f>IF(D824="", "Nurodykite taikomą PVM dydį", "")</f>
        <v/>
      </c>
    </row>
    <row r="825" spans="1:7" x14ac:dyDescent="0.25">
      <c r="E825" s="18" t="s">
        <v>36</v>
      </c>
      <c r="F825" s="18">
        <f>IF(ISBLANK(F824), "", ROUND(SUM(F823:F824),2))</f>
        <v>29.4</v>
      </c>
    </row>
    <row r="829" spans="1:7" x14ac:dyDescent="0.25">
      <c r="A829" s="23" t="s">
        <v>377</v>
      </c>
      <c r="B829" s="23" t="s">
        <v>378</v>
      </c>
    </row>
    <row r="831" spans="1:7" x14ac:dyDescent="0.25">
      <c r="A831" s="23" t="s">
        <v>25</v>
      </c>
    </row>
    <row r="832" spans="1:7" ht="60" x14ac:dyDescent="0.25">
      <c r="A832" s="18" t="s">
        <v>26</v>
      </c>
      <c r="B832" s="18" t="s">
        <v>27</v>
      </c>
      <c r="C832" s="18" t="s">
        <v>28</v>
      </c>
      <c r="D832" s="18" t="s">
        <v>29</v>
      </c>
      <c r="E832" s="18" t="s">
        <v>30</v>
      </c>
      <c r="F832" s="18" t="s">
        <v>31</v>
      </c>
      <c r="G832" s="13" t="s">
        <v>32</v>
      </c>
    </row>
    <row r="833" spans="1:7" x14ac:dyDescent="0.25">
      <c r="A833" s="18" t="s">
        <v>379</v>
      </c>
      <c r="B833" s="18" t="s">
        <v>380</v>
      </c>
      <c r="C833" s="17"/>
      <c r="D833" s="17"/>
      <c r="E833" s="17"/>
      <c r="F833" s="17"/>
      <c r="G833" s="9"/>
    </row>
    <row r="834" spans="1:7" ht="30" x14ac:dyDescent="0.25">
      <c r="A834" s="17" t="s">
        <v>381</v>
      </c>
      <c r="B834" s="17" t="s">
        <v>380</v>
      </c>
      <c r="C834" s="17">
        <v>1</v>
      </c>
      <c r="D834" s="17" t="s">
        <v>40</v>
      </c>
      <c r="E834" s="19">
        <v>28</v>
      </c>
      <c r="F834" s="17">
        <f>IF(ISBLANK(E834),"", PRODUCT(C834,E834))</f>
        <v>28</v>
      </c>
      <c r="G834" s="31" t="s">
        <v>622</v>
      </c>
    </row>
    <row r="835" spans="1:7" x14ac:dyDescent="0.25">
      <c r="E835" s="18" t="s">
        <v>33</v>
      </c>
      <c r="F835" s="18">
        <f>IF(F834="","",ROUND(SUM(F834:F834),2))</f>
        <v>28</v>
      </c>
      <c r="G835" s="14" t="str">
        <f>IF(F834="","Neužpildytos visos objektų kainos","")</f>
        <v/>
      </c>
    </row>
    <row r="836" spans="1:7" x14ac:dyDescent="0.25">
      <c r="C836" s="18" t="s">
        <v>34</v>
      </c>
      <c r="D836" s="20">
        <v>5</v>
      </c>
      <c r="E836" s="18" t="s">
        <v>35</v>
      </c>
      <c r="F836" s="18">
        <f>IF(OR(F835="",D836=""),"", ROUND(PRODUCT(D836,F835)/100,2))</f>
        <v>1.4</v>
      </c>
      <c r="G836" s="14" t="str">
        <f>IF(D836="", "Nurodykite taikomą PVM dydį", "")</f>
        <v/>
      </c>
    </row>
    <row r="837" spans="1:7" x14ac:dyDescent="0.25">
      <c r="E837" s="18" t="s">
        <v>36</v>
      </c>
      <c r="F837" s="18">
        <f>IF(ISBLANK(F836), "", ROUND(SUM(F835:F836),2))</f>
        <v>29.4</v>
      </c>
    </row>
    <row r="841" spans="1:7" x14ac:dyDescent="0.25">
      <c r="A841" s="23" t="s">
        <v>382</v>
      </c>
      <c r="B841" s="23" t="s">
        <v>383</v>
      </c>
    </row>
    <row r="843" spans="1:7" x14ac:dyDescent="0.25">
      <c r="A843" s="23" t="s">
        <v>25</v>
      </c>
    </row>
    <row r="844" spans="1:7" ht="60" x14ac:dyDescent="0.25">
      <c r="A844" s="18" t="s">
        <v>26</v>
      </c>
      <c r="B844" s="18" t="s">
        <v>27</v>
      </c>
      <c r="C844" s="18" t="s">
        <v>28</v>
      </c>
      <c r="D844" s="18" t="s">
        <v>29</v>
      </c>
      <c r="E844" s="18" t="s">
        <v>30</v>
      </c>
      <c r="F844" s="18" t="s">
        <v>31</v>
      </c>
      <c r="G844" s="13" t="s">
        <v>32</v>
      </c>
    </row>
    <row r="845" spans="1:7" x14ac:dyDescent="0.25">
      <c r="A845" s="18" t="s">
        <v>384</v>
      </c>
      <c r="B845" s="18" t="s">
        <v>385</v>
      </c>
      <c r="C845" s="17"/>
      <c r="D845" s="17"/>
      <c r="E845" s="17"/>
      <c r="F845" s="17"/>
      <c r="G845" s="9"/>
    </row>
    <row r="846" spans="1:7" ht="30" x14ac:dyDescent="0.25">
      <c r="A846" s="17" t="s">
        <v>386</v>
      </c>
      <c r="B846" s="17" t="s">
        <v>385</v>
      </c>
      <c r="C846" s="17">
        <v>2</v>
      </c>
      <c r="D846" s="17" t="s">
        <v>40</v>
      </c>
      <c r="E846" s="19">
        <v>28</v>
      </c>
      <c r="F846" s="17">
        <f>IF(ISBLANK(E846),"", PRODUCT(C846,E846))</f>
        <v>56</v>
      </c>
      <c r="G846" s="31" t="s">
        <v>623</v>
      </c>
    </row>
    <row r="847" spans="1:7" x14ac:dyDescent="0.25">
      <c r="E847" s="18" t="s">
        <v>33</v>
      </c>
      <c r="F847" s="18">
        <f>IF(F846="","",ROUND(SUM(F846:F846),2))</f>
        <v>56</v>
      </c>
      <c r="G847" s="14" t="str">
        <f>IF(F846="","Neužpildytos visos objektų kainos","")</f>
        <v/>
      </c>
    </row>
    <row r="848" spans="1:7" x14ac:dyDescent="0.25">
      <c r="C848" s="18" t="s">
        <v>34</v>
      </c>
      <c r="D848" s="20">
        <v>5</v>
      </c>
      <c r="E848" s="18" t="s">
        <v>35</v>
      </c>
      <c r="F848" s="18">
        <f>IF(OR(F847="",D848=""),"", ROUND(PRODUCT(D848,F847)/100,2))</f>
        <v>2.8</v>
      </c>
      <c r="G848" s="14" t="str">
        <f>IF(D848="", "Nurodykite taikomą PVM dydį", "")</f>
        <v/>
      </c>
    </row>
    <row r="849" spans="1:7" x14ac:dyDescent="0.25">
      <c r="E849" s="18" t="s">
        <v>36</v>
      </c>
      <c r="F849" s="18">
        <f>IF(ISBLANK(F848), "", ROUND(SUM(F847:F848),2))</f>
        <v>58.8</v>
      </c>
    </row>
    <row r="853" spans="1:7" x14ac:dyDescent="0.25">
      <c r="A853" s="23" t="s">
        <v>387</v>
      </c>
      <c r="B853" s="23" t="s">
        <v>388</v>
      </c>
    </row>
    <row r="855" spans="1:7" x14ac:dyDescent="0.25">
      <c r="A855" s="23" t="s">
        <v>25</v>
      </c>
    </row>
    <row r="856" spans="1:7" ht="60" x14ac:dyDescent="0.25">
      <c r="A856" s="18" t="s">
        <v>26</v>
      </c>
      <c r="B856" s="18" t="s">
        <v>27</v>
      </c>
      <c r="C856" s="18" t="s">
        <v>28</v>
      </c>
      <c r="D856" s="18" t="s">
        <v>29</v>
      </c>
      <c r="E856" s="18" t="s">
        <v>30</v>
      </c>
      <c r="F856" s="18" t="s">
        <v>31</v>
      </c>
      <c r="G856" s="13" t="s">
        <v>32</v>
      </c>
    </row>
    <row r="857" spans="1:7" x14ac:dyDescent="0.25">
      <c r="A857" s="18" t="s">
        <v>389</v>
      </c>
      <c r="B857" s="18" t="s">
        <v>390</v>
      </c>
      <c r="C857" s="17"/>
      <c r="D857" s="17"/>
      <c r="E857" s="17"/>
      <c r="F857" s="17"/>
      <c r="G857" s="9"/>
    </row>
    <row r="858" spans="1:7" ht="30" x14ac:dyDescent="0.25">
      <c r="A858" s="17" t="s">
        <v>391</v>
      </c>
      <c r="B858" s="17" t="s">
        <v>390</v>
      </c>
      <c r="C858" s="17">
        <v>2</v>
      </c>
      <c r="D858" s="17" t="s">
        <v>40</v>
      </c>
      <c r="E858" s="19">
        <v>28</v>
      </c>
      <c r="F858" s="17">
        <f>IF(ISBLANK(E858),"", PRODUCT(C858,E858))</f>
        <v>56</v>
      </c>
      <c r="G858" s="31" t="s">
        <v>624</v>
      </c>
    </row>
    <row r="859" spans="1:7" x14ac:dyDescent="0.25">
      <c r="E859" s="18" t="s">
        <v>33</v>
      </c>
      <c r="F859" s="18">
        <f>IF(F858="","",ROUND(SUM(F858:F858),2))</f>
        <v>56</v>
      </c>
      <c r="G859" s="14" t="str">
        <f>IF(F858="","Neužpildytos visos objektų kainos","")</f>
        <v/>
      </c>
    </row>
    <row r="860" spans="1:7" x14ac:dyDescent="0.25">
      <c r="C860" s="18" t="s">
        <v>34</v>
      </c>
      <c r="D860" s="20">
        <v>5</v>
      </c>
      <c r="E860" s="18" t="s">
        <v>35</v>
      </c>
      <c r="F860" s="18">
        <f>IF(OR(F859="",D860=""),"", ROUND(PRODUCT(D860,F859)/100,2))</f>
        <v>2.8</v>
      </c>
      <c r="G860" s="14" t="str">
        <f>IF(D860="", "Nurodykite taikomą PVM dydį", "")</f>
        <v/>
      </c>
    </row>
    <row r="861" spans="1:7" x14ac:dyDescent="0.25">
      <c r="E861" s="18" t="s">
        <v>36</v>
      </c>
      <c r="F861" s="18">
        <f>IF(ISBLANK(F860), "", ROUND(SUM(F859:F860),2))</f>
        <v>58.8</v>
      </c>
    </row>
    <row r="865" spans="1:7" x14ac:dyDescent="0.25">
      <c r="A865" s="23" t="s">
        <v>392</v>
      </c>
      <c r="B865" s="23" t="s">
        <v>393</v>
      </c>
    </row>
    <row r="867" spans="1:7" x14ac:dyDescent="0.25">
      <c r="A867" s="23" t="s">
        <v>25</v>
      </c>
    </row>
    <row r="868" spans="1:7" ht="60" x14ac:dyDescent="0.25">
      <c r="A868" s="18" t="s">
        <v>26</v>
      </c>
      <c r="B868" s="18" t="s">
        <v>27</v>
      </c>
      <c r="C868" s="18" t="s">
        <v>28</v>
      </c>
      <c r="D868" s="18" t="s">
        <v>29</v>
      </c>
      <c r="E868" s="18" t="s">
        <v>30</v>
      </c>
      <c r="F868" s="18" t="s">
        <v>31</v>
      </c>
      <c r="G868" s="13" t="s">
        <v>32</v>
      </c>
    </row>
    <row r="869" spans="1:7" x14ac:dyDescent="0.25">
      <c r="A869" s="18" t="s">
        <v>394</v>
      </c>
      <c r="B869" s="18" t="s">
        <v>395</v>
      </c>
      <c r="C869" s="17"/>
      <c r="D869" s="17"/>
      <c r="E869" s="17"/>
      <c r="F869" s="17"/>
      <c r="G869" s="9"/>
    </row>
    <row r="870" spans="1:7" ht="30" x14ac:dyDescent="0.25">
      <c r="A870" s="17" t="s">
        <v>396</v>
      </c>
      <c r="B870" s="17" t="s">
        <v>395</v>
      </c>
      <c r="C870" s="17">
        <v>2</v>
      </c>
      <c r="D870" s="17" t="s">
        <v>40</v>
      </c>
      <c r="E870" s="19">
        <v>28</v>
      </c>
      <c r="F870" s="17">
        <f>IF(ISBLANK(E870),"", PRODUCT(C870,E870))</f>
        <v>56</v>
      </c>
      <c r="G870" s="31" t="s">
        <v>625</v>
      </c>
    </row>
    <row r="871" spans="1:7" x14ac:dyDescent="0.25">
      <c r="E871" s="18" t="s">
        <v>33</v>
      </c>
      <c r="F871" s="18">
        <f>IF(F870="","",ROUND(SUM(F870:F870),2))</f>
        <v>56</v>
      </c>
      <c r="G871" s="14" t="str">
        <f>IF(F870="","Neužpildytos visos objektų kainos","")</f>
        <v/>
      </c>
    </row>
    <row r="872" spans="1:7" x14ac:dyDescent="0.25">
      <c r="C872" s="18" t="s">
        <v>34</v>
      </c>
      <c r="D872" s="20">
        <v>5</v>
      </c>
      <c r="E872" s="18" t="s">
        <v>35</v>
      </c>
      <c r="F872" s="18">
        <f>IF(OR(F871="",D872=""),"", ROUND(PRODUCT(D872,F871)/100,2))</f>
        <v>2.8</v>
      </c>
      <c r="G872" s="14" t="str">
        <f>IF(D872="", "Nurodykite taikomą PVM dydį", "")</f>
        <v/>
      </c>
    </row>
    <row r="873" spans="1:7" x14ac:dyDescent="0.25">
      <c r="E873" s="18" t="s">
        <v>36</v>
      </c>
      <c r="F873" s="18">
        <f>IF(ISBLANK(F872), "", ROUND(SUM(F871:F872),2))</f>
        <v>58.8</v>
      </c>
    </row>
    <row r="877" spans="1:7" x14ac:dyDescent="0.25">
      <c r="A877" s="23" t="s">
        <v>397</v>
      </c>
      <c r="B877" s="23" t="s">
        <v>398</v>
      </c>
    </row>
    <row r="879" spans="1:7" x14ac:dyDescent="0.25">
      <c r="A879" s="23" t="s">
        <v>25</v>
      </c>
    </row>
    <row r="880" spans="1:7" ht="60" x14ac:dyDescent="0.25">
      <c r="A880" s="18" t="s">
        <v>26</v>
      </c>
      <c r="B880" s="18" t="s">
        <v>27</v>
      </c>
      <c r="C880" s="18" t="s">
        <v>28</v>
      </c>
      <c r="D880" s="18" t="s">
        <v>29</v>
      </c>
      <c r="E880" s="18" t="s">
        <v>30</v>
      </c>
      <c r="F880" s="18" t="s">
        <v>31</v>
      </c>
      <c r="G880" s="13" t="s">
        <v>32</v>
      </c>
    </row>
    <row r="881" spans="1:7" x14ac:dyDescent="0.25">
      <c r="A881" s="18" t="s">
        <v>399</v>
      </c>
      <c r="B881" s="18" t="s">
        <v>400</v>
      </c>
      <c r="C881" s="17"/>
      <c r="D881" s="17"/>
      <c r="E881" s="17"/>
      <c r="F881" s="17"/>
      <c r="G881" s="9"/>
    </row>
    <row r="882" spans="1:7" ht="30" x14ac:dyDescent="0.25">
      <c r="A882" s="17" t="s">
        <v>401</v>
      </c>
      <c r="B882" s="17" t="s">
        <v>400</v>
      </c>
      <c r="C882" s="17">
        <v>4</v>
      </c>
      <c r="D882" s="17" t="s">
        <v>40</v>
      </c>
      <c r="E882" s="19">
        <v>28</v>
      </c>
      <c r="F882" s="17">
        <f>IF(ISBLANK(E882),"", PRODUCT(C882,E882))</f>
        <v>112</v>
      </c>
      <c r="G882" s="31" t="s">
        <v>626</v>
      </c>
    </row>
    <row r="883" spans="1:7" x14ac:dyDescent="0.25">
      <c r="E883" s="18" t="s">
        <v>33</v>
      </c>
      <c r="F883" s="18">
        <f>IF(F882="","",ROUND(SUM(F882:F882),2))</f>
        <v>112</v>
      </c>
      <c r="G883" s="14" t="str">
        <f>IF(F882="","Neužpildytos visos objektų kainos","")</f>
        <v/>
      </c>
    </row>
    <row r="884" spans="1:7" x14ac:dyDescent="0.25">
      <c r="C884" s="18" t="s">
        <v>34</v>
      </c>
      <c r="D884" s="20">
        <v>5</v>
      </c>
      <c r="E884" s="18" t="s">
        <v>35</v>
      </c>
      <c r="F884" s="18">
        <f>IF(OR(F883="",D884=""),"", ROUND(PRODUCT(D884,F883)/100,2))</f>
        <v>5.6</v>
      </c>
      <c r="G884" s="14" t="str">
        <f>IF(D884="", "Nurodykite taikomą PVM dydį", "")</f>
        <v/>
      </c>
    </row>
    <row r="885" spans="1:7" x14ac:dyDescent="0.25">
      <c r="E885" s="18" t="s">
        <v>36</v>
      </c>
      <c r="F885" s="18">
        <f>IF(ISBLANK(F884), "", ROUND(SUM(F883:F884),2))</f>
        <v>117.6</v>
      </c>
    </row>
    <row r="889" spans="1:7" x14ac:dyDescent="0.25">
      <c r="A889" s="23" t="s">
        <v>402</v>
      </c>
      <c r="B889" s="23" t="s">
        <v>403</v>
      </c>
    </row>
    <row r="891" spans="1:7" x14ac:dyDescent="0.25">
      <c r="A891" s="23" t="s">
        <v>25</v>
      </c>
    </row>
    <row r="892" spans="1:7" ht="60" x14ac:dyDescent="0.25">
      <c r="A892" s="18" t="s">
        <v>26</v>
      </c>
      <c r="B892" s="18" t="s">
        <v>27</v>
      </c>
      <c r="C892" s="18" t="s">
        <v>28</v>
      </c>
      <c r="D892" s="18" t="s">
        <v>29</v>
      </c>
      <c r="E892" s="18" t="s">
        <v>30</v>
      </c>
      <c r="F892" s="18" t="s">
        <v>31</v>
      </c>
      <c r="G892" s="13" t="s">
        <v>32</v>
      </c>
    </row>
    <row r="893" spans="1:7" x14ac:dyDescent="0.25">
      <c r="A893" s="18" t="s">
        <v>404</v>
      </c>
      <c r="B893" s="18" t="s">
        <v>405</v>
      </c>
      <c r="C893" s="17"/>
      <c r="D893" s="17"/>
      <c r="E893" s="17"/>
      <c r="F893" s="17"/>
      <c r="G893" s="9"/>
    </row>
    <row r="894" spans="1:7" ht="30" x14ac:dyDescent="0.25">
      <c r="A894" s="17" t="s">
        <v>406</v>
      </c>
      <c r="B894" s="17" t="s">
        <v>405</v>
      </c>
      <c r="C894" s="17">
        <v>4</v>
      </c>
      <c r="D894" s="17" t="s">
        <v>40</v>
      </c>
      <c r="E894" s="19">
        <v>28</v>
      </c>
      <c r="F894" s="17">
        <f>IF(ISBLANK(E894),"", PRODUCT(C894,E894))</f>
        <v>112</v>
      </c>
      <c r="G894" s="31" t="s">
        <v>627</v>
      </c>
    </row>
    <row r="895" spans="1:7" x14ac:dyDescent="0.25">
      <c r="E895" s="18" t="s">
        <v>33</v>
      </c>
      <c r="F895" s="18">
        <f>IF(F894="","",ROUND(SUM(F894:F894),2))</f>
        <v>112</v>
      </c>
      <c r="G895" s="14" t="str">
        <f>IF(F894="","Neužpildytos visos objektų kainos","")</f>
        <v/>
      </c>
    </row>
    <row r="896" spans="1:7" x14ac:dyDescent="0.25">
      <c r="C896" s="18" t="s">
        <v>34</v>
      </c>
      <c r="D896" s="20">
        <v>5</v>
      </c>
      <c r="E896" s="18" t="s">
        <v>35</v>
      </c>
      <c r="F896" s="18">
        <f>IF(OR(F895="",D896=""),"", ROUND(PRODUCT(D896,F895)/100,2))</f>
        <v>5.6</v>
      </c>
      <c r="G896" s="14" t="str">
        <f>IF(D896="", "Nurodykite taikomą PVM dydį", "")</f>
        <v/>
      </c>
    </row>
    <row r="897" spans="1:7" x14ac:dyDescent="0.25">
      <c r="E897" s="18" t="s">
        <v>36</v>
      </c>
      <c r="F897" s="18">
        <f>IF(ISBLANK(F896), "", ROUND(SUM(F895:F896),2))</f>
        <v>117.6</v>
      </c>
    </row>
    <row r="901" spans="1:7" x14ac:dyDescent="0.25">
      <c r="A901" s="23" t="s">
        <v>407</v>
      </c>
      <c r="B901" s="23" t="s">
        <v>408</v>
      </c>
    </row>
    <row r="903" spans="1:7" x14ac:dyDescent="0.25">
      <c r="A903" s="23" t="s">
        <v>25</v>
      </c>
    </row>
    <row r="904" spans="1:7" ht="60" x14ac:dyDescent="0.25">
      <c r="A904" s="18" t="s">
        <v>26</v>
      </c>
      <c r="B904" s="18" t="s">
        <v>27</v>
      </c>
      <c r="C904" s="18" t="s">
        <v>28</v>
      </c>
      <c r="D904" s="18" t="s">
        <v>29</v>
      </c>
      <c r="E904" s="18" t="s">
        <v>30</v>
      </c>
      <c r="F904" s="18" t="s">
        <v>31</v>
      </c>
      <c r="G904" s="13" t="s">
        <v>32</v>
      </c>
    </row>
    <row r="905" spans="1:7" x14ac:dyDescent="0.25">
      <c r="A905" s="18" t="s">
        <v>409</v>
      </c>
      <c r="B905" s="18" t="s">
        <v>410</v>
      </c>
      <c r="C905" s="17"/>
      <c r="D905" s="17"/>
      <c r="E905" s="17"/>
      <c r="F905" s="17"/>
      <c r="G905" s="9"/>
    </row>
    <row r="906" spans="1:7" ht="30" x14ac:dyDescent="0.25">
      <c r="A906" s="17" t="s">
        <v>411</v>
      </c>
      <c r="B906" s="17" t="s">
        <v>410</v>
      </c>
      <c r="C906" s="17">
        <v>3</v>
      </c>
      <c r="D906" s="17" t="s">
        <v>40</v>
      </c>
      <c r="E906" s="19">
        <v>28</v>
      </c>
      <c r="F906" s="17">
        <f>IF(ISBLANK(E906),"", PRODUCT(C906,E906))</f>
        <v>84</v>
      </c>
      <c r="G906" s="31" t="s">
        <v>628</v>
      </c>
    </row>
    <row r="907" spans="1:7" x14ac:dyDescent="0.25">
      <c r="E907" s="18" t="s">
        <v>33</v>
      </c>
      <c r="F907" s="18">
        <f>IF(F906="","",ROUND(SUM(F906:F906),2))</f>
        <v>84</v>
      </c>
      <c r="G907" s="14" t="str">
        <f>IF(F906="","Neužpildytos visos objektų kainos","")</f>
        <v/>
      </c>
    </row>
    <row r="908" spans="1:7" x14ac:dyDescent="0.25">
      <c r="C908" s="18" t="s">
        <v>34</v>
      </c>
      <c r="D908" s="20">
        <v>5</v>
      </c>
      <c r="E908" s="18" t="s">
        <v>35</v>
      </c>
      <c r="F908" s="18">
        <f>IF(OR(F907="",D908=""),"", ROUND(PRODUCT(D908,F907)/100,2))</f>
        <v>4.2</v>
      </c>
      <c r="G908" s="14" t="str">
        <f>IF(D908="", "Nurodykite taikomą PVM dydį", "")</f>
        <v/>
      </c>
    </row>
    <row r="909" spans="1:7" x14ac:dyDescent="0.25">
      <c r="E909" s="18" t="s">
        <v>36</v>
      </c>
      <c r="F909" s="18">
        <f>IF(ISBLANK(F908), "", ROUND(SUM(F907:F908),2))</f>
        <v>88.2</v>
      </c>
    </row>
    <row r="913" spans="1:7" x14ac:dyDescent="0.25">
      <c r="A913" s="23" t="s">
        <v>412</v>
      </c>
      <c r="B913" s="23" t="s">
        <v>413</v>
      </c>
    </row>
    <row r="915" spans="1:7" x14ac:dyDescent="0.25">
      <c r="A915" s="23" t="s">
        <v>25</v>
      </c>
    </row>
    <row r="916" spans="1:7" ht="60" x14ac:dyDescent="0.25">
      <c r="A916" s="18" t="s">
        <v>26</v>
      </c>
      <c r="B916" s="18" t="s">
        <v>27</v>
      </c>
      <c r="C916" s="18" t="s">
        <v>28</v>
      </c>
      <c r="D916" s="18" t="s">
        <v>29</v>
      </c>
      <c r="E916" s="18" t="s">
        <v>30</v>
      </c>
      <c r="F916" s="18" t="s">
        <v>31</v>
      </c>
      <c r="G916" s="13" t="s">
        <v>32</v>
      </c>
    </row>
    <row r="917" spans="1:7" x14ac:dyDescent="0.25">
      <c r="A917" s="18" t="s">
        <v>414</v>
      </c>
      <c r="B917" s="18" t="s">
        <v>415</v>
      </c>
      <c r="C917" s="17"/>
      <c r="D917" s="17"/>
      <c r="E917" s="17"/>
      <c r="F917" s="17"/>
      <c r="G917" s="9"/>
    </row>
    <row r="918" spans="1:7" ht="30" x14ac:dyDescent="0.25">
      <c r="A918" s="17" t="s">
        <v>416</v>
      </c>
      <c r="B918" s="17" t="s">
        <v>415</v>
      </c>
      <c r="C918" s="17">
        <v>3</v>
      </c>
      <c r="D918" s="17" t="s">
        <v>40</v>
      </c>
      <c r="E918" s="19">
        <v>28</v>
      </c>
      <c r="F918" s="17">
        <f>IF(ISBLANK(E918),"", PRODUCT(C918,E918))</f>
        <v>84</v>
      </c>
      <c r="G918" s="31" t="s">
        <v>629</v>
      </c>
    </row>
    <row r="919" spans="1:7" x14ac:dyDescent="0.25">
      <c r="E919" s="18" t="s">
        <v>33</v>
      </c>
      <c r="F919" s="18">
        <f>IF(F918="","",ROUND(SUM(F918:F918),2))</f>
        <v>84</v>
      </c>
      <c r="G919" s="14" t="str">
        <f>IF(F918="","Neužpildytos visos objektų kainos","")</f>
        <v/>
      </c>
    </row>
    <row r="920" spans="1:7" x14ac:dyDescent="0.25">
      <c r="C920" s="18" t="s">
        <v>34</v>
      </c>
      <c r="D920" s="20">
        <v>5</v>
      </c>
      <c r="E920" s="18" t="s">
        <v>35</v>
      </c>
      <c r="F920" s="18">
        <f>IF(OR(F919="",D920=""),"", ROUND(PRODUCT(D920,F919)/100,2))</f>
        <v>4.2</v>
      </c>
      <c r="G920" s="14" t="str">
        <f>IF(D920="", "Nurodykite taikomą PVM dydį", "")</f>
        <v/>
      </c>
    </row>
    <row r="921" spans="1:7" x14ac:dyDescent="0.25">
      <c r="E921" s="18" t="s">
        <v>36</v>
      </c>
      <c r="F921" s="18">
        <f>IF(ISBLANK(F920), "", ROUND(SUM(F919:F920),2))</f>
        <v>88.2</v>
      </c>
    </row>
    <row r="925" spans="1:7" x14ac:dyDescent="0.25">
      <c r="A925" s="23" t="s">
        <v>417</v>
      </c>
      <c r="B925" s="23" t="s">
        <v>418</v>
      </c>
    </row>
    <row r="927" spans="1:7" x14ac:dyDescent="0.25">
      <c r="A927" s="23" t="s">
        <v>25</v>
      </c>
    </row>
    <row r="928" spans="1:7" ht="60" x14ac:dyDescent="0.25">
      <c r="A928" s="18" t="s">
        <v>26</v>
      </c>
      <c r="B928" s="18" t="s">
        <v>27</v>
      </c>
      <c r="C928" s="18" t="s">
        <v>28</v>
      </c>
      <c r="D928" s="18" t="s">
        <v>29</v>
      </c>
      <c r="E928" s="18" t="s">
        <v>30</v>
      </c>
      <c r="F928" s="18" t="s">
        <v>31</v>
      </c>
      <c r="G928" s="13" t="s">
        <v>32</v>
      </c>
    </row>
    <row r="929" spans="1:7" x14ac:dyDescent="0.25">
      <c r="A929" s="18" t="s">
        <v>419</v>
      </c>
      <c r="B929" s="18" t="s">
        <v>420</v>
      </c>
      <c r="C929" s="17"/>
      <c r="D929" s="17"/>
      <c r="E929" s="17"/>
      <c r="F929" s="17"/>
      <c r="G929" s="9"/>
    </row>
    <row r="930" spans="1:7" ht="30" x14ac:dyDescent="0.25">
      <c r="A930" s="17" t="s">
        <v>421</v>
      </c>
      <c r="B930" s="17" t="s">
        <v>420</v>
      </c>
      <c r="C930" s="17">
        <v>3</v>
      </c>
      <c r="D930" s="17" t="s">
        <v>40</v>
      </c>
      <c r="E930" s="19">
        <v>28</v>
      </c>
      <c r="F930" s="17">
        <f>IF(ISBLANK(E930),"", PRODUCT(C930,E930))</f>
        <v>84</v>
      </c>
      <c r="G930" s="31" t="s">
        <v>630</v>
      </c>
    </row>
    <row r="931" spans="1:7" x14ac:dyDescent="0.25">
      <c r="E931" s="18" t="s">
        <v>33</v>
      </c>
      <c r="F931" s="18">
        <f>IF(F930="","",ROUND(SUM(F930:F930),2))</f>
        <v>84</v>
      </c>
      <c r="G931" s="14" t="str">
        <f>IF(F930="","Neužpildytos visos objektų kainos","")</f>
        <v/>
      </c>
    </row>
    <row r="932" spans="1:7" x14ac:dyDescent="0.25">
      <c r="C932" s="18" t="s">
        <v>34</v>
      </c>
      <c r="D932" s="20">
        <v>5</v>
      </c>
      <c r="E932" s="18" t="s">
        <v>35</v>
      </c>
      <c r="F932" s="18">
        <f>IF(OR(F931="",D932=""),"", ROUND(PRODUCT(D932,F931)/100,2))</f>
        <v>4.2</v>
      </c>
      <c r="G932" s="14" t="str">
        <f>IF(D932="", "Nurodykite taikomą PVM dydį", "")</f>
        <v/>
      </c>
    </row>
    <row r="933" spans="1:7" x14ac:dyDescent="0.25">
      <c r="E933" s="18" t="s">
        <v>36</v>
      </c>
      <c r="F933" s="18">
        <f>IF(ISBLANK(F932), "", ROUND(SUM(F931:F932),2))</f>
        <v>88.2</v>
      </c>
    </row>
    <row r="937" spans="1:7" x14ac:dyDescent="0.25">
      <c r="A937" s="23" t="s">
        <v>422</v>
      </c>
      <c r="B937" s="23" t="s">
        <v>423</v>
      </c>
    </row>
    <row r="939" spans="1:7" x14ac:dyDescent="0.25">
      <c r="A939" s="23" t="s">
        <v>25</v>
      </c>
    </row>
    <row r="940" spans="1:7" ht="60" x14ac:dyDescent="0.25">
      <c r="A940" s="18" t="s">
        <v>26</v>
      </c>
      <c r="B940" s="18" t="s">
        <v>27</v>
      </c>
      <c r="C940" s="18" t="s">
        <v>28</v>
      </c>
      <c r="D940" s="18" t="s">
        <v>29</v>
      </c>
      <c r="E940" s="18" t="s">
        <v>30</v>
      </c>
      <c r="F940" s="18" t="s">
        <v>31</v>
      </c>
      <c r="G940" s="13" t="s">
        <v>32</v>
      </c>
    </row>
    <row r="941" spans="1:7" x14ac:dyDescent="0.25">
      <c r="A941" s="18" t="s">
        <v>424</v>
      </c>
      <c r="B941" s="18" t="s">
        <v>425</v>
      </c>
      <c r="C941" s="17"/>
      <c r="D941" s="17"/>
      <c r="E941" s="17"/>
      <c r="F941" s="17"/>
      <c r="G941" s="9"/>
    </row>
    <row r="942" spans="1:7" ht="30" x14ac:dyDescent="0.25">
      <c r="A942" s="17" t="s">
        <v>426</v>
      </c>
      <c r="B942" s="17" t="s">
        <v>425</v>
      </c>
      <c r="C942" s="17">
        <v>4</v>
      </c>
      <c r="D942" s="17" t="s">
        <v>40</v>
      </c>
      <c r="E942" s="19">
        <v>28</v>
      </c>
      <c r="F942" s="17">
        <f>IF(ISBLANK(E942),"", PRODUCT(C942,E942))</f>
        <v>112</v>
      </c>
      <c r="G942" s="31" t="s">
        <v>631</v>
      </c>
    </row>
    <row r="943" spans="1:7" x14ac:dyDescent="0.25">
      <c r="E943" s="18" t="s">
        <v>33</v>
      </c>
      <c r="F943" s="18">
        <f>IF(F942="","",ROUND(SUM(F942:F942),2))</f>
        <v>112</v>
      </c>
      <c r="G943" s="14" t="str">
        <f>IF(F942="","Neužpildytos visos objektų kainos","")</f>
        <v/>
      </c>
    </row>
    <row r="944" spans="1:7" x14ac:dyDescent="0.25">
      <c r="C944" s="18" t="s">
        <v>34</v>
      </c>
      <c r="D944" s="20">
        <v>5</v>
      </c>
      <c r="E944" s="18" t="s">
        <v>35</v>
      </c>
      <c r="F944" s="18">
        <f>IF(OR(F943="",D944=""),"", ROUND(PRODUCT(D944,F943)/100,2))</f>
        <v>5.6</v>
      </c>
      <c r="G944" s="14" t="str">
        <f>IF(D944="", "Nurodykite taikomą PVM dydį", "")</f>
        <v/>
      </c>
    </row>
    <row r="945" spans="1:7" x14ac:dyDescent="0.25">
      <c r="E945" s="18" t="s">
        <v>36</v>
      </c>
      <c r="F945" s="18">
        <f>IF(ISBLANK(F944), "", ROUND(SUM(F943:F944),2))</f>
        <v>117.6</v>
      </c>
    </row>
    <row r="949" spans="1:7" x14ac:dyDescent="0.25">
      <c r="A949" s="23" t="s">
        <v>427</v>
      </c>
      <c r="B949" s="23" t="s">
        <v>428</v>
      </c>
    </row>
    <row r="951" spans="1:7" x14ac:dyDescent="0.25">
      <c r="A951" s="23" t="s">
        <v>25</v>
      </c>
    </row>
    <row r="952" spans="1:7" ht="60" x14ac:dyDescent="0.25">
      <c r="A952" s="18" t="s">
        <v>26</v>
      </c>
      <c r="B952" s="18" t="s">
        <v>27</v>
      </c>
      <c r="C952" s="18" t="s">
        <v>28</v>
      </c>
      <c r="D952" s="18" t="s">
        <v>29</v>
      </c>
      <c r="E952" s="18" t="s">
        <v>30</v>
      </c>
      <c r="F952" s="18" t="s">
        <v>31</v>
      </c>
      <c r="G952" s="13" t="s">
        <v>32</v>
      </c>
    </row>
    <row r="953" spans="1:7" x14ac:dyDescent="0.25">
      <c r="A953" s="18" t="s">
        <v>429</v>
      </c>
      <c r="B953" s="18" t="s">
        <v>430</v>
      </c>
      <c r="C953" s="17"/>
      <c r="D953" s="17"/>
      <c r="E953" s="17"/>
      <c r="F953" s="17"/>
      <c r="G953" s="9"/>
    </row>
    <row r="954" spans="1:7" ht="30" x14ac:dyDescent="0.25">
      <c r="A954" s="17" t="s">
        <v>431</v>
      </c>
      <c r="B954" s="17" t="s">
        <v>430</v>
      </c>
      <c r="C954" s="17">
        <v>2</v>
      </c>
      <c r="D954" s="17" t="s">
        <v>40</v>
      </c>
      <c r="E954" s="19">
        <v>28</v>
      </c>
      <c r="F954" s="17">
        <f>IF(ISBLANK(E954),"", PRODUCT(C954,E954))</f>
        <v>56</v>
      </c>
      <c r="G954" s="31" t="s">
        <v>632</v>
      </c>
    </row>
    <row r="955" spans="1:7" x14ac:dyDescent="0.25">
      <c r="E955" s="18" t="s">
        <v>33</v>
      </c>
      <c r="F955" s="18">
        <f>IF(F954="","",ROUND(SUM(F954:F954),2))</f>
        <v>56</v>
      </c>
      <c r="G955" s="14" t="str">
        <f>IF(F954="","Neužpildytos visos objektų kainos","")</f>
        <v/>
      </c>
    </row>
    <row r="956" spans="1:7" x14ac:dyDescent="0.25">
      <c r="C956" s="18" t="s">
        <v>34</v>
      </c>
      <c r="D956" s="20">
        <v>5</v>
      </c>
      <c r="E956" s="18" t="s">
        <v>35</v>
      </c>
      <c r="F956" s="18">
        <f>IF(OR(F955="",D956=""),"", ROUND(PRODUCT(D956,F955)/100,2))</f>
        <v>2.8</v>
      </c>
      <c r="G956" s="14" t="str">
        <f>IF(D956="", "Nurodykite taikomą PVM dydį", "")</f>
        <v/>
      </c>
    </row>
    <row r="957" spans="1:7" x14ac:dyDescent="0.25">
      <c r="E957" s="18" t="s">
        <v>36</v>
      </c>
      <c r="F957" s="18">
        <f>IF(ISBLANK(F956), "", ROUND(SUM(F955:F956),2))</f>
        <v>58.8</v>
      </c>
    </row>
    <row r="961" spans="1:7" x14ac:dyDescent="0.25">
      <c r="A961" s="23" t="s">
        <v>432</v>
      </c>
      <c r="B961" s="23" t="s">
        <v>433</v>
      </c>
    </row>
    <row r="963" spans="1:7" x14ac:dyDescent="0.25">
      <c r="A963" s="23" t="s">
        <v>25</v>
      </c>
    </row>
    <row r="964" spans="1:7" ht="60" x14ac:dyDescent="0.25">
      <c r="A964" s="18" t="s">
        <v>26</v>
      </c>
      <c r="B964" s="18" t="s">
        <v>27</v>
      </c>
      <c r="C964" s="18" t="s">
        <v>28</v>
      </c>
      <c r="D964" s="18" t="s">
        <v>29</v>
      </c>
      <c r="E964" s="18" t="s">
        <v>30</v>
      </c>
      <c r="F964" s="18" t="s">
        <v>31</v>
      </c>
      <c r="G964" s="13" t="s">
        <v>32</v>
      </c>
    </row>
    <row r="965" spans="1:7" x14ac:dyDescent="0.25">
      <c r="A965" s="18" t="s">
        <v>434</v>
      </c>
      <c r="B965" s="18" t="s">
        <v>435</v>
      </c>
      <c r="C965" s="17"/>
      <c r="D965" s="17"/>
      <c r="E965" s="17"/>
      <c r="F965" s="17"/>
      <c r="G965" s="9"/>
    </row>
    <row r="966" spans="1:7" ht="30" x14ac:dyDescent="0.25">
      <c r="A966" s="17" t="s">
        <v>436</v>
      </c>
      <c r="B966" s="17" t="s">
        <v>435</v>
      </c>
      <c r="C966" s="17">
        <v>3</v>
      </c>
      <c r="D966" s="17" t="s">
        <v>40</v>
      </c>
      <c r="E966" s="19">
        <v>28</v>
      </c>
      <c r="F966" s="17">
        <f>IF(ISBLANK(E966),"", PRODUCT(C966,E966))</f>
        <v>84</v>
      </c>
      <c r="G966" s="31" t="s">
        <v>633</v>
      </c>
    </row>
    <row r="967" spans="1:7" x14ac:dyDescent="0.25">
      <c r="E967" s="18" t="s">
        <v>33</v>
      </c>
      <c r="F967" s="18">
        <f>IF(F966="","",ROUND(SUM(F966:F966),2))</f>
        <v>84</v>
      </c>
      <c r="G967" s="14" t="str">
        <f>IF(F966="","Neužpildytos visos objektų kainos","")</f>
        <v/>
      </c>
    </row>
    <row r="968" spans="1:7" x14ac:dyDescent="0.25">
      <c r="C968" s="18" t="s">
        <v>34</v>
      </c>
      <c r="D968" s="20">
        <v>5</v>
      </c>
      <c r="E968" s="18" t="s">
        <v>35</v>
      </c>
      <c r="F968" s="18">
        <f>IF(OR(F967="",D968=""),"", ROUND(PRODUCT(D968,F967)/100,2))</f>
        <v>4.2</v>
      </c>
      <c r="G968" s="14" t="str">
        <f>IF(D968="", "Nurodykite taikomą PVM dydį", "")</f>
        <v/>
      </c>
    </row>
    <row r="969" spans="1:7" x14ac:dyDescent="0.25">
      <c r="E969" s="18" t="s">
        <v>36</v>
      </c>
      <c r="F969" s="18">
        <f>IF(ISBLANK(F968), "", ROUND(SUM(F967:F968),2))</f>
        <v>88.2</v>
      </c>
    </row>
    <row r="973" spans="1:7" x14ac:dyDescent="0.25">
      <c r="A973" s="23" t="s">
        <v>437</v>
      </c>
      <c r="B973" s="23" t="s">
        <v>438</v>
      </c>
    </row>
    <row r="975" spans="1:7" x14ac:dyDescent="0.25">
      <c r="A975" s="23" t="s">
        <v>25</v>
      </c>
    </row>
    <row r="976" spans="1:7" ht="60" x14ac:dyDescent="0.25">
      <c r="A976" s="18" t="s">
        <v>26</v>
      </c>
      <c r="B976" s="18" t="s">
        <v>27</v>
      </c>
      <c r="C976" s="18" t="s">
        <v>28</v>
      </c>
      <c r="D976" s="18" t="s">
        <v>29</v>
      </c>
      <c r="E976" s="18" t="s">
        <v>30</v>
      </c>
      <c r="F976" s="18" t="s">
        <v>31</v>
      </c>
      <c r="G976" s="13" t="s">
        <v>32</v>
      </c>
    </row>
    <row r="977" spans="1:7" x14ac:dyDescent="0.25">
      <c r="A977" s="18" t="s">
        <v>439</v>
      </c>
      <c r="B977" s="18" t="s">
        <v>440</v>
      </c>
      <c r="C977" s="17"/>
      <c r="D977" s="17"/>
      <c r="E977" s="17"/>
      <c r="F977" s="17"/>
      <c r="G977" s="9"/>
    </row>
    <row r="978" spans="1:7" ht="30" x14ac:dyDescent="0.25">
      <c r="A978" s="17" t="s">
        <v>441</v>
      </c>
      <c r="B978" s="17" t="s">
        <v>440</v>
      </c>
      <c r="C978" s="17">
        <v>4</v>
      </c>
      <c r="D978" s="17" t="s">
        <v>40</v>
      </c>
      <c r="E978" s="19">
        <v>28</v>
      </c>
      <c r="F978" s="17">
        <f>IF(ISBLANK(E978),"", PRODUCT(C978,E978))</f>
        <v>112</v>
      </c>
      <c r="G978" s="31" t="s">
        <v>634</v>
      </c>
    </row>
    <row r="979" spans="1:7" x14ac:dyDescent="0.25">
      <c r="E979" s="18" t="s">
        <v>33</v>
      </c>
      <c r="F979" s="18">
        <f>IF(F978="","",ROUND(SUM(F978:F978),2))</f>
        <v>112</v>
      </c>
      <c r="G979" s="14" t="str">
        <f>IF(F978="","Neužpildytos visos objektų kainos","")</f>
        <v/>
      </c>
    </row>
    <row r="980" spans="1:7" x14ac:dyDescent="0.25">
      <c r="C980" s="18" t="s">
        <v>34</v>
      </c>
      <c r="D980" s="20">
        <v>5</v>
      </c>
      <c r="E980" s="18" t="s">
        <v>35</v>
      </c>
      <c r="F980" s="18">
        <f>IF(OR(F979="",D980=""),"", ROUND(PRODUCT(D980,F979)/100,2))</f>
        <v>5.6</v>
      </c>
      <c r="G980" s="14" t="str">
        <f>IF(D980="", "Nurodykite taikomą PVM dydį", "")</f>
        <v/>
      </c>
    </row>
    <row r="981" spans="1:7" x14ac:dyDescent="0.25">
      <c r="E981" s="18" t="s">
        <v>36</v>
      </c>
      <c r="F981" s="18">
        <f>IF(ISBLANK(F980), "", ROUND(SUM(F979:F980),2))</f>
        <v>117.6</v>
      </c>
    </row>
    <row r="985" spans="1:7" x14ac:dyDescent="0.25">
      <c r="A985" s="23" t="s">
        <v>442</v>
      </c>
      <c r="B985" s="23" t="s">
        <v>443</v>
      </c>
    </row>
    <row r="987" spans="1:7" x14ac:dyDescent="0.25">
      <c r="A987" s="23" t="s">
        <v>25</v>
      </c>
    </row>
    <row r="988" spans="1:7" ht="60" x14ac:dyDescent="0.25">
      <c r="A988" s="18" t="s">
        <v>26</v>
      </c>
      <c r="B988" s="18" t="s">
        <v>27</v>
      </c>
      <c r="C988" s="18" t="s">
        <v>28</v>
      </c>
      <c r="D988" s="18" t="s">
        <v>29</v>
      </c>
      <c r="E988" s="18" t="s">
        <v>30</v>
      </c>
      <c r="F988" s="18" t="s">
        <v>31</v>
      </c>
      <c r="G988" s="13" t="s">
        <v>32</v>
      </c>
    </row>
    <row r="989" spans="1:7" x14ac:dyDescent="0.25">
      <c r="A989" s="18" t="s">
        <v>444</v>
      </c>
      <c r="B989" s="18" t="s">
        <v>445</v>
      </c>
      <c r="C989" s="17"/>
      <c r="D989" s="17"/>
      <c r="E989" s="17"/>
      <c r="F989" s="17"/>
      <c r="G989" s="9"/>
    </row>
    <row r="990" spans="1:7" ht="30" x14ac:dyDescent="0.25">
      <c r="A990" s="17" t="s">
        <v>446</v>
      </c>
      <c r="B990" s="17" t="s">
        <v>445</v>
      </c>
      <c r="C990" s="17">
        <v>1</v>
      </c>
      <c r="D990" s="17" t="s">
        <v>40</v>
      </c>
      <c r="E990" s="19">
        <v>28</v>
      </c>
      <c r="F990" s="17">
        <f>IF(ISBLANK(E990),"", PRODUCT(C990,E990))</f>
        <v>28</v>
      </c>
      <c r="G990" s="31" t="s">
        <v>635</v>
      </c>
    </row>
    <row r="991" spans="1:7" x14ac:dyDescent="0.25">
      <c r="E991" s="18" t="s">
        <v>33</v>
      </c>
      <c r="F991" s="18">
        <f>IF(F990="","",ROUND(SUM(F990:F990),2))</f>
        <v>28</v>
      </c>
      <c r="G991" s="14" t="str">
        <f>IF(F990="","Neužpildytos visos objektų kainos","")</f>
        <v/>
      </c>
    </row>
    <row r="992" spans="1:7" x14ac:dyDescent="0.25">
      <c r="C992" s="18" t="s">
        <v>34</v>
      </c>
      <c r="D992" s="20">
        <v>5</v>
      </c>
      <c r="E992" s="18" t="s">
        <v>35</v>
      </c>
      <c r="F992" s="18">
        <f>IF(OR(F991="",D992=""),"", ROUND(PRODUCT(D992,F991)/100,2))</f>
        <v>1.4</v>
      </c>
      <c r="G992" s="14" t="str">
        <f>IF(D992="", "Nurodykite taikomą PVM dydį", "")</f>
        <v/>
      </c>
    </row>
    <row r="993" spans="1:7" x14ac:dyDescent="0.25">
      <c r="E993" s="18" t="s">
        <v>36</v>
      </c>
      <c r="F993" s="18">
        <f>IF(ISBLANK(F992), "", ROUND(SUM(F991:F992),2))</f>
        <v>29.4</v>
      </c>
    </row>
    <row r="997" spans="1:7" x14ac:dyDescent="0.25">
      <c r="A997" s="23" t="s">
        <v>447</v>
      </c>
      <c r="B997" s="23" t="s">
        <v>448</v>
      </c>
    </row>
    <row r="999" spans="1:7" x14ac:dyDescent="0.25">
      <c r="A999" s="23" t="s">
        <v>25</v>
      </c>
    </row>
    <row r="1000" spans="1:7" ht="60" x14ac:dyDescent="0.25">
      <c r="A1000" s="18" t="s">
        <v>26</v>
      </c>
      <c r="B1000" s="18" t="s">
        <v>27</v>
      </c>
      <c r="C1000" s="18" t="s">
        <v>28</v>
      </c>
      <c r="D1000" s="18" t="s">
        <v>29</v>
      </c>
      <c r="E1000" s="18" t="s">
        <v>30</v>
      </c>
      <c r="F1000" s="18" t="s">
        <v>31</v>
      </c>
      <c r="G1000" s="13" t="s">
        <v>32</v>
      </c>
    </row>
    <row r="1001" spans="1:7" x14ac:dyDescent="0.25">
      <c r="A1001" s="18" t="s">
        <v>449</v>
      </c>
      <c r="B1001" s="18" t="s">
        <v>450</v>
      </c>
      <c r="C1001" s="17"/>
      <c r="D1001" s="17"/>
      <c r="E1001" s="17"/>
      <c r="F1001" s="17"/>
      <c r="G1001" s="9"/>
    </row>
    <row r="1002" spans="1:7" ht="30" x14ac:dyDescent="0.25">
      <c r="A1002" s="17" t="s">
        <v>451</v>
      </c>
      <c r="B1002" s="17" t="s">
        <v>450</v>
      </c>
      <c r="C1002" s="17">
        <v>1</v>
      </c>
      <c r="D1002" s="17" t="s">
        <v>40</v>
      </c>
      <c r="E1002" s="19">
        <v>28</v>
      </c>
      <c r="F1002" s="17">
        <f>IF(ISBLANK(E1002),"", PRODUCT(C1002,E1002))</f>
        <v>28</v>
      </c>
      <c r="G1002" s="31" t="s">
        <v>636</v>
      </c>
    </row>
    <row r="1003" spans="1:7" x14ac:dyDescent="0.25">
      <c r="E1003" s="18" t="s">
        <v>33</v>
      </c>
      <c r="F1003" s="18">
        <f>IF(F1002="","",ROUND(SUM(F1002:F1002),2))</f>
        <v>28</v>
      </c>
      <c r="G1003" s="14" t="str">
        <f>IF(F1002="","Neužpildytos visos objektų kainos","")</f>
        <v/>
      </c>
    </row>
    <row r="1004" spans="1:7" x14ac:dyDescent="0.25">
      <c r="C1004" s="18" t="s">
        <v>34</v>
      </c>
      <c r="D1004" s="20">
        <v>5</v>
      </c>
      <c r="E1004" s="18" t="s">
        <v>35</v>
      </c>
      <c r="F1004" s="18">
        <f>IF(OR(F1003="",D1004=""),"", ROUND(PRODUCT(D1004,F1003)/100,2))</f>
        <v>1.4</v>
      </c>
      <c r="G1004" s="14" t="str">
        <f>IF(D1004="", "Nurodykite taikomą PVM dydį", "")</f>
        <v/>
      </c>
    </row>
    <row r="1005" spans="1:7" x14ac:dyDescent="0.25">
      <c r="E1005" s="18" t="s">
        <v>36</v>
      </c>
      <c r="F1005" s="18">
        <f>IF(ISBLANK(F1004), "", ROUND(SUM(F1003:F1004),2))</f>
        <v>29.4</v>
      </c>
    </row>
    <row r="1009" spans="1:7" x14ac:dyDescent="0.25">
      <c r="A1009" s="23" t="s">
        <v>452</v>
      </c>
      <c r="B1009" s="23" t="s">
        <v>453</v>
      </c>
    </row>
    <row r="1011" spans="1:7" x14ac:dyDescent="0.25">
      <c r="A1011" s="23" t="s">
        <v>25</v>
      </c>
    </row>
    <row r="1012" spans="1:7" ht="60" x14ac:dyDescent="0.25">
      <c r="A1012" s="18" t="s">
        <v>26</v>
      </c>
      <c r="B1012" s="18" t="s">
        <v>27</v>
      </c>
      <c r="C1012" s="18" t="s">
        <v>28</v>
      </c>
      <c r="D1012" s="18" t="s">
        <v>29</v>
      </c>
      <c r="E1012" s="18" t="s">
        <v>30</v>
      </c>
      <c r="F1012" s="18" t="s">
        <v>31</v>
      </c>
      <c r="G1012" s="13" t="s">
        <v>32</v>
      </c>
    </row>
    <row r="1013" spans="1:7" x14ac:dyDescent="0.25">
      <c r="A1013" s="18" t="s">
        <v>454</v>
      </c>
      <c r="B1013" s="18" t="s">
        <v>455</v>
      </c>
      <c r="C1013" s="17"/>
      <c r="D1013" s="17"/>
      <c r="E1013" s="17"/>
      <c r="F1013" s="17"/>
      <c r="G1013" s="9"/>
    </row>
    <row r="1014" spans="1:7" ht="30" x14ac:dyDescent="0.25">
      <c r="A1014" s="17" t="s">
        <v>456</v>
      </c>
      <c r="B1014" s="17" t="s">
        <v>455</v>
      </c>
      <c r="C1014" s="17">
        <v>2</v>
      </c>
      <c r="D1014" s="17" t="s">
        <v>40</v>
      </c>
      <c r="E1014" s="19">
        <v>28</v>
      </c>
      <c r="F1014" s="17">
        <f>IF(ISBLANK(E1014),"", PRODUCT(C1014,E1014))</f>
        <v>56</v>
      </c>
      <c r="G1014" s="31" t="s">
        <v>637</v>
      </c>
    </row>
    <row r="1015" spans="1:7" x14ac:dyDescent="0.25">
      <c r="E1015" s="18" t="s">
        <v>33</v>
      </c>
      <c r="F1015" s="18">
        <f>IF(F1014="","",ROUND(SUM(F1014:F1014),2))</f>
        <v>56</v>
      </c>
      <c r="G1015" s="14" t="str">
        <f>IF(F1014="","Neužpildytos visos objektų kainos","")</f>
        <v/>
      </c>
    </row>
    <row r="1016" spans="1:7" x14ac:dyDescent="0.25">
      <c r="C1016" s="18" t="s">
        <v>34</v>
      </c>
      <c r="D1016" s="20">
        <v>5</v>
      </c>
      <c r="E1016" s="18" t="s">
        <v>35</v>
      </c>
      <c r="F1016" s="18">
        <f>IF(OR(F1015="",D1016=""),"", ROUND(PRODUCT(D1016,F1015)/100,2))</f>
        <v>2.8</v>
      </c>
      <c r="G1016" s="14" t="str">
        <f>IF(D1016="", "Nurodykite taikomą PVM dydį", "")</f>
        <v/>
      </c>
    </row>
    <row r="1017" spans="1:7" x14ac:dyDescent="0.25">
      <c r="E1017" s="18" t="s">
        <v>36</v>
      </c>
      <c r="F1017" s="18">
        <f>IF(ISBLANK(F1016), "", ROUND(SUM(F1015:F1016),2))</f>
        <v>58.8</v>
      </c>
    </row>
    <row r="1021" spans="1:7" x14ac:dyDescent="0.25">
      <c r="A1021" s="23" t="s">
        <v>457</v>
      </c>
      <c r="B1021" s="23" t="s">
        <v>458</v>
      </c>
    </row>
    <row r="1023" spans="1:7" x14ac:dyDescent="0.25">
      <c r="A1023" s="23" t="s">
        <v>25</v>
      </c>
    </row>
    <row r="1024" spans="1:7" ht="60" x14ac:dyDescent="0.25">
      <c r="A1024" s="18" t="s">
        <v>26</v>
      </c>
      <c r="B1024" s="18" t="s">
        <v>27</v>
      </c>
      <c r="C1024" s="18" t="s">
        <v>28</v>
      </c>
      <c r="D1024" s="18" t="s">
        <v>29</v>
      </c>
      <c r="E1024" s="18" t="s">
        <v>30</v>
      </c>
      <c r="F1024" s="18" t="s">
        <v>31</v>
      </c>
      <c r="G1024" s="13" t="s">
        <v>32</v>
      </c>
    </row>
    <row r="1025" spans="1:7" x14ac:dyDescent="0.25">
      <c r="A1025" s="18" t="s">
        <v>459</v>
      </c>
      <c r="B1025" s="18" t="s">
        <v>460</v>
      </c>
      <c r="C1025" s="17"/>
      <c r="D1025" s="17"/>
      <c r="E1025" s="17"/>
      <c r="F1025" s="17"/>
      <c r="G1025" s="9"/>
    </row>
    <row r="1026" spans="1:7" ht="30" x14ac:dyDescent="0.25">
      <c r="A1026" s="17" t="s">
        <v>461</v>
      </c>
      <c r="B1026" s="17" t="s">
        <v>460</v>
      </c>
      <c r="C1026" s="17">
        <v>2</v>
      </c>
      <c r="D1026" s="17" t="s">
        <v>40</v>
      </c>
      <c r="E1026" s="19">
        <v>28</v>
      </c>
      <c r="F1026" s="17">
        <f>IF(ISBLANK(E1026),"", PRODUCT(C1026,E1026))</f>
        <v>56</v>
      </c>
      <c r="G1026" s="31" t="s">
        <v>638</v>
      </c>
    </row>
    <row r="1027" spans="1:7" x14ac:dyDescent="0.25">
      <c r="E1027" s="18" t="s">
        <v>33</v>
      </c>
      <c r="F1027" s="18">
        <f>IF(F1026="","",ROUND(SUM(F1026:F1026),2))</f>
        <v>56</v>
      </c>
      <c r="G1027" s="14" t="str">
        <f>IF(F1026="","Neužpildytos visos objektų kainos","")</f>
        <v/>
      </c>
    </row>
    <row r="1028" spans="1:7" x14ac:dyDescent="0.25">
      <c r="C1028" s="18" t="s">
        <v>34</v>
      </c>
      <c r="D1028" s="20">
        <v>5</v>
      </c>
      <c r="E1028" s="18" t="s">
        <v>35</v>
      </c>
      <c r="F1028" s="18">
        <f>IF(OR(F1027="",D1028=""),"", ROUND(PRODUCT(D1028,F1027)/100,2))</f>
        <v>2.8</v>
      </c>
      <c r="G1028" s="14" t="str">
        <f>IF(D1028="", "Nurodykite taikomą PVM dydį", "")</f>
        <v/>
      </c>
    </row>
    <row r="1029" spans="1:7" x14ac:dyDescent="0.25">
      <c r="E1029" s="18" t="s">
        <v>36</v>
      </c>
      <c r="F1029" s="18">
        <f>IF(ISBLANK(F1028), "", ROUND(SUM(F1027:F1028),2))</f>
        <v>58.8</v>
      </c>
    </row>
    <row r="1033" spans="1:7" x14ac:dyDescent="0.25">
      <c r="A1033" s="23" t="s">
        <v>462</v>
      </c>
      <c r="B1033" s="23" t="s">
        <v>463</v>
      </c>
    </row>
    <row r="1035" spans="1:7" x14ac:dyDescent="0.25">
      <c r="A1035" s="23" t="s">
        <v>25</v>
      </c>
    </row>
    <row r="1036" spans="1:7" ht="60" x14ac:dyDescent="0.25">
      <c r="A1036" s="18" t="s">
        <v>26</v>
      </c>
      <c r="B1036" s="18" t="s">
        <v>27</v>
      </c>
      <c r="C1036" s="18" t="s">
        <v>28</v>
      </c>
      <c r="D1036" s="18" t="s">
        <v>29</v>
      </c>
      <c r="E1036" s="18" t="s">
        <v>30</v>
      </c>
      <c r="F1036" s="18" t="s">
        <v>31</v>
      </c>
      <c r="G1036" s="13" t="s">
        <v>32</v>
      </c>
    </row>
    <row r="1037" spans="1:7" x14ac:dyDescent="0.25">
      <c r="A1037" s="18" t="s">
        <v>464</v>
      </c>
      <c r="B1037" s="18" t="s">
        <v>465</v>
      </c>
      <c r="C1037" s="17"/>
      <c r="D1037" s="17"/>
      <c r="E1037" s="17"/>
      <c r="F1037" s="17"/>
      <c r="G1037" s="9"/>
    </row>
    <row r="1038" spans="1:7" ht="30" x14ac:dyDescent="0.25">
      <c r="A1038" s="17" t="s">
        <v>466</v>
      </c>
      <c r="B1038" s="17" t="s">
        <v>465</v>
      </c>
      <c r="C1038" s="17">
        <v>3</v>
      </c>
      <c r="D1038" s="17" t="s">
        <v>40</v>
      </c>
      <c r="E1038" s="19">
        <v>28</v>
      </c>
      <c r="F1038" s="17">
        <f>IF(ISBLANK(E1038),"", PRODUCT(C1038,E1038))</f>
        <v>84</v>
      </c>
      <c r="G1038" s="31" t="s">
        <v>639</v>
      </c>
    </row>
    <row r="1039" spans="1:7" x14ac:dyDescent="0.25">
      <c r="E1039" s="18" t="s">
        <v>33</v>
      </c>
      <c r="F1039" s="18">
        <f>IF(F1038="","",ROUND(SUM(F1038:F1038),2))</f>
        <v>84</v>
      </c>
      <c r="G1039" s="14" t="str">
        <f>IF(F1038="","Neužpildytos visos objektų kainos","")</f>
        <v/>
      </c>
    </row>
    <row r="1040" spans="1:7" x14ac:dyDescent="0.25">
      <c r="C1040" s="18" t="s">
        <v>34</v>
      </c>
      <c r="D1040" s="20">
        <v>5</v>
      </c>
      <c r="E1040" s="18" t="s">
        <v>35</v>
      </c>
      <c r="F1040" s="18">
        <f>IF(OR(F1039="",D1040=""),"", ROUND(PRODUCT(D1040,F1039)/100,2))</f>
        <v>4.2</v>
      </c>
      <c r="G1040" s="14" t="str">
        <f>IF(D1040="", "Nurodykite taikomą PVM dydį", "")</f>
        <v/>
      </c>
    </row>
    <row r="1041" spans="1:7" x14ac:dyDescent="0.25">
      <c r="E1041" s="18" t="s">
        <v>36</v>
      </c>
      <c r="F1041" s="18">
        <f>IF(ISBLANK(F1040), "", ROUND(SUM(F1039:F1040),2))</f>
        <v>88.2</v>
      </c>
    </row>
    <row r="1045" spans="1:7" x14ac:dyDescent="0.25">
      <c r="A1045" s="23" t="s">
        <v>467</v>
      </c>
      <c r="B1045" s="23" t="s">
        <v>468</v>
      </c>
    </row>
    <row r="1047" spans="1:7" x14ac:dyDescent="0.25">
      <c r="A1047" s="23" t="s">
        <v>25</v>
      </c>
    </row>
    <row r="1048" spans="1:7" ht="60" x14ac:dyDescent="0.25">
      <c r="A1048" s="18" t="s">
        <v>26</v>
      </c>
      <c r="B1048" s="18" t="s">
        <v>27</v>
      </c>
      <c r="C1048" s="18" t="s">
        <v>28</v>
      </c>
      <c r="D1048" s="18" t="s">
        <v>29</v>
      </c>
      <c r="E1048" s="18" t="s">
        <v>30</v>
      </c>
      <c r="F1048" s="18" t="s">
        <v>31</v>
      </c>
      <c r="G1048" s="13" t="s">
        <v>32</v>
      </c>
    </row>
    <row r="1049" spans="1:7" x14ac:dyDescent="0.25">
      <c r="A1049" s="18" t="s">
        <v>469</v>
      </c>
      <c r="B1049" s="18" t="s">
        <v>470</v>
      </c>
      <c r="C1049" s="17"/>
      <c r="D1049" s="17"/>
      <c r="E1049" s="17"/>
      <c r="F1049" s="17"/>
      <c r="G1049" s="9"/>
    </row>
    <row r="1050" spans="1:7" ht="30" x14ac:dyDescent="0.25">
      <c r="A1050" s="17" t="s">
        <v>471</v>
      </c>
      <c r="B1050" s="17" t="s">
        <v>470</v>
      </c>
      <c r="C1050" s="17">
        <v>3</v>
      </c>
      <c r="D1050" s="17" t="s">
        <v>40</v>
      </c>
      <c r="E1050" s="19">
        <v>28</v>
      </c>
      <c r="F1050" s="17">
        <f>IF(ISBLANK(E1050),"", PRODUCT(C1050,E1050))</f>
        <v>84</v>
      </c>
      <c r="G1050" s="31" t="s">
        <v>640</v>
      </c>
    </row>
    <row r="1051" spans="1:7" x14ac:dyDescent="0.25">
      <c r="E1051" s="18" t="s">
        <v>33</v>
      </c>
      <c r="F1051" s="18">
        <f>IF(F1050="","",ROUND(SUM(F1050:F1050),2))</f>
        <v>84</v>
      </c>
      <c r="G1051" s="14" t="str">
        <f>IF(F1050="","Neužpildytos visos objektų kainos","")</f>
        <v/>
      </c>
    </row>
    <row r="1052" spans="1:7" x14ac:dyDescent="0.25">
      <c r="C1052" s="18" t="s">
        <v>34</v>
      </c>
      <c r="D1052" s="20">
        <v>5</v>
      </c>
      <c r="E1052" s="18" t="s">
        <v>35</v>
      </c>
      <c r="F1052" s="18">
        <f>IF(OR(F1051="",D1052=""),"", ROUND(PRODUCT(D1052,F1051)/100,2))</f>
        <v>4.2</v>
      </c>
      <c r="G1052" s="14" t="str">
        <f>IF(D1052="", "Nurodykite taikomą PVM dydį", "")</f>
        <v/>
      </c>
    </row>
    <row r="1053" spans="1:7" x14ac:dyDescent="0.25">
      <c r="E1053" s="18" t="s">
        <v>36</v>
      </c>
      <c r="F1053" s="18">
        <f>IF(ISBLANK(F1052), "", ROUND(SUM(F1051:F1052),2))</f>
        <v>88.2</v>
      </c>
    </row>
    <row r="1057" spans="1:7" x14ac:dyDescent="0.25">
      <c r="A1057" s="23" t="s">
        <v>472</v>
      </c>
      <c r="B1057" s="23" t="s">
        <v>473</v>
      </c>
    </row>
    <row r="1059" spans="1:7" x14ac:dyDescent="0.25">
      <c r="A1059" s="23" t="s">
        <v>25</v>
      </c>
    </row>
    <row r="1060" spans="1:7" ht="60" x14ac:dyDescent="0.25">
      <c r="A1060" s="18" t="s">
        <v>26</v>
      </c>
      <c r="B1060" s="18" t="s">
        <v>27</v>
      </c>
      <c r="C1060" s="18" t="s">
        <v>28</v>
      </c>
      <c r="D1060" s="18" t="s">
        <v>29</v>
      </c>
      <c r="E1060" s="18" t="s">
        <v>30</v>
      </c>
      <c r="F1060" s="18" t="s">
        <v>31</v>
      </c>
      <c r="G1060" s="13" t="s">
        <v>32</v>
      </c>
    </row>
    <row r="1061" spans="1:7" x14ac:dyDescent="0.25">
      <c r="A1061" s="18" t="s">
        <v>474</v>
      </c>
      <c r="B1061" s="18" t="s">
        <v>475</v>
      </c>
      <c r="C1061" s="17"/>
      <c r="D1061" s="17"/>
      <c r="E1061" s="17"/>
      <c r="F1061" s="17"/>
      <c r="G1061" s="9"/>
    </row>
    <row r="1062" spans="1:7" ht="30" x14ac:dyDescent="0.25">
      <c r="A1062" s="17" t="s">
        <v>476</v>
      </c>
      <c r="B1062" s="17" t="s">
        <v>475</v>
      </c>
      <c r="C1062" s="17">
        <v>2</v>
      </c>
      <c r="D1062" s="17" t="s">
        <v>40</v>
      </c>
      <c r="E1062" s="19">
        <v>28</v>
      </c>
      <c r="F1062" s="17">
        <f>IF(ISBLANK(E1062),"", PRODUCT(C1062,E1062))</f>
        <v>56</v>
      </c>
      <c r="G1062" s="31" t="s">
        <v>641</v>
      </c>
    </row>
    <row r="1063" spans="1:7" x14ac:dyDescent="0.25">
      <c r="E1063" s="18" t="s">
        <v>33</v>
      </c>
      <c r="F1063" s="18">
        <f>IF(F1062="","",ROUND(SUM(F1062:F1062),2))</f>
        <v>56</v>
      </c>
      <c r="G1063" s="14" t="str">
        <f>IF(F1062="","Neužpildytos visos objektų kainos","")</f>
        <v/>
      </c>
    </row>
    <row r="1064" spans="1:7" x14ac:dyDescent="0.25">
      <c r="C1064" s="18" t="s">
        <v>34</v>
      </c>
      <c r="D1064" s="20">
        <v>5</v>
      </c>
      <c r="E1064" s="18" t="s">
        <v>35</v>
      </c>
      <c r="F1064" s="18">
        <f>IF(OR(F1063="",D1064=""),"", ROUND(PRODUCT(D1064,F1063)/100,2))</f>
        <v>2.8</v>
      </c>
      <c r="G1064" s="14" t="str">
        <f>IF(D1064="", "Nurodykite taikomą PVM dydį", "")</f>
        <v/>
      </c>
    </row>
    <row r="1065" spans="1:7" x14ac:dyDescent="0.25">
      <c r="E1065" s="18" t="s">
        <v>36</v>
      </c>
      <c r="F1065" s="18">
        <f>IF(ISBLANK(F1064), "", ROUND(SUM(F1063:F1064),2))</f>
        <v>58.8</v>
      </c>
    </row>
    <row r="1069" spans="1:7" x14ac:dyDescent="0.25">
      <c r="A1069" s="23" t="s">
        <v>477</v>
      </c>
      <c r="B1069" s="23" t="s">
        <v>478</v>
      </c>
    </row>
    <row r="1071" spans="1:7" x14ac:dyDescent="0.25">
      <c r="A1071" s="23" t="s">
        <v>25</v>
      </c>
    </row>
    <row r="1072" spans="1:7" ht="60" x14ac:dyDescent="0.25">
      <c r="A1072" s="18" t="s">
        <v>26</v>
      </c>
      <c r="B1072" s="18" t="s">
        <v>27</v>
      </c>
      <c r="C1072" s="18" t="s">
        <v>28</v>
      </c>
      <c r="D1072" s="18" t="s">
        <v>29</v>
      </c>
      <c r="E1072" s="18" t="s">
        <v>30</v>
      </c>
      <c r="F1072" s="18" t="s">
        <v>31</v>
      </c>
      <c r="G1072" s="13" t="s">
        <v>32</v>
      </c>
    </row>
    <row r="1073" spans="1:7" x14ac:dyDescent="0.25">
      <c r="A1073" s="18" t="s">
        <v>479</v>
      </c>
      <c r="B1073" s="18" t="s">
        <v>480</v>
      </c>
      <c r="C1073" s="17"/>
      <c r="D1073" s="17"/>
      <c r="E1073" s="17"/>
      <c r="F1073" s="17"/>
      <c r="G1073" s="9"/>
    </row>
    <row r="1074" spans="1:7" ht="30" x14ac:dyDescent="0.25">
      <c r="A1074" s="17" t="s">
        <v>481</v>
      </c>
      <c r="B1074" s="17" t="s">
        <v>482</v>
      </c>
      <c r="C1074" s="17">
        <v>4</v>
      </c>
      <c r="D1074" s="17" t="s">
        <v>40</v>
      </c>
      <c r="E1074" s="19">
        <v>28</v>
      </c>
      <c r="F1074" s="17">
        <f>IF(ISBLANK(E1074),"", PRODUCT(C1074,E1074))</f>
        <v>112</v>
      </c>
      <c r="G1074" s="31" t="s">
        <v>642</v>
      </c>
    </row>
    <row r="1075" spans="1:7" x14ac:dyDescent="0.25">
      <c r="E1075" s="18" t="s">
        <v>33</v>
      </c>
      <c r="F1075" s="18">
        <f>IF(F1074="","",ROUND(SUM(F1074:F1074),2))</f>
        <v>112</v>
      </c>
      <c r="G1075" s="14" t="str">
        <f>IF(F1074="","Neužpildytos visos objektų kainos","")</f>
        <v/>
      </c>
    </row>
    <row r="1076" spans="1:7" x14ac:dyDescent="0.25">
      <c r="C1076" s="18" t="s">
        <v>34</v>
      </c>
      <c r="D1076" s="20">
        <v>5</v>
      </c>
      <c r="E1076" s="18" t="s">
        <v>35</v>
      </c>
      <c r="F1076" s="18">
        <f>IF(OR(F1075="",D1076=""),"", ROUND(PRODUCT(D1076,F1075)/100,2))</f>
        <v>5.6</v>
      </c>
      <c r="G1076" s="14" t="str">
        <f>IF(D1076="", "Nurodykite taikomą PVM dydį", "")</f>
        <v/>
      </c>
    </row>
    <row r="1077" spans="1:7" x14ac:dyDescent="0.25">
      <c r="E1077" s="18" t="s">
        <v>36</v>
      </c>
      <c r="F1077" s="18">
        <f>IF(ISBLANK(F1076), "", ROUND(SUM(F1075:F1076),2))</f>
        <v>117.6</v>
      </c>
    </row>
    <row r="1081" spans="1:7" x14ac:dyDescent="0.25">
      <c r="A1081" s="23" t="s">
        <v>483</v>
      </c>
      <c r="B1081" s="23" t="s">
        <v>484</v>
      </c>
    </row>
    <row r="1083" spans="1:7" x14ac:dyDescent="0.25">
      <c r="A1083" s="23" t="s">
        <v>25</v>
      </c>
    </row>
    <row r="1084" spans="1:7" ht="60" x14ac:dyDescent="0.25">
      <c r="A1084" s="18" t="s">
        <v>26</v>
      </c>
      <c r="B1084" s="18" t="s">
        <v>27</v>
      </c>
      <c r="C1084" s="18" t="s">
        <v>28</v>
      </c>
      <c r="D1084" s="18" t="s">
        <v>29</v>
      </c>
      <c r="E1084" s="18" t="s">
        <v>30</v>
      </c>
      <c r="F1084" s="18" t="s">
        <v>31</v>
      </c>
      <c r="G1084" s="13" t="s">
        <v>32</v>
      </c>
    </row>
    <row r="1085" spans="1:7" x14ac:dyDescent="0.25">
      <c r="A1085" s="18" t="s">
        <v>485</v>
      </c>
      <c r="B1085" s="18" t="s">
        <v>486</v>
      </c>
      <c r="C1085" s="17"/>
      <c r="D1085" s="17"/>
      <c r="E1085" s="17"/>
      <c r="F1085" s="17"/>
      <c r="G1085" s="9"/>
    </row>
    <row r="1086" spans="1:7" ht="30" x14ac:dyDescent="0.25">
      <c r="A1086" s="17" t="s">
        <v>487</v>
      </c>
      <c r="B1086" s="17" t="s">
        <v>486</v>
      </c>
      <c r="C1086" s="17">
        <v>3</v>
      </c>
      <c r="D1086" s="17" t="s">
        <v>40</v>
      </c>
      <c r="E1086" s="19">
        <v>28</v>
      </c>
      <c r="F1086" s="17">
        <f>IF(ISBLANK(E1086),"", PRODUCT(C1086,E1086))</f>
        <v>84</v>
      </c>
      <c r="G1086" s="31" t="s">
        <v>643</v>
      </c>
    </row>
    <row r="1087" spans="1:7" x14ac:dyDescent="0.25">
      <c r="E1087" s="18" t="s">
        <v>33</v>
      </c>
      <c r="F1087" s="18">
        <f>IF(F1086="","",ROUND(SUM(F1086:F1086),2))</f>
        <v>84</v>
      </c>
      <c r="G1087" s="14" t="str">
        <f>IF(F1086="","Neužpildytos visos objektų kainos","")</f>
        <v/>
      </c>
    </row>
    <row r="1088" spans="1:7" x14ac:dyDescent="0.25">
      <c r="C1088" s="18" t="s">
        <v>34</v>
      </c>
      <c r="D1088" s="20">
        <v>5</v>
      </c>
      <c r="E1088" s="18" t="s">
        <v>35</v>
      </c>
      <c r="F1088" s="18">
        <f>IF(OR(F1087="",D1088=""),"", ROUND(PRODUCT(D1088,F1087)/100,2))</f>
        <v>4.2</v>
      </c>
      <c r="G1088" s="14" t="str">
        <f>IF(D1088="", "Nurodykite taikomą PVM dydį", "")</f>
        <v/>
      </c>
    </row>
    <row r="1089" spans="1:7" x14ac:dyDescent="0.25">
      <c r="E1089" s="18" t="s">
        <v>36</v>
      </c>
      <c r="F1089" s="18">
        <f>IF(ISBLANK(F1088), "", ROUND(SUM(F1087:F1088),2))</f>
        <v>88.2</v>
      </c>
    </row>
    <row r="1093" spans="1:7" x14ac:dyDescent="0.25">
      <c r="A1093" s="23" t="s">
        <v>488</v>
      </c>
      <c r="B1093" s="23" t="s">
        <v>489</v>
      </c>
    </row>
    <row r="1095" spans="1:7" x14ac:dyDescent="0.25">
      <c r="A1095" s="23" t="s">
        <v>25</v>
      </c>
    </row>
    <row r="1096" spans="1:7" ht="60" x14ac:dyDescent="0.25">
      <c r="A1096" s="18" t="s">
        <v>26</v>
      </c>
      <c r="B1096" s="18" t="s">
        <v>27</v>
      </c>
      <c r="C1096" s="18" t="s">
        <v>28</v>
      </c>
      <c r="D1096" s="18" t="s">
        <v>29</v>
      </c>
      <c r="E1096" s="18" t="s">
        <v>30</v>
      </c>
      <c r="F1096" s="18" t="s">
        <v>31</v>
      </c>
      <c r="G1096" s="13" t="s">
        <v>32</v>
      </c>
    </row>
    <row r="1097" spans="1:7" x14ac:dyDescent="0.25">
      <c r="A1097" s="18" t="s">
        <v>490</v>
      </c>
      <c r="B1097" s="18" t="s">
        <v>491</v>
      </c>
      <c r="C1097" s="17"/>
      <c r="D1097" s="17"/>
      <c r="E1097" s="17"/>
      <c r="F1097" s="17"/>
      <c r="G1097" s="9"/>
    </row>
    <row r="1098" spans="1:7" ht="30" x14ac:dyDescent="0.25">
      <c r="A1098" s="17" t="s">
        <v>492</v>
      </c>
      <c r="B1098" s="17" t="s">
        <v>491</v>
      </c>
      <c r="C1098" s="17">
        <v>4</v>
      </c>
      <c r="D1098" s="17" t="s">
        <v>40</v>
      </c>
      <c r="E1098" s="19">
        <v>28</v>
      </c>
      <c r="F1098" s="17">
        <f>IF(ISBLANK(E1098),"", PRODUCT(C1098,E1098))</f>
        <v>112</v>
      </c>
      <c r="G1098" s="31" t="s">
        <v>644</v>
      </c>
    </row>
    <row r="1099" spans="1:7" x14ac:dyDescent="0.25">
      <c r="E1099" s="18" t="s">
        <v>33</v>
      </c>
      <c r="F1099" s="18">
        <f>IF(F1098="","",ROUND(SUM(F1098:F1098),2))</f>
        <v>112</v>
      </c>
      <c r="G1099" s="14" t="str">
        <f>IF(F1098="","Neužpildytos visos objektų kainos","")</f>
        <v/>
      </c>
    </row>
    <row r="1100" spans="1:7" x14ac:dyDescent="0.25">
      <c r="C1100" s="18" t="s">
        <v>34</v>
      </c>
      <c r="D1100" s="20">
        <v>5</v>
      </c>
      <c r="E1100" s="18" t="s">
        <v>35</v>
      </c>
      <c r="F1100" s="18">
        <f>IF(OR(F1099="",D1100=""),"", ROUND(PRODUCT(D1100,F1099)/100,2))</f>
        <v>5.6</v>
      </c>
      <c r="G1100" s="14" t="str">
        <f>IF(D1100="", "Nurodykite taikomą PVM dydį", "")</f>
        <v/>
      </c>
    </row>
    <row r="1101" spans="1:7" x14ac:dyDescent="0.25">
      <c r="E1101" s="18" t="s">
        <v>36</v>
      </c>
      <c r="F1101" s="18">
        <f>IF(ISBLANK(F1100), "", ROUND(SUM(F1099:F1100),2))</f>
        <v>117.6</v>
      </c>
    </row>
    <row r="1105" spans="1:7" x14ac:dyDescent="0.25">
      <c r="A1105" s="23" t="s">
        <v>493</v>
      </c>
      <c r="B1105" s="23" t="s">
        <v>494</v>
      </c>
    </row>
    <row r="1107" spans="1:7" x14ac:dyDescent="0.25">
      <c r="A1107" s="23" t="s">
        <v>25</v>
      </c>
    </row>
    <row r="1108" spans="1:7" ht="60" x14ac:dyDescent="0.25">
      <c r="A1108" s="18" t="s">
        <v>26</v>
      </c>
      <c r="B1108" s="18" t="s">
        <v>27</v>
      </c>
      <c r="C1108" s="18" t="s">
        <v>28</v>
      </c>
      <c r="D1108" s="18" t="s">
        <v>29</v>
      </c>
      <c r="E1108" s="18" t="s">
        <v>30</v>
      </c>
      <c r="F1108" s="18" t="s">
        <v>31</v>
      </c>
      <c r="G1108" s="13" t="s">
        <v>32</v>
      </c>
    </row>
    <row r="1109" spans="1:7" x14ac:dyDescent="0.25">
      <c r="A1109" s="18" t="s">
        <v>495</v>
      </c>
      <c r="B1109" s="18" t="s">
        <v>496</v>
      </c>
      <c r="C1109" s="17"/>
      <c r="D1109" s="17"/>
      <c r="E1109" s="17"/>
      <c r="F1109" s="17"/>
      <c r="G1109" s="9"/>
    </row>
    <row r="1110" spans="1:7" ht="30" x14ac:dyDescent="0.25">
      <c r="A1110" s="17" t="s">
        <v>497</v>
      </c>
      <c r="B1110" s="17" t="s">
        <v>496</v>
      </c>
      <c r="C1110" s="17">
        <v>2</v>
      </c>
      <c r="D1110" s="17" t="s">
        <v>40</v>
      </c>
      <c r="E1110" s="19">
        <v>28</v>
      </c>
      <c r="F1110" s="17">
        <f>IF(ISBLANK(E1110),"", PRODUCT(C1110,E1110))</f>
        <v>56</v>
      </c>
      <c r="G1110" s="31" t="s">
        <v>645</v>
      </c>
    </row>
    <row r="1111" spans="1:7" x14ac:dyDescent="0.25">
      <c r="E1111" s="18" t="s">
        <v>33</v>
      </c>
      <c r="F1111" s="18">
        <f>IF(F1110="","",ROUND(SUM(F1110:F1110),2))</f>
        <v>56</v>
      </c>
      <c r="G1111" s="14" t="str">
        <f>IF(F1110="","Neužpildytos visos objektų kainos","")</f>
        <v/>
      </c>
    </row>
    <row r="1112" spans="1:7" x14ac:dyDescent="0.25">
      <c r="C1112" s="18" t="s">
        <v>34</v>
      </c>
      <c r="D1112" s="20">
        <v>5</v>
      </c>
      <c r="E1112" s="18" t="s">
        <v>35</v>
      </c>
      <c r="F1112" s="18">
        <f>IF(OR(F1111="",D1112=""),"", ROUND(PRODUCT(D1112,F1111)/100,2))</f>
        <v>2.8</v>
      </c>
      <c r="G1112" s="14" t="str">
        <f>IF(D1112="", "Nurodykite taikomą PVM dydį", "")</f>
        <v/>
      </c>
    </row>
    <row r="1113" spans="1:7" x14ac:dyDescent="0.25">
      <c r="E1113" s="18" t="s">
        <v>36</v>
      </c>
      <c r="F1113" s="18">
        <f>IF(ISBLANK(F1112), "", ROUND(SUM(F1111:F1112),2))</f>
        <v>58.8</v>
      </c>
    </row>
    <row r="1117" spans="1:7" x14ac:dyDescent="0.25">
      <c r="A1117" s="23" t="s">
        <v>498</v>
      </c>
      <c r="B1117" s="23" t="s">
        <v>499</v>
      </c>
    </row>
    <row r="1119" spans="1:7" x14ac:dyDescent="0.25">
      <c r="A1119" s="23" t="s">
        <v>25</v>
      </c>
    </row>
    <row r="1120" spans="1:7" ht="60" x14ac:dyDescent="0.25">
      <c r="A1120" s="18" t="s">
        <v>26</v>
      </c>
      <c r="B1120" s="18" t="s">
        <v>27</v>
      </c>
      <c r="C1120" s="18" t="s">
        <v>28</v>
      </c>
      <c r="D1120" s="18" t="s">
        <v>29</v>
      </c>
      <c r="E1120" s="18" t="s">
        <v>30</v>
      </c>
      <c r="F1120" s="18" t="s">
        <v>31</v>
      </c>
      <c r="G1120" s="13" t="s">
        <v>32</v>
      </c>
    </row>
    <row r="1121" spans="1:7" x14ac:dyDescent="0.25">
      <c r="A1121" s="18" t="s">
        <v>500</v>
      </c>
      <c r="B1121" s="18" t="s">
        <v>501</v>
      </c>
      <c r="C1121" s="17"/>
      <c r="D1121" s="17"/>
      <c r="E1121" s="17"/>
      <c r="F1121" s="17"/>
      <c r="G1121" s="9"/>
    </row>
    <row r="1122" spans="1:7" ht="30" x14ac:dyDescent="0.25">
      <c r="A1122" s="17" t="s">
        <v>502</v>
      </c>
      <c r="B1122" s="17" t="s">
        <v>501</v>
      </c>
      <c r="C1122" s="17">
        <v>3</v>
      </c>
      <c r="D1122" s="17" t="s">
        <v>40</v>
      </c>
      <c r="E1122" s="19">
        <v>28</v>
      </c>
      <c r="F1122" s="17">
        <f>IF(ISBLANK(E1122),"", PRODUCT(C1122,E1122))</f>
        <v>84</v>
      </c>
      <c r="G1122" s="31" t="s">
        <v>646</v>
      </c>
    </row>
    <row r="1123" spans="1:7" x14ac:dyDescent="0.25">
      <c r="E1123" s="18" t="s">
        <v>33</v>
      </c>
      <c r="F1123" s="18">
        <f>IF(F1122="","",ROUND(SUM(F1122:F1122),2))</f>
        <v>84</v>
      </c>
      <c r="G1123" s="14" t="str">
        <f>IF(F1122="","Neužpildytos visos objektų kainos","")</f>
        <v/>
      </c>
    </row>
    <row r="1124" spans="1:7" x14ac:dyDescent="0.25">
      <c r="C1124" s="18" t="s">
        <v>34</v>
      </c>
      <c r="D1124" s="20">
        <v>5</v>
      </c>
      <c r="E1124" s="18" t="s">
        <v>35</v>
      </c>
      <c r="F1124" s="18">
        <f>IF(OR(F1123="",D1124=""),"", ROUND(PRODUCT(D1124,F1123)/100,2))</f>
        <v>4.2</v>
      </c>
      <c r="G1124" s="14" t="str">
        <f>IF(D1124="", "Nurodykite taikomą PVM dydį", "")</f>
        <v/>
      </c>
    </row>
    <row r="1125" spans="1:7" x14ac:dyDescent="0.25">
      <c r="E1125" s="18" t="s">
        <v>36</v>
      </c>
      <c r="F1125" s="18">
        <f>IF(ISBLANK(F1124), "", ROUND(SUM(F1123:F1124),2))</f>
        <v>88.2</v>
      </c>
    </row>
    <row r="1129" spans="1:7" x14ac:dyDescent="0.25">
      <c r="A1129" s="23" t="s">
        <v>503</v>
      </c>
      <c r="B1129" s="23" t="s">
        <v>504</v>
      </c>
    </row>
    <row r="1131" spans="1:7" x14ac:dyDescent="0.25">
      <c r="A1131" s="23" t="s">
        <v>25</v>
      </c>
    </row>
    <row r="1132" spans="1:7" ht="60" x14ac:dyDescent="0.25">
      <c r="A1132" s="18" t="s">
        <v>26</v>
      </c>
      <c r="B1132" s="18" t="s">
        <v>27</v>
      </c>
      <c r="C1132" s="18" t="s">
        <v>28</v>
      </c>
      <c r="D1132" s="18" t="s">
        <v>29</v>
      </c>
      <c r="E1132" s="18" t="s">
        <v>30</v>
      </c>
      <c r="F1132" s="18" t="s">
        <v>31</v>
      </c>
      <c r="G1132" s="13" t="s">
        <v>32</v>
      </c>
    </row>
    <row r="1133" spans="1:7" x14ac:dyDescent="0.25">
      <c r="A1133" s="18" t="s">
        <v>505</v>
      </c>
      <c r="B1133" s="18" t="s">
        <v>506</v>
      </c>
      <c r="C1133" s="17"/>
      <c r="D1133" s="17"/>
      <c r="E1133" s="17"/>
      <c r="F1133" s="17"/>
      <c r="G1133" s="9"/>
    </row>
    <row r="1134" spans="1:7" ht="30" x14ac:dyDescent="0.25">
      <c r="A1134" s="17" t="s">
        <v>507</v>
      </c>
      <c r="B1134" s="17" t="s">
        <v>506</v>
      </c>
      <c r="C1134" s="17">
        <v>5</v>
      </c>
      <c r="D1134" s="17" t="s">
        <v>40</v>
      </c>
      <c r="E1134" s="19">
        <v>28</v>
      </c>
      <c r="F1134" s="17">
        <f>IF(ISBLANK(E1134),"", PRODUCT(C1134,E1134))</f>
        <v>140</v>
      </c>
      <c r="G1134" s="31" t="s">
        <v>647</v>
      </c>
    </row>
    <row r="1135" spans="1:7" x14ac:dyDescent="0.25">
      <c r="E1135" s="18" t="s">
        <v>33</v>
      </c>
      <c r="F1135" s="18">
        <f>IF(F1134="","",ROUND(SUM(F1134:F1134),2))</f>
        <v>140</v>
      </c>
      <c r="G1135" s="14" t="str">
        <f>IF(F1134="","Neužpildytos visos objektų kainos","")</f>
        <v/>
      </c>
    </row>
    <row r="1136" spans="1:7" x14ac:dyDescent="0.25">
      <c r="C1136" s="18" t="s">
        <v>34</v>
      </c>
      <c r="D1136" s="20">
        <v>5</v>
      </c>
      <c r="E1136" s="18" t="s">
        <v>35</v>
      </c>
      <c r="F1136" s="18">
        <f>IF(OR(F1135="",D1136=""),"", ROUND(PRODUCT(D1136,F1135)/100,2))</f>
        <v>7</v>
      </c>
      <c r="G1136" s="14" t="str">
        <f>IF(D1136="", "Nurodykite taikomą PVM dydį", "")</f>
        <v/>
      </c>
    </row>
    <row r="1137" spans="1:7" x14ac:dyDescent="0.25">
      <c r="E1137" s="18" t="s">
        <v>36</v>
      </c>
      <c r="F1137" s="18">
        <f>IF(ISBLANK(F1136), "", ROUND(SUM(F1135:F1136),2))</f>
        <v>147</v>
      </c>
    </row>
    <row r="1141" spans="1:7" x14ac:dyDescent="0.25">
      <c r="A1141" s="23" t="s">
        <v>508</v>
      </c>
      <c r="B1141" s="23" t="s">
        <v>509</v>
      </c>
    </row>
    <row r="1143" spans="1:7" x14ac:dyDescent="0.25">
      <c r="A1143" s="23" t="s">
        <v>25</v>
      </c>
    </row>
    <row r="1144" spans="1:7" ht="60" x14ac:dyDescent="0.25">
      <c r="A1144" s="18" t="s">
        <v>26</v>
      </c>
      <c r="B1144" s="18" t="s">
        <v>27</v>
      </c>
      <c r="C1144" s="18" t="s">
        <v>28</v>
      </c>
      <c r="D1144" s="18" t="s">
        <v>29</v>
      </c>
      <c r="E1144" s="18" t="s">
        <v>30</v>
      </c>
      <c r="F1144" s="18" t="s">
        <v>31</v>
      </c>
      <c r="G1144" s="13" t="s">
        <v>32</v>
      </c>
    </row>
    <row r="1145" spans="1:7" x14ac:dyDescent="0.25">
      <c r="A1145" s="18" t="s">
        <v>510</v>
      </c>
      <c r="B1145" s="18" t="s">
        <v>511</v>
      </c>
      <c r="C1145" s="17"/>
      <c r="D1145" s="17"/>
      <c r="E1145" s="17"/>
      <c r="F1145" s="17"/>
      <c r="G1145" s="9"/>
    </row>
    <row r="1146" spans="1:7" ht="30" x14ac:dyDescent="0.25">
      <c r="A1146" s="17" t="s">
        <v>512</v>
      </c>
      <c r="B1146" s="17" t="s">
        <v>511</v>
      </c>
      <c r="C1146" s="17">
        <v>2</v>
      </c>
      <c r="D1146" s="17" t="s">
        <v>40</v>
      </c>
      <c r="E1146" s="19">
        <v>28</v>
      </c>
      <c r="F1146" s="17">
        <f>IF(ISBLANK(E1146),"", PRODUCT(C1146,E1146))</f>
        <v>56</v>
      </c>
      <c r="G1146" s="31" t="s">
        <v>648</v>
      </c>
    </row>
    <row r="1147" spans="1:7" x14ac:dyDescent="0.25">
      <c r="E1147" s="18" t="s">
        <v>33</v>
      </c>
      <c r="F1147" s="18">
        <f>IF(F1146="","",ROUND(SUM(F1146:F1146),2))</f>
        <v>56</v>
      </c>
      <c r="G1147" s="14" t="str">
        <f>IF(F1146="","Neužpildytos visos objektų kainos","")</f>
        <v/>
      </c>
    </row>
    <row r="1148" spans="1:7" x14ac:dyDescent="0.25">
      <c r="C1148" s="18" t="s">
        <v>34</v>
      </c>
      <c r="D1148" s="20">
        <v>5</v>
      </c>
      <c r="E1148" s="18" t="s">
        <v>35</v>
      </c>
      <c r="F1148" s="18">
        <f>IF(OR(F1147="",D1148=""),"", ROUND(PRODUCT(D1148,F1147)/100,2))</f>
        <v>2.8</v>
      </c>
      <c r="G1148" s="14" t="str">
        <f>IF(D1148="", "Nurodykite taikomą PVM dydį", "")</f>
        <v/>
      </c>
    </row>
    <row r="1149" spans="1:7" x14ac:dyDescent="0.25">
      <c r="E1149" s="18" t="s">
        <v>36</v>
      </c>
      <c r="F1149" s="18">
        <f>IF(ISBLANK(F1148), "", ROUND(SUM(F1147:F1148),2))</f>
        <v>58.8</v>
      </c>
    </row>
    <row r="1153" spans="1:7" x14ac:dyDescent="0.25">
      <c r="A1153" s="23" t="s">
        <v>513</v>
      </c>
      <c r="B1153" s="23" t="s">
        <v>514</v>
      </c>
    </row>
    <row r="1155" spans="1:7" x14ac:dyDescent="0.25">
      <c r="A1155" s="23" t="s">
        <v>25</v>
      </c>
    </row>
    <row r="1156" spans="1:7" ht="60" x14ac:dyDescent="0.25">
      <c r="A1156" s="18" t="s">
        <v>26</v>
      </c>
      <c r="B1156" s="18" t="s">
        <v>27</v>
      </c>
      <c r="C1156" s="18" t="s">
        <v>28</v>
      </c>
      <c r="D1156" s="18" t="s">
        <v>29</v>
      </c>
      <c r="E1156" s="18" t="s">
        <v>30</v>
      </c>
      <c r="F1156" s="18" t="s">
        <v>31</v>
      </c>
      <c r="G1156" s="13" t="s">
        <v>32</v>
      </c>
    </row>
    <row r="1157" spans="1:7" x14ac:dyDescent="0.25">
      <c r="A1157" s="18" t="s">
        <v>515</v>
      </c>
      <c r="B1157" s="18" t="s">
        <v>516</v>
      </c>
      <c r="C1157" s="17"/>
      <c r="D1157" s="17"/>
      <c r="E1157" s="17"/>
      <c r="F1157" s="17"/>
      <c r="G1157" s="9"/>
    </row>
    <row r="1158" spans="1:7" ht="30" x14ac:dyDescent="0.25">
      <c r="A1158" s="17" t="s">
        <v>517</v>
      </c>
      <c r="B1158" s="17" t="s">
        <v>516</v>
      </c>
      <c r="C1158" s="17">
        <v>4</v>
      </c>
      <c r="D1158" s="17" t="s">
        <v>40</v>
      </c>
      <c r="E1158" s="19">
        <v>28</v>
      </c>
      <c r="F1158" s="17">
        <f>IF(ISBLANK(E1158),"", PRODUCT(C1158,E1158))</f>
        <v>112</v>
      </c>
      <c r="G1158" s="31" t="s">
        <v>649</v>
      </c>
    </row>
    <row r="1159" spans="1:7" x14ac:dyDescent="0.25">
      <c r="E1159" s="18" t="s">
        <v>33</v>
      </c>
      <c r="F1159" s="18">
        <f>IF(F1158="","",ROUND(SUM(F1158:F1158),2))</f>
        <v>112</v>
      </c>
      <c r="G1159" s="14" t="str">
        <f>IF(F1158="","Neužpildytos visos objektų kainos","")</f>
        <v/>
      </c>
    </row>
    <row r="1160" spans="1:7" x14ac:dyDescent="0.25">
      <c r="C1160" s="18" t="s">
        <v>34</v>
      </c>
      <c r="D1160" s="20">
        <v>5</v>
      </c>
      <c r="E1160" s="18" t="s">
        <v>35</v>
      </c>
      <c r="F1160" s="18">
        <f>IF(OR(F1159="",D1160=""),"", ROUND(PRODUCT(D1160,F1159)/100,2))</f>
        <v>5.6</v>
      </c>
      <c r="G1160" s="14" t="str">
        <f>IF(D1160="", "Nurodykite taikomą PVM dydį", "")</f>
        <v/>
      </c>
    </row>
    <row r="1161" spans="1:7" x14ac:dyDescent="0.25">
      <c r="E1161" s="18" t="s">
        <v>36</v>
      </c>
      <c r="F1161" s="18">
        <f>IF(ISBLANK(F1160), "", ROUND(SUM(F1159:F1160),2))</f>
        <v>117.6</v>
      </c>
    </row>
    <row r="1165" spans="1:7" x14ac:dyDescent="0.25">
      <c r="A1165" s="23" t="s">
        <v>518</v>
      </c>
      <c r="B1165" s="23" t="s">
        <v>519</v>
      </c>
    </row>
    <row r="1167" spans="1:7" x14ac:dyDescent="0.25">
      <c r="A1167" s="23" t="s">
        <v>25</v>
      </c>
    </row>
    <row r="1168" spans="1:7" ht="60" x14ac:dyDescent="0.25">
      <c r="A1168" s="18" t="s">
        <v>26</v>
      </c>
      <c r="B1168" s="18" t="s">
        <v>27</v>
      </c>
      <c r="C1168" s="18" t="s">
        <v>28</v>
      </c>
      <c r="D1168" s="18" t="s">
        <v>29</v>
      </c>
      <c r="E1168" s="18" t="s">
        <v>30</v>
      </c>
      <c r="F1168" s="18" t="s">
        <v>31</v>
      </c>
      <c r="G1168" s="13" t="s">
        <v>32</v>
      </c>
    </row>
    <row r="1169" spans="1:7" x14ac:dyDescent="0.25">
      <c r="A1169" s="18" t="s">
        <v>520</v>
      </c>
      <c r="B1169" s="18" t="s">
        <v>521</v>
      </c>
      <c r="C1169" s="17"/>
      <c r="D1169" s="17"/>
      <c r="E1169" s="17"/>
      <c r="F1169" s="17"/>
      <c r="G1169" s="9"/>
    </row>
    <row r="1170" spans="1:7" ht="30" x14ac:dyDescent="0.25">
      <c r="A1170" s="17" t="s">
        <v>522</v>
      </c>
      <c r="B1170" s="17" t="s">
        <v>521</v>
      </c>
      <c r="C1170" s="17">
        <v>2</v>
      </c>
      <c r="D1170" s="17" t="s">
        <v>40</v>
      </c>
      <c r="E1170" s="19">
        <v>28</v>
      </c>
      <c r="F1170" s="17">
        <f>IF(ISBLANK(E1170),"", PRODUCT(C1170,E1170))</f>
        <v>56</v>
      </c>
      <c r="G1170" s="31" t="s">
        <v>650</v>
      </c>
    </row>
    <row r="1171" spans="1:7" x14ac:dyDescent="0.25">
      <c r="E1171" s="18" t="s">
        <v>33</v>
      </c>
      <c r="F1171" s="18">
        <f>IF(F1170="","",ROUND(SUM(F1170:F1170),2))</f>
        <v>56</v>
      </c>
      <c r="G1171" s="14" t="str">
        <f>IF(F1170="","Neužpildytos visos objektų kainos","")</f>
        <v/>
      </c>
    </row>
    <row r="1172" spans="1:7" x14ac:dyDescent="0.25">
      <c r="C1172" s="18" t="s">
        <v>34</v>
      </c>
      <c r="D1172" s="20">
        <v>5</v>
      </c>
      <c r="E1172" s="18" t="s">
        <v>35</v>
      </c>
      <c r="F1172" s="18">
        <f>IF(OR(F1171="",D1172=""),"", ROUND(PRODUCT(D1172,F1171)/100,2))</f>
        <v>2.8</v>
      </c>
      <c r="G1172" s="14" t="str">
        <f>IF(D1172="", "Nurodykite taikomą PVM dydį", "")</f>
        <v/>
      </c>
    </row>
    <row r="1173" spans="1:7" x14ac:dyDescent="0.25">
      <c r="E1173" s="18" t="s">
        <v>36</v>
      </c>
      <c r="F1173" s="18">
        <f>IF(ISBLANK(F1172), "", ROUND(SUM(F1171:F1172),2))</f>
        <v>58.8</v>
      </c>
    </row>
    <row r="1177" spans="1:7" x14ac:dyDescent="0.25">
      <c r="A1177" s="23" t="s">
        <v>523</v>
      </c>
      <c r="B1177" s="23" t="s">
        <v>524</v>
      </c>
    </row>
    <row r="1179" spans="1:7" x14ac:dyDescent="0.25">
      <c r="A1179" s="23" t="s">
        <v>25</v>
      </c>
    </row>
    <row r="1180" spans="1:7" ht="60" x14ac:dyDescent="0.25">
      <c r="A1180" s="18" t="s">
        <v>26</v>
      </c>
      <c r="B1180" s="18" t="s">
        <v>27</v>
      </c>
      <c r="C1180" s="18" t="s">
        <v>28</v>
      </c>
      <c r="D1180" s="18" t="s">
        <v>29</v>
      </c>
      <c r="E1180" s="18" t="s">
        <v>30</v>
      </c>
      <c r="F1180" s="18" t="s">
        <v>31</v>
      </c>
      <c r="G1180" s="13" t="s">
        <v>32</v>
      </c>
    </row>
    <row r="1181" spans="1:7" x14ac:dyDescent="0.25">
      <c r="A1181" s="18" t="s">
        <v>525</v>
      </c>
      <c r="B1181" s="18" t="s">
        <v>526</v>
      </c>
      <c r="C1181" s="17"/>
      <c r="D1181" s="17"/>
      <c r="E1181" s="17"/>
      <c r="F1181" s="17"/>
      <c r="G1181" s="9"/>
    </row>
    <row r="1182" spans="1:7" ht="30" x14ac:dyDescent="0.25">
      <c r="A1182" s="17" t="s">
        <v>527</v>
      </c>
      <c r="B1182" s="17" t="s">
        <v>526</v>
      </c>
      <c r="C1182" s="17">
        <v>2</v>
      </c>
      <c r="D1182" s="17" t="s">
        <v>40</v>
      </c>
      <c r="E1182" s="19">
        <v>28</v>
      </c>
      <c r="F1182" s="17">
        <f>IF(ISBLANK(E1182),"", PRODUCT(C1182,E1182))</f>
        <v>56</v>
      </c>
      <c r="G1182" s="31" t="s">
        <v>651</v>
      </c>
    </row>
    <row r="1183" spans="1:7" x14ac:dyDescent="0.25">
      <c r="E1183" s="18" t="s">
        <v>33</v>
      </c>
      <c r="F1183" s="18">
        <f>IF(F1182="","",ROUND(SUM(F1182:F1182),2))</f>
        <v>56</v>
      </c>
      <c r="G1183" s="14" t="str">
        <f>IF(F1182="","Neužpildytos visos objektų kainos","")</f>
        <v/>
      </c>
    </row>
    <row r="1184" spans="1:7" x14ac:dyDescent="0.25">
      <c r="C1184" s="18" t="s">
        <v>34</v>
      </c>
      <c r="D1184" s="20">
        <v>5</v>
      </c>
      <c r="E1184" s="18" t="s">
        <v>35</v>
      </c>
      <c r="F1184" s="18">
        <f>IF(OR(F1183="",D1184=""),"", ROUND(PRODUCT(D1184,F1183)/100,2))</f>
        <v>2.8</v>
      </c>
      <c r="G1184" s="14" t="str">
        <f>IF(D1184="", "Nurodykite taikomą PVM dydį", "")</f>
        <v/>
      </c>
    </row>
    <row r="1185" spans="1:7" x14ac:dyDescent="0.25">
      <c r="E1185" s="18" t="s">
        <v>36</v>
      </c>
      <c r="F1185" s="18">
        <f>IF(ISBLANK(F1184), "", ROUND(SUM(F1183:F1184),2))</f>
        <v>58.8</v>
      </c>
    </row>
    <row r="1189" spans="1:7" x14ac:dyDescent="0.25">
      <c r="A1189" s="23" t="s">
        <v>528</v>
      </c>
      <c r="B1189" s="23" t="s">
        <v>529</v>
      </c>
    </row>
    <row r="1191" spans="1:7" x14ac:dyDescent="0.25">
      <c r="A1191" s="23" t="s">
        <v>25</v>
      </c>
    </row>
    <row r="1192" spans="1:7" ht="60" x14ac:dyDescent="0.25">
      <c r="A1192" s="18" t="s">
        <v>26</v>
      </c>
      <c r="B1192" s="18" t="s">
        <v>27</v>
      </c>
      <c r="C1192" s="18" t="s">
        <v>28</v>
      </c>
      <c r="D1192" s="18" t="s">
        <v>29</v>
      </c>
      <c r="E1192" s="18" t="s">
        <v>30</v>
      </c>
      <c r="F1192" s="18" t="s">
        <v>31</v>
      </c>
      <c r="G1192" s="13" t="s">
        <v>32</v>
      </c>
    </row>
    <row r="1193" spans="1:7" x14ac:dyDescent="0.25">
      <c r="A1193" s="18" t="s">
        <v>530</v>
      </c>
      <c r="B1193" s="18" t="s">
        <v>531</v>
      </c>
      <c r="C1193" s="17"/>
      <c r="D1193" s="17"/>
      <c r="E1193" s="17"/>
      <c r="F1193" s="17"/>
      <c r="G1193" s="9"/>
    </row>
    <row r="1194" spans="1:7" ht="30" x14ac:dyDescent="0.25">
      <c r="A1194" s="17" t="s">
        <v>532</v>
      </c>
      <c r="B1194" s="17" t="s">
        <v>531</v>
      </c>
      <c r="C1194" s="17">
        <v>4</v>
      </c>
      <c r="D1194" s="17" t="s">
        <v>40</v>
      </c>
      <c r="E1194" s="19">
        <v>28</v>
      </c>
      <c r="F1194" s="17">
        <f>IF(ISBLANK(E1194),"", PRODUCT(C1194,E1194))</f>
        <v>112</v>
      </c>
      <c r="G1194" s="31" t="s">
        <v>652</v>
      </c>
    </row>
    <row r="1195" spans="1:7" x14ac:dyDescent="0.25">
      <c r="E1195" s="18" t="s">
        <v>33</v>
      </c>
      <c r="F1195" s="18">
        <f>IF(F1194="","",ROUND(SUM(F1194:F1194),2))</f>
        <v>112</v>
      </c>
      <c r="G1195" s="14" t="str">
        <f>IF(F1194="","Neužpildytos visos objektų kainos","")</f>
        <v/>
      </c>
    </row>
    <row r="1196" spans="1:7" x14ac:dyDescent="0.25">
      <c r="C1196" s="18" t="s">
        <v>34</v>
      </c>
      <c r="D1196" s="20">
        <v>5</v>
      </c>
      <c r="E1196" s="18" t="s">
        <v>35</v>
      </c>
      <c r="F1196" s="18">
        <f>IF(OR(F1195="",D1196=""),"", ROUND(PRODUCT(D1196,F1195)/100,2))</f>
        <v>5.6</v>
      </c>
      <c r="G1196" s="14" t="str">
        <f>IF(D1196="", "Nurodykite taikomą PVM dydį", "")</f>
        <v/>
      </c>
    </row>
    <row r="1197" spans="1:7" x14ac:dyDescent="0.25">
      <c r="E1197" s="18" t="s">
        <v>36</v>
      </c>
      <c r="F1197" s="18">
        <f>IF(ISBLANK(F1196), "", ROUND(SUM(F1195:F1196),2))</f>
        <v>117.6</v>
      </c>
    </row>
    <row r="1201" spans="1:7" x14ac:dyDescent="0.25">
      <c r="A1201" s="23" t="s">
        <v>533</v>
      </c>
      <c r="B1201" s="23" t="s">
        <v>534</v>
      </c>
    </row>
    <row r="1203" spans="1:7" x14ac:dyDescent="0.25">
      <c r="A1203" s="23" t="s">
        <v>25</v>
      </c>
    </row>
    <row r="1204" spans="1:7" ht="60" x14ac:dyDescent="0.25">
      <c r="A1204" s="18" t="s">
        <v>26</v>
      </c>
      <c r="B1204" s="18" t="s">
        <v>27</v>
      </c>
      <c r="C1204" s="18" t="s">
        <v>28</v>
      </c>
      <c r="D1204" s="18" t="s">
        <v>29</v>
      </c>
      <c r="E1204" s="18" t="s">
        <v>30</v>
      </c>
      <c r="F1204" s="18" t="s">
        <v>31</v>
      </c>
      <c r="G1204" s="13" t="s">
        <v>32</v>
      </c>
    </row>
    <row r="1205" spans="1:7" x14ac:dyDescent="0.25">
      <c r="A1205" s="18" t="s">
        <v>535</v>
      </c>
      <c r="B1205" s="18" t="s">
        <v>536</v>
      </c>
      <c r="C1205" s="17"/>
      <c r="D1205" s="17"/>
      <c r="E1205" s="17"/>
      <c r="F1205" s="17"/>
      <c r="G1205" s="9"/>
    </row>
    <row r="1206" spans="1:7" ht="30" x14ac:dyDescent="0.25">
      <c r="A1206" s="17" t="s">
        <v>537</v>
      </c>
      <c r="B1206" s="17" t="s">
        <v>536</v>
      </c>
      <c r="C1206" s="17">
        <v>4</v>
      </c>
      <c r="D1206" s="17" t="s">
        <v>40</v>
      </c>
      <c r="E1206" s="19">
        <v>28</v>
      </c>
      <c r="F1206" s="17">
        <f>IF(ISBLANK(E1206),"", PRODUCT(C1206,E1206))</f>
        <v>112</v>
      </c>
      <c r="G1206" s="31" t="s">
        <v>653</v>
      </c>
    </row>
    <row r="1207" spans="1:7" x14ac:dyDescent="0.25">
      <c r="E1207" s="18" t="s">
        <v>33</v>
      </c>
      <c r="F1207" s="18">
        <f>IF(F1206="","",ROUND(SUM(F1206:F1206),2))</f>
        <v>112</v>
      </c>
      <c r="G1207" s="14" t="str">
        <f>IF(F1206="","Neužpildytos visos objektų kainos","")</f>
        <v/>
      </c>
    </row>
    <row r="1208" spans="1:7" x14ac:dyDescent="0.25">
      <c r="C1208" s="18" t="s">
        <v>34</v>
      </c>
      <c r="D1208" s="20">
        <v>5</v>
      </c>
      <c r="E1208" s="18" t="s">
        <v>35</v>
      </c>
      <c r="F1208" s="18">
        <f>IF(OR(F1207="",D1208=""),"", ROUND(PRODUCT(D1208,F1207)/100,2))</f>
        <v>5.6</v>
      </c>
      <c r="G1208" s="14" t="str">
        <f>IF(D1208="", "Nurodykite taikomą PVM dydį", "")</f>
        <v/>
      </c>
    </row>
    <row r="1209" spans="1:7" x14ac:dyDescent="0.25">
      <c r="E1209" s="18" t="s">
        <v>36</v>
      </c>
      <c r="F1209" s="18">
        <f>IF(ISBLANK(F1208), "", ROUND(SUM(F1207:F1208),2))</f>
        <v>117.6</v>
      </c>
    </row>
    <row r="1213" spans="1:7" x14ac:dyDescent="0.25">
      <c r="A1213" s="23" t="s">
        <v>538</v>
      </c>
      <c r="B1213" s="23" t="s">
        <v>539</v>
      </c>
    </row>
    <row r="1215" spans="1:7" x14ac:dyDescent="0.25">
      <c r="A1215" s="23" t="s">
        <v>25</v>
      </c>
    </row>
    <row r="1216" spans="1:7" ht="60" x14ac:dyDescent="0.25">
      <c r="A1216" s="18" t="s">
        <v>26</v>
      </c>
      <c r="B1216" s="18" t="s">
        <v>27</v>
      </c>
      <c r="C1216" s="18" t="s">
        <v>28</v>
      </c>
      <c r="D1216" s="18" t="s">
        <v>29</v>
      </c>
      <c r="E1216" s="18" t="s">
        <v>30</v>
      </c>
      <c r="F1216" s="18" t="s">
        <v>31</v>
      </c>
      <c r="G1216" s="13" t="s">
        <v>32</v>
      </c>
    </row>
    <row r="1217" spans="1:7" x14ac:dyDescent="0.25">
      <c r="A1217" s="18" t="s">
        <v>540</v>
      </c>
      <c r="B1217" s="18" t="s">
        <v>541</v>
      </c>
      <c r="C1217" s="17"/>
      <c r="D1217" s="17"/>
      <c r="E1217" s="17"/>
      <c r="F1217" s="17"/>
      <c r="G1217" s="9"/>
    </row>
    <row r="1218" spans="1:7" ht="30" x14ac:dyDescent="0.25">
      <c r="A1218" s="17" t="s">
        <v>542</v>
      </c>
      <c r="B1218" s="17" t="s">
        <v>541</v>
      </c>
      <c r="C1218" s="17">
        <v>3</v>
      </c>
      <c r="D1218" s="17" t="s">
        <v>40</v>
      </c>
      <c r="E1218" s="19">
        <v>28</v>
      </c>
      <c r="F1218" s="17">
        <f>IF(ISBLANK(E1218),"", PRODUCT(C1218,E1218))</f>
        <v>84</v>
      </c>
      <c r="G1218" s="31" t="s">
        <v>654</v>
      </c>
    </row>
    <row r="1219" spans="1:7" x14ac:dyDescent="0.25">
      <c r="E1219" s="18" t="s">
        <v>33</v>
      </c>
      <c r="F1219" s="18">
        <f>IF(F1218="","",ROUND(SUM(F1218:F1218),2))</f>
        <v>84</v>
      </c>
      <c r="G1219" s="14" t="str">
        <f>IF(F1218="","Neužpildytos visos objektų kainos","")</f>
        <v/>
      </c>
    </row>
    <row r="1220" spans="1:7" x14ac:dyDescent="0.25">
      <c r="C1220" s="18" t="s">
        <v>34</v>
      </c>
      <c r="D1220" s="20">
        <v>5</v>
      </c>
      <c r="E1220" s="18" t="s">
        <v>35</v>
      </c>
      <c r="F1220" s="18">
        <f>IF(OR(F1219="",D1220=""),"", ROUND(PRODUCT(D1220,F1219)/100,2))</f>
        <v>4.2</v>
      </c>
      <c r="G1220" s="14" t="str">
        <f>IF(D1220="", "Nurodykite taikomą PVM dydį", "")</f>
        <v/>
      </c>
    </row>
    <row r="1221" spans="1:7" x14ac:dyDescent="0.25">
      <c r="E1221" s="18" t="s">
        <v>36</v>
      </c>
      <c r="F1221" s="18">
        <f>IF(ISBLANK(F1220), "", ROUND(SUM(F1219:F1220),2))</f>
        <v>88.2</v>
      </c>
    </row>
    <row r="1224" spans="1:7" x14ac:dyDescent="0.25">
      <c r="A1224" s="23" t="s">
        <v>543</v>
      </c>
      <c r="B1224" s="23" t="s">
        <v>544</v>
      </c>
    </row>
    <row r="1226" spans="1:7" x14ac:dyDescent="0.25">
      <c r="A1226" s="23" t="s">
        <v>25</v>
      </c>
    </row>
    <row r="1227" spans="1:7" ht="60" x14ac:dyDescent="0.25">
      <c r="A1227" s="18" t="s">
        <v>26</v>
      </c>
      <c r="B1227" s="18" t="s">
        <v>27</v>
      </c>
      <c r="C1227" s="18" t="s">
        <v>28</v>
      </c>
      <c r="D1227" s="18" t="s">
        <v>29</v>
      </c>
      <c r="E1227" s="18" t="s">
        <v>30</v>
      </c>
      <c r="F1227" s="18" t="s">
        <v>31</v>
      </c>
      <c r="G1227" s="13" t="s">
        <v>32</v>
      </c>
    </row>
    <row r="1228" spans="1:7" x14ac:dyDescent="0.25">
      <c r="A1228" s="18" t="s">
        <v>545</v>
      </c>
      <c r="B1228" s="18" t="s">
        <v>546</v>
      </c>
      <c r="C1228" s="17"/>
      <c r="D1228" s="17"/>
      <c r="E1228" s="17"/>
      <c r="F1228" s="17"/>
      <c r="G1228" s="9"/>
    </row>
    <row r="1229" spans="1:7" ht="30" x14ac:dyDescent="0.25">
      <c r="A1229" s="17" t="s">
        <v>547</v>
      </c>
      <c r="B1229" s="17" t="s">
        <v>546</v>
      </c>
      <c r="C1229" s="17">
        <v>20</v>
      </c>
      <c r="D1229" s="17" t="s">
        <v>38</v>
      </c>
      <c r="E1229" s="19">
        <v>0.87</v>
      </c>
      <c r="F1229" s="17">
        <f>IF(ISBLANK(E1229),"", PRODUCT(C1229,E1229))</f>
        <v>17.399999999999999</v>
      </c>
      <c r="G1229" s="37" t="s">
        <v>682</v>
      </c>
    </row>
    <row r="1230" spans="1:7" x14ac:dyDescent="0.25">
      <c r="E1230" s="18" t="s">
        <v>33</v>
      </c>
      <c r="F1230" s="18">
        <f>IF(F1229="","",ROUND(SUM(F1229:F1229),2))</f>
        <v>17.399999999999999</v>
      </c>
      <c r="G1230" s="14" t="str">
        <f>IF(F1229="","Neužpildytos visos objektų kainos","")</f>
        <v/>
      </c>
    </row>
    <row r="1231" spans="1:7" x14ac:dyDescent="0.25">
      <c r="C1231" s="18" t="s">
        <v>34</v>
      </c>
      <c r="D1231" s="20">
        <v>5</v>
      </c>
      <c r="E1231" s="18" t="s">
        <v>35</v>
      </c>
      <c r="F1231" s="18">
        <f>IF(OR(F1230="",D1231=""),"", ROUND(PRODUCT(D1231,F1230)/100,2))</f>
        <v>0.87</v>
      </c>
      <c r="G1231" s="14" t="str">
        <f>IF(D1231="", "Nurodykite taikomą PVM dydį", "")</f>
        <v/>
      </c>
    </row>
    <row r="1232" spans="1:7" x14ac:dyDescent="0.25">
      <c r="E1232" s="18" t="s">
        <v>36</v>
      </c>
      <c r="F1232" s="18">
        <f>IF(ISBLANK(F1231), "", ROUND(SUM(F1230:F1231),2))</f>
        <v>18.27</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1"/>
  <sheetViews>
    <sheetView topLeftCell="A13" workbookViewId="0">
      <selection activeCell="B25" sqref="B25:G25"/>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53" t="s">
        <v>548</v>
      </c>
      <c r="B2" s="38"/>
      <c r="C2" s="38"/>
      <c r="D2" s="38"/>
      <c r="E2" s="38"/>
      <c r="F2" s="38"/>
      <c r="G2" s="38"/>
      <c r="H2" s="38"/>
      <c r="I2" s="38"/>
      <c r="J2" s="38"/>
      <c r="K2" s="38"/>
    </row>
    <row r="3" spans="1:11" x14ac:dyDescent="0.25">
      <c r="A3" s="38"/>
      <c r="B3" s="38"/>
      <c r="C3" s="38"/>
      <c r="D3" s="38"/>
      <c r="E3" s="38"/>
      <c r="F3" s="38"/>
      <c r="G3" s="38"/>
      <c r="H3" s="38"/>
      <c r="I3" s="38"/>
      <c r="J3" s="38"/>
      <c r="K3" s="38"/>
    </row>
    <row r="4" spans="1:11" ht="15.95" customHeight="1" thickBot="1" x14ac:dyDescent="0.3">
      <c r="A4" s="4"/>
      <c r="B4" s="4"/>
      <c r="C4" s="4"/>
      <c r="D4" s="4"/>
      <c r="E4" s="4"/>
      <c r="F4" s="4"/>
      <c r="G4" s="4"/>
      <c r="H4" s="4"/>
      <c r="I4" s="4"/>
      <c r="J4" s="4"/>
    </row>
    <row r="5" spans="1:11" ht="48" customHeight="1" x14ac:dyDescent="0.25">
      <c r="A5" s="67" t="s">
        <v>549</v>
      </c>
      <c r="B5" s="61"/>
      <c r="C5" s="59" t="s">
        <v>550</v>
      </c>
      <c r="D5" s="60"/>
      <c r="E5" s="61"/>
      <c r="F5" s="59" t="s">
        <v>551</v>
      </c>
      <c r="G5" s="60"/>
      <c r="H5" s="61"/>
      <c r="I5" s="59" t="s">
        <v>552</v>
      </c>
      <c r="J5" s="61"/>
      <c r="K5" s="6" t="s">
        <v>553</v>
      </c>
    </row>
    <row r="6" spans="1:11" ht="48.95" customHeight="1" x14ac:dyDescent="0.25">
      <c r="A6" s="54"/>
      <c r="B6" s="43"/>
      <c r="C6" s="62"/>
      <c r="D6" s="56"/>
      <c r="E6" s="43"/>
      <c r="F6" s="62"/>
      <c r="G6" s="56"/>
      <c r="H6" s="43"/>
      <c r="I6" s="62"/>
      <c r="J6" s="43"/>
      <c r="K6" s="10"/>
    </row>
    <row r="7" spans="1:11" ht="48.95" customHeight="1" x14ac:dyDescent="0.25">
      <c r="A7" s="54"/>
      <c r="B7" s="43"/>
      <c r="C7" s="62"/>
      <c r="D7" s="56"/>
      <c r="E7" s="43"/>
      <c r="F7" s="62"/>
      <c r="G7" s="56"/>
      <c r="H7" s="43"/>
      <c r="I7" s="62"/>
      <c r="J7" s="43"/>
      <c r="K7" s="10"/>
    </row>
    <row r="8" spans="1:11" ht="18.95" customHeight="1" x14ac:dyDescent="0.25">
      <c r="A8" s="7"/>
      <c r="B8" s="7"/>
      <c r="C8" s="7"/>
      <c r="D8" s="7"/>
      <c r="E8" s="7"/>
      <c r="F8" s="7"/>
      <c r="G8" s="7"/>
      <c r="H8" s="7"/>
      <c r="I8" s="7"/>
      <c r="J8" s="7"/>
      <c r="K8" s="8"/>
    </row>
    <row r="9" spans="1:11" ht="48.95" customHeight="1" x14ac:dyDescent="0.25">
      <c r="A9" s="73" t="s">
        <v>554</v>
      </c>
      <c r="B9" s="38"/>
      <c r="C9" s="38"/>
      <c r="D9" s="38"/>
      <c r="E9" s="38"/>
      <c r="F9" s="38"/>
      <c r="G9" s="38"/>
      <c r="H9" s="38"/>
      <c r="I9" s="38"/>
      <c r="J9" s="38"/>
      <c r="K9" s="38"/>
    </row>
    <row r="10" spans="1:11" ht="15.95" customHeight="1" thickBot="1" x14ac:dyDescent="0.3">
      <c r="A10" s="7"/>
      <c r="B10" s="7"/>
      <c r="C10" s="7"/>
      <c r="D10" s="7"/>
      <c r="E10" s="7"/>
      <c r="F10" s="7"/>
      <c r="G10" s="7"/>
      <c r="H10" s="7"/>
      <c r="I10" s="7"/>
      <c r="J10" s="7"/>
      <c r="K10" s="8"/>
    </row>
    <row r="11" spans="1:11" ht="48.95" customHeight="1" x14ac:dyDescent="0.25">
      <c r="A11" s="67" t="s">
        <v>27</v>
      </c>
      <c r="B11" s="61"/>
      <c r="C11" s="59" t="s">
        <v>550</v>
      </c>
      <c r="D11" s="60"/>
      <c r="E11" s="61"/>
      <c r="F11" s="59" t="s">
        <v>555</v>
      </c>
      <c r="G11" s="60"/>
      <c r="H11" s="61"/>
      <c r="I11" s="74" t="s">
        <v>552</v>
      </c>
      <c r="J11" s="66"/>
      <c r="K11" s="8"/>
    </row>
    <row r="12" spans="1:11" ht="48.95" customHeight="1" x14ac:dyDescent="0.25">
      <c r="A12" s="54"/>
      <c r="B12" s="43"/>
      <c r="C12" s="62"/>
      <c r="D12" s="56"/>
      <c r="E12" s="43"/>
      <c r="F12" s="62"/>
      <c r="G12" s="56"/>
      <c r="H12" s="43"/>
      <c r="I12" s="71"/>
      <c r="J12" s="58"/>
      <c r="K12" s="8"/>
    </row>
    <row r="13" spans="1:11" ht="48.95" customHeight="1" x14ac:dyDescent="0.25">
      <c r="A13" s="54"/>
      <c r="B13" s="43"/>
      <c r="C13" s="62"/>
      <c r="D13" s="56"/>
      <c r="E13" s="43"/>
      <c r="F13" s="62"/>
      <c r="G13" s="56"/>
      <c r="H13" s="43"/>
      <c r="I13" s="71"/>
      <c r="J13" s="58"/>
      <c r="K13" s="8"/>
    </row>
    <row r="15" spans="1:11" ht="33" customHeight="1" x14ac:dyDescent="0.25">
      <c r="A15" s="70"/>
      <c r="B15" s="38"/>
      <c r="C15" s="38"/>
      <c r="D15" s="38"/>
      <c r="E15" s="38"/>
      <c r="F15" s="38"/>
      <c r="G15" s="38"/>
      <c r="H15" s="38"/>
      <c r="I15" s="38"/>
      <c r="J15" s="38"/>
    </row>
    <row r="17" spans="1:10" ht="15.95" customHeight="1" x14ac:dyDescent="0.25">
      <c r="A17" s="69" t="s">
        <v>556</v>
      </c>
      <c r="B17" s="38"/>
      <c r="C17" s="38"/>
      <c r="D17" s="38"/>
      <c r="E17" s="38"/>
      <c r="F17" s="38"/>
      <c r="G17" s="38"/>
      <c r="H17" s="38"/>
      <c r="I17" s="38"/>
      <c r="J17" s="38"/>
    </row>
    <row r="18" spans="1:10" ht="15.95" customHeight="1" thickBot="1" x14ac:dyDescent="0.3"/>
    <row r="19" spans="1:10" ht="15.95" customHeight="1" x14ac:dyDescent="0.25">
      <c r="A19" s="5" t="s">
        <v>26</v>
      </c>
      <c r="B19" s="64" t="s">
        <v>557</v>
      </c>
      <c r="C19" s="60"/>
      <c r="D19" s="60"/>
      <c r="E19" s="60"/>
      <c r="F19" s="60"/>
      <c r="G19" s="61"/>
      <c r="H19" s="65" t="s">
        <v>558</v>
      </c>
      <c r="I19" s="60"/>
      <c r="J19" s="66"/>
    </row>
    <row r="20" spans="1:10" ht="48" customHeight="1" x14ac:dyDescent="0.25">
      <c r="A20" s="11" t="s">
        <v>559</v>
      </c>
      <c r="B20" s="55" t="s">
        <v>560</v>
      </c>
      <c r="C20" s="56"/>
      <c r="D20" s="56"/>
      <c r="E20" s="56"/>
      <c r="F20" s="56"/>
      <c r="G20" s="43"/>
      <c r="H20" s="57"/>
      <c r="I20" s="56"/>
      <c r="J20" s="58"/>
    </row>
    <row r="21" spans="1:10" ht="48" customHeight="1" x14ac:dyDescent="0.25">
      <c r="A21" s="11" t="s">
        <v>561</v>
      </c>
      <c r="B21" s="55" t="s">
        <v>562</v>
      </c>
      <c r="C21" s="56"/>
      <c r="D21" s="56"/>
      <c r="E21" s="56"/>
      <c r="F21" s="56"/>
      <c r="G21" s="43"/>
      <c r="H21" s="57" t="s">
        <v>675</v>
      </c>
      <c r="I21" s="56"/>
      <c r="J21" s="58"/>
    </row>
    <row r="22" spans="1:10" ht="48" customHeight="1" x14ac:dyDescent="0.25">
      <c r="A22" s="11" t="s">
        <v>563</v>
      </c>
      <c r="B22" s="55" t="s">
        <v>564</v>
      </c>
      <c r="C22" s="56"/>
      <c r="D22" s="56"/>
      <c r="E22" s="56"/>
      <c r="F22" s="56"/>
      <c r="G22" s="43"/>
      <c r="H22" s="57"/>
      <c r="I22" s="56"/>
      <c r="J22" s="58"/>
    </row>
    <row r="23" spans="1:10" ht="48" customHeight="1" x14ac:dyDescent="0.25">
      <c r="A23" s="12"/>
      <c r="B23" s="63"/>
      <c r="C23" s="56"/>
      <c r="D23" s="56"/>
      <c r="E23" s="56"/>
      <c r="F23" s="56"/>
      <c r="G23" s="43"/>
      <c r="H23" s="57"/>
      <c r="I23" s="56"/>
      <c r="J23" s="58"/>
    </row>
    <row r="24" spans="1:10" ht="48" customHeight="1" x14ac:dyDescent="0.25">
      <c r="A24" s="12"/>
      <c r="B24" s="63"/>
      <c r="C24" s="56"/>
      <c r="D24" s="56"/>
      <c r="E24" s="56"/>
      <c r="F24" s="56"/>
      <c r="G24" s="43"/>
      <c r="H24" s="57"/>
      <c r="I24" s="56"/>
      <c r="J24" s="58"/>
    </row>
    <row r="25" spans="1:10" ht="48" customHeight="1" x14ac:dyDescent="0.25">
      <c r="A25" s="12"/>
      <c r="B25" s="63"/>
      <c r="C25" s="56"/>
      <c r="D25" s="56"/>
      <c r="E25" s="56"/>
      <c r="F25" s="56"/>
      <c r="G25" s="43"/>
      <c r="H25" s="57"/>
      <c r="I25" s="56"/>
      <c r="J25" s="58"/>
    </row>
    <row r="26" spans="1:10" ht="48" customHeight="1" x14ac:dyDescent="0.25">
      <c r="A26" s="12"/>
      <c r="B26" s="63"/>
      <c r="C26" s="56"/>
      <c r="D26" s="56"/>
      <c r="E26" s="56"/>
      <c r="F26" s="56"/>
      <c r="G26" s="43"/>
      <c r="H26" s="57"/>
      <c r="I26" s="56"/>
      <c r="J26" s="58"/>
    </row>
    <row r="27" spans="1:10" ht="48" customHeight="1" x14ac:dyDescent="0.25">
      <c r="A27" s="12"/>
      <c r="B27" s="63"/>
      <c r="C27" s="56"/>
      <c r="D27" s="56"/>
      <c r="E27" s="56"/>
      <c r="F27" s="56"/>
      <c r="G27" s="43"/>
      <c r="H27" s="57"/>
      <c r="I27" s="56"/>
      <c r="J27" s="58"/>
    </row>
    <row r="29" spans="1:10" ht="102" customHeight="1" x14ac:dyDescent="0.25">
      <c r="A29" s="70" t="s">
        <v>565</v>
      </c>
      <c r="B29" s="38"/>
      <c r="C29" s="38"/>
      <c r="D29" s="38"/>
      <c r="E29" s="38"/>
      <c r="F29" s="38"/>
      <c r="G29" s="38"/>
      <c r="H29" s="38"/>
      <c r="I29" s="38"/>
      <c r="J29" s="38"/>
    </row>
    <row r="32" spans="1:10" x14ac:dyDescent="0.25">
      <c r="A32" s="72" t="s">
        <v>566</v>
      </c>
      <c r="B32" s="38"/>
      <c r="C32" s="38"/>
      <c r="D32" s="38"/>
      <c r="E32" s="68" t="s">
        <v>674</v>
      </c>
      <c r="F32" s="38"/>
      <c r="G32" s="38"/>
      <c r="H32" s="38"/>
      <c r="I32" s="38"/>
      <c r="J32" s="38"/>
    </row>
    <row r="34" spans="1:10" x14ac:dyDescent="0.25">
      <c r="A34" s="72" t="s">
        <v>567</v>
      </c>
      <c r="B34" s="38"/>
      <c r="C34" s="38"/>
      <c r="D34" s="38"/>
      <c r="E34" s="68" t="s">
        <v>661</v>
      </c>
      <c r="F34" s="38"/>
      <c r="G34" s="38"/>
      <c r="H34" s="38"/>
      <c r="I34" s="38"/>
      <c r="J34" s="38"/>
    </row>
    <row r="81" spans="1:1" ht="15.75" x14ac:dyDescent="0.25">
      <c r="A81" t="s">
        <v>568</v>
      </c>
    </row>
  </sheetData>
  <sheetProtection algorithmName="SHA-512" hashValue="JV8bcas8+tGZfw4L3nNaXwNWYjv4BwLO/PJ9L55yrB9d94S5HlpozeNxq0We5gBijV3Cgf2QcA1/1QQaXEBauA==" saltValue="tj9JI3vz/02eXRFrTJrSiQ==" spinCount="100000" sheet="1"/>
  <mergeCells count="51">
    <mergeCell ref="A32:D32"/>
    <mergeCell ref="C7:E7"/>
    <mergeCell ref="B20:G20"/>
    <mergeCell ref="A9:K9"/>
    <mergeCell ref="H22:J22"/>
    <mergeCell ref="I12:J12"/>
    <mergeCell ref="A11:B11"/>
    <mergeCell ref="H24:J24"/>
    <mergeCell ref="F7:H7"/>
    <mergeCell ref="F13:H13"/>
    <mergeCell ref="E32:J32"/>
    <mergeCell ref="C12:E12"/>
    <mergeCell ref="B23:G23"/>
    <mergeCell ref="I11:J11"/>
    <mergeCell ref="C13:E13"/>
    <mergeCell ref="A7:B7"/>
    <mergeCell ref="E34:J34"/>
    <mergeCell ref="C6:E6"/>
    <mergeCell ref="F6:H6"/>
    <mergeCell ref="B27:G27"/>
    <mergeCell ref="H23:J23"/>
    <mergeCell ref="A17:J17"/>
    <mergeCell ref="F12:H12"/>
    <mergeCell ref="B26:G26"/>
    <mergeCell ref="H20:J20"/>
    <mergeCell ref="A29:J29"/>
    <mergeCell ref="B22:G22"/>
    <mergeCell ref="B24:G24"/>
    <mergeCell ref="I13:J13"/>
    <mergeCell ref="A13:B13"/>
    <mergeCell ref="A34:D34"/>
    <mergeCell ref="A15:J15"/>
    <mergeCell ref="H27:J27"/>
    <mergeCell ref="A12:B12"/>
    <mergeCell ref="F11:H11"/>
    <mergeCell ref="C5:E5"/>
    <mergeCell ref="H25:J25"/>
    <mergeCell ref="I7:J7"/>
    <mergeCell ref="H26:J26"/>
    <mergeCell ref="B25:G25"/>
    <mergeCell ref="B19:G19"/>
    <mergeCell ref="H19:J19"/>
    <mergeCell ref="F5:H5"/>
    <mergeCell ref="I6:J6"/>
    <mergeCell ref="A5:B5"/>
    <mergeCell ref="A2:K3"/>
    <mergeCell ref="A6:B6"/>
    <mergeCell ref="B21:G21"/>
    <mergeCell ref="H21:J21"/>
    <mergeCell ref="C11:E11"/>
    <mergeCell ref="I5:J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2024-09-15T17:26:29Z</dcterms:modified>
</cp:coreProperties>
</file>