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asbuz\Documents\VAISTAI 3 dalis 1190749 2025-03-26\"/>
    </mc:Choice>
  </mc:AlternateContent>
  <xr:revisionPtr revIDLastSave="0" documentId="13_ncr:1_{B814B664-F5EE-4DF8-B699-B4BFC2204EB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6" i="1" l="1"/>
  <c r="F234" i="1"/>
  <c r="G235" i="1" s="1"/>
  <c r="G224" i="1"/>
  <c r="F222" i="1"/>
  <c r="F223" i="1" s="1"/>
  <c r="F224" i="1" s="1"/>
  <c r="F225" i="1" s="1"/>
  <c r="G212" i="1"/>
  <c r="F210" i="1"/>
  <c r="G211" i="1" s="1"/>
  <c r="G200" i="1"/>
  <c r="F198" i="1"/>
  <c r="F199" i="1" s="1"/>
  <c r="F200" i="1" s="1"/>
  <c r="F201" i="1" s="1"/>
  <c r="G188" i="1"/>
  <c r="F186" i="1"/>
  <c r="G187" i="1" s="1"/>
  <c r="G175" i="1"/>
  <c r="F173" i="1"/>
  <c r="G174" i="1" s="1"/>
  <c r="G163" i="1"/>
  <c r="F161" i="1"/>
  <c r="F162" i="1" s="1"/>
  <c r="F163" i="1" s="1"/>
  <c r="F164" i="1" s="1"/>
  <c r="G150" i="1"/>
  <c r="F148" i="1"/>
  <c r="F149" i="1" s="1"/>
  <c r="F150" i="1" s="1"/>
  <c r="F151" i="1" s="1"/>
  <c r="G138" i="1"/>
  <c r="F136" i="1"/>
  <c r="G137" i="1" s="1"/>
  <c r="G126" i="1"/>
  <c r="F124" i="1"/>
  <c r="F125" i="1" s="1"/>
  <c r="F126" i="1" s="1"/>
  <c r="F127" i="1" s="1"/>
  <c r="G113" i="1"/>
  <c r="F111" i="1"/>
  <c r="G112" i="1" s="1"/>
  <c r="G101" i="1"/>
  <c r="F99" i="1"/>
  <c r="G100" i="1" s="1"/>
  <c r="G89" i="1"/>
  <c r="F87" i="1"/>
  <c r="F88" i="1" s="1"/>
  <c r="F89" i="1" s="1"/>
  <c r="F90" i="1" s="1"/>
  <c r="G77" i="1"/>
  <c r="F75" i="1"/>
  <c r="G76" i="1" s="1"/>
  <c r="G65" i="1"/>
  <c r="F63" i="1"/>
  <c r="G64" i="1" s="1"/>
  <c r="G53" i="1"/>
  <c r="F51" i="1"/>
  <c r="F52" i="1" s="1"/>
  <c r="F53" i="1" s="1"/>
  <c r="F54" i="1" s="1"/>
  <c r="G41" i="1"/>
  <c r="F39" i="1"/>
  <c r="G40" i="1" s="1"/>
  <c r="G21" i="1"/>
  <c r="G52" i="1" l="1"/>
  <c r="G223" i="1"/>
  <c r="G199" i="1"/>
  <c r="G162" i="1"/>
  <c r="G149" i="1"/>
  <c r="G88" i="1"/>
  <c r="F64" i="1"/>
  <c r="F65" i="1" s="1"/>
  <c r="F66" i="1" s="1"/>
  <c r="F40" i="1"/>
  <c r="F41" i="1" s="1"/>
  <c r="F42" i="1" s="1"/>
  <c r="F76" i="1"/>
  <c r="F77" i="1" s="1"/>
  <c r="F78" i="1" s="1"/>
  <c r="F112" i="1"/>
  <c r="F113" i="1" s="1"/>
  <c r="F114" i="1" s="1"/>
  <c r="F137" i="1"/>
  <c r="F138" i="1" s="1"/>
  <c r="F139" i="1" s="1"/>
  <c r="F174" i="1"/>
  <c r="F175" i="1" s="1"/>
  <c r="F176" i="1" s="1"/>
  <c r="F211" i="1"/>
  <c r="F212" i="1" s="1"/>
  <c r="F213" i="1" s="1"/>
  <c r="G125" i="1"/>
  <c r="F235" i="1"/>
  <c r="F236" i="1" s="1"/>
  <c r="F237" i="1" s="1"/>
  <c r="F100" i="1"/>
  <c r="F101" i="1" s="1"/>
  <c r="F102" i="1" s="1"/>
  <c r="F187" i="1"/>
  <c r="F188" i="1" s="1"/>
  <c r="F189" i="1" s="1"/>
</calcChain>
</file>

<file path=xl/sharedStrings.xml><?xml version="1.0" encoding="utf-8"?>
<sst xmlns="http://schemas.openxmlformats.org/spreadsheetml/2006/main" count="405" uniqueCount="175">
  <si>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</si>
  <si>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</si>
  <si>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</si>
  <si>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</si>
  <si>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</si>
  <si>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</si>
  <si>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</si>
  <si>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</si>
  <si>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</si>
  <si>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</si>
  <si>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</si>
  <si>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</si>
  <si>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</si>
  <si>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</si>
  <si>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</si>
  <si>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</si>
  <si>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</si>
  <si>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</si>
  <si>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</si>
  <si>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</si>
  <si>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</si>
  <si>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</si>
  <si>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</si>
  <si>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</si>
  <si>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</si>
  <si>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</si>
  <si>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</si>
  <si>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</si>
  <si>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</si>
  <si>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</si>
  <si>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</si>
  <si>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</si>
  <si>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fl.</t>
  </si>
  <si>
    <t>Suma be PVM</t>
  </si>
  <si>
    <t>Taikomas PVM dydis (%)</t>
  </si>
  <si>
    <t>PVM suma</t>
  </si>
  <si>
    <t>Suma su PVM</t>
  </si>
  <si>
    <t>5. DALIS</t>
  </si>
  <si>
    <t>TIRPALAS ODOS DŪRIMO TESTUI 3ML (±0,5ML) - KIAUŠINIO BALTYMAS</t>
  </si>
  <si>
    <t>5.</t>
  </si>
  <si>
    <t>Tirpalas odos dūrimo testui 3ml (±0,5ml) - Kiaušinio baltymas</t>
  </si>
  <si>
    <t>5.1.</t>
  </si>
  <si>
    <t>6. DALIS</t>
  </si>
  <si>
    <t>TIRPALAS ODOS DŪRIMO TESTUI 3ML (±0,5ML) - KIAUŠINIO TRYNYS</t>
  </si>
  <si>
    <t>6.</t>
  </si>
  <si>
    <t>Tirpalas odos dūrimo testui 3ml (±0,5ml) - Kiaušinio trynys</t>
  </si>
  <si>
    <t>6.1.</t>
  </si>
  <si>
    <t>7. DALIS</t>
  </si>
  <si>
    <t>TIRPALAS ODOS DŪRIMO TESTUI 3ML (±0,5ML) - KIAUŠINIS VISAS</t>
  </si>
  <si>
    <t>7.</t>
  </si>
  <si>
    <t>Tirpalas odos dūrimo testui 3ml (±0,5ml) - Kiaušinis visas</t>
  </si>
  <si>
    <t>7.1.</t>
  </si>
  <si>
    <t>9. DALIS</t>
  </si>
  <si>
    <t>TIRPALAS ODOS DŪRIMO TESTUI 3ML (±0,5ML) - KIVI</t>
  </si>
  <si>
    <t>9.</t>
  </si>
  <si>
    <t>Tirpalas odos dūrimo testui 3ml (±0,5ml) - Kivi</t>
  </si>
  <si>
    <t>9.1.</t>
  </si>
  <si>
    <t>10. DALIS</t>
  </si>
  <si>
    <t>TIRPALAS ODOS DŪRIMO TESTUI 3ML (±0,5ML) - KLEVO ŽIEDADULKĖS</t>
  </si>
  <si>
    <t>10.</t>
  </si>
  <si>
    <t>Tirpalas odos dūrimo testui 3ml (±0,5ml) - Klevo žiedadulkės</t>
  </si>
  <si>
    <t>10.1.</t>
  </si>
  <si>
    <t>15. DALIS</t>
  </si>
  <si>
    <t>TIRPALAS ODOS DŪRIMO TESTUI 3ML (±0,5ML) - LAŠIŠA</t>
  </si>
  <si>
    <t>15.</t>
  </si>
  <si>
    <t>Tirpalas odos dūrimo testui 3ml (±0,5ml) - Lašiša</t>
  </si>
  <si>
    <t>15.1.</t>
  </si>
  <si>
    <t>17. DALIS</t>
  </si>
  <si>
    <t>TIRPALAS ODOS DŪRIMO TESTUI 3ML (±0,5ML) - LAZDYNO RIEŠUTAI</t>
  </si>
  <si>
    <t>17.</t>
  </si>
  <si>
    <t>Tirpalas odos dūrimo testui 3ml (±0,5ml) - Lazdyno riešutai</t>
  </si>
  <si>
    <t>17.1.</t>
  </si>
  <si>
    <t>20. DALIS</t>
  </si>
  <si>
    <t>TIRPALAS ODOS DŪRIMO TESTUI 3ML (±0,5ML) - MAKADAMIJOS RIEŠUTAI</t>
  </si>
  <si>
    <t>20.</t>
  </si>
  <si>
    <t>Tirpalas odos dūrimo testui 3ml (±0,5ml) - Makadamijos riešutai</t>
  </si>
  <si>
    <t>20.1.</t>
  </si>
  <si>
    <t>21. DALIS</t>
  </si>
  <si>
    <t>TIRPALAS ODOS DŪRIMO TESTUI 3ML (±0,5ML) - MANDARINAI</t>
  </si>
  <si>
    <t>21.</t>
  </si>
  <si>
    <t>Tirpalas odos dūrimo testui 3ml (±0,5ml) - Mandarinai</t>
  </si>
  <si>
    <t>21.1.</t>
  </si>
  <si>
    <t>22. DALIS</t>
  </si>
  <si>
    <t>TIRPALAS ODOS DŪRIMO TESTUI 3ML (±0,5ML) - MIDIJOS</t>
  </si>
  <si>
    <t>22.</t>
  </si>
  <si>
    <t>Tirpalas odos dūrimo testui 3ml (±0,5ml) - Midijos</t>
  </si>
  <si>
    <t>22.1.</t>
  </si>
  <si>
    <t>24. DALIS</t>
  </si>
  <si>
    <t>TIRPALAS ODOS DŪRIMO TESTUI 3ML (±0,5ML) - MIGDOLŲ RIEŠUTAI</t>
  </si>
  <si>
    <t>24.</t>
  </si>
  <si>
    <t>Tirpalas odos dūrimo testui 3ml (±0,5ml) - Migdolų riešutai</t>
  </si>
  <si>
    <t>24.1.</t>
  </si>
  <si>
    <t>25. DALIS</t>
  </si>
  <si>
    <t>TIRPALAS ODOS DŪRIMO TESTUI 3ML (±0,5ML) - MOTIEJUKAS</t>
  </si>
  <si>
    <t>25.</t>
  </si>
  <si>
    <t>Tirpalas odos dūrimo testui 3ml (±0,5ml) - Motiejukas</t>
  </si>
  <si>
    <t>25.1.</t>
  </si>
  <si>
    <t>27. DALIS</t>
  </si>
  <si>
    <t>TIRPALAS ODOS DŪRIMO TESTUI 3ML (±0,5ML) -  PENICILLIUM NOTATUM</t>
  </si>
  <si>
    <t>27.</t>
  </si>
  <si>
    <t>Tirpalas odos dūrimo testui 3ml (±0,5ml) -  Penicillium notatum</t>
  </si>
  <si>
    <t>27.1.</t>
  </si>
  <si>
    <t>28. DALIS</t>
  </si>
  <si>
    <t>TIRPALAS ODOS DŪRIMO TESTUI 3ML (±0,5ML) - PIENAS</t>
  </si>
  <si>
    <t>28.</t>
  </si>
  <si>
    <t>Tirpalas odos dūrimo testui 3ml (±0,5ml) - Pienas</t>
  </si>
  <si>
    <t>28.1.</t>
  </si>
  <si>
    <t>29. DALIS</t>
  </si>
  <si>
    <t>TIRPALAS ODOS DŪRIMO TESTUI 3ML (±0,5ML) - ALPHA-LACTALBUMIN</t>
  </si>
  <si>
    <t>29.</t>
  </si>
  <si>
    <t>Tirpalas odos dūrimo testui 3ml (±0,5ml) - Alpha-Lactalbumin</t>
  </si>
  <si>
    <t>29.1.</t>
  </si>
  <si>
    <t>30. DALIS</t>
  </si>
  <si>
    <t>TIRPALAS ODOS DŪRIMO TESTUI 3ML (±0,5ML) - BETA-LACTOGLOBULIN</t>
  </si>
  <si>
    <t>30.</t>
  </si>
  <si>
    <t>Tirpalas odos dūrimo testui 3ml (±0,5ml) - Beta-Lactoglobulin</t>
  </si>
  <si>
    <t>30.1.</t>
  </si>
  <si>
    <t>32. DALIS</t>
  </si>
  <si>
    <t>TIRPALAS ODOS DŪRIMO TESTUI 3ML (±0,5ML) - PAPRIKA</t>
  </si>
  <si>
    <t>32.</t>
  </si>
  <si>
    <t>Tirpalas odos dūrimo testui 3ml (±0,5ml) - Paprika</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</si>
  <si>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</si>
  <si>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</si>
  <si>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</si>
  <si>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</si>
  <si>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</si>
  <si>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</si>
  <si>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</si>
  <si>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</si>
  <si>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</si>
  <si>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</si>
  <si>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</si>
  <si>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</si>
  <si>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</si>
  <si>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</si>
  <si>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</si>
  <si>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</si>
  <si>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</si>
  <si>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</si>
  <si>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</si>
  <si>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</si>
  <si>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</si>
  <si>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9210-3 2025-02-13 16:18:34</t>
  </si>
  <si>
    <t xml:space="preserve">MEDIKAMENTAI </t>
  </si>
  <si>
    <t>6.  Pasiūlymų formoje būtina palikti tik siūlomas pirkimo dalis. Nepasiūlytas pirkimo dalis būtina IŠTRINTI.</t>
  </si>
  <si>
    <t>F001, Skin prick test; buteliukas 2.5ml + pipetėje 0.5ml; Inmunotek S.L.; Vardinis</t>
  </si>
  <si>
    <t>F075, Skin prick test; buteliukas 2.5ml + pipetėje 0.5ml; Inmunotek S.L.; Vardinis</t>
  </si>
  <si>
    <t>F245, Skin prick test; buteliukas 2.5ml + pipetėje 0.5ml; Inmunotek S.L.; Vardinis</t>
  </si>
  <si>
    <t>F084, Skin prick test; buteliukas 2.5ml + pipetėje 0.5ml; Inmunotek S.L.; Vardinis</t>
  </si>
  <si>
    <t>T501, Skin prick test; buteliukas 2.5ml + pipetėje 0.5ml; Inmunotek S.L.; Vardinis</t>
  </si>
  <si>
    <t>F041, Skin prick test; buteliukas 2.5ml + pipetėje 0.5ml; Inmunotek S.L.; Vardinis</t>
  </si>
  <si>
    <t>F017, Skin prick test; buteliukas 2.5ml + pipetėje 0.5ml; Inmunotek S.L.; Vardinis</t>
  </si>
  <si>
    <t>F408, Skin prick test; buteliukas 2.5ml + pipetėje 0.5ml; Inmunotek S.L.; Vardinis</t>
  </si>
  <si>
    <t>F302, Skin prick test; buteliukas 2.5ml + pipetėje 0.5ml; Inmunotek S.L.; Vardinis</t>
  </si>
  <si>
    <t>F037, Skin prick test; buteliukas 2.5ml + pipetėje 0.5ml; Inmunotek S.L.; Vardinis</t>
  </si>
  <si>
    <t>F020, Skin prick test; buteliukas 2.5ml + pipetėje 0.5ml; Inmunotek S.L.; Vardinis</t>
  </si>
  <si>
    <t>G110, Skin prick test; buteliukas 2.5ml + pipetėje 0.5ml; Inmunotek S.L.; Vardinis</t>
  </si>
  <si>
    <t>P908, Skin prick test; buteliukas 2.5ml + pipetėje 0.5ml; Inmunotek S.L.; Vardinis</t>
  </si>
  <si>
    <t>F002, Skin prick test; buteliukas 2.5ml + pipetėje 0.5ml; Inmunotek S.L.; Vardinis</t>
  </si>
  <si>
    <t>F076, Skin prick test; buteliukas 2.5ml + pipetėje 0.5ml; Inmunotek S.L.; Vardinis</t>
  </si>
  <si>
    <t>F077, Skin prick test; buteliukas 2.5ml + pipetėje 0.5ml; Inmunotek S.L.; Vardinis</t>
  </si>
  <si>
    <t>F263, Skin prick test; buteliukas 2.5ml + pipetėje 0.5ml; Inmunotek S.L.; Vardinis</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</si>
  <si>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</si>
  <si>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</si>
  <si>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</si>
  <si>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</si>
  <si>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</si>
  <si>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</si>
  <si>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</si>
  <si>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</si>
  <si>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2025-03-25</t>
  </si>
  <si>
    <t>25/03/25/03</t>
  </si>
  <si>
    <t>Širvintų r. sav.</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</si>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</sst>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4" borderId="21" xfId="0" applyFont="1" applyFill="1" applyBorder="1" applyAlignment="1">
      <alignment vertical="center" wrapText="1"/>
    </xf>
    <xf numFmtId="0" fontId="1" fillId="4" borderId="0" xfId="0" applyFont="1" applyFill="1" applyAlignment="1">
      <alignment vertical="center" wrapText="1"/>
    </xf>
    <xf numFmtId="0" fontId="2" fillId="4" borderId="21" xfId="0" applyFont="1" applyFill="1" applyBorder="1" applyAlignment="1">
      <alignment vertical="center" wrapText="1"/>
    </xf>
    <xf numFmtId="0" fontId="1" fillId="5" borderId="21" xfId="0" applyFont="1" applyFill="1" applyBorder="1" applyAlignment="1" applyProtection="1">
      <alignment vertical="center" wrapText="1"/>
      <protection locked="0"/>
    </xf>
    <xf numFmtId="49" fontId="1" fillId="6" borderId="1" xfId="0" applyNumberFormat="1" applyFont="1" applyFill="1" applyBorder="1" applyAlignment="1" applyProtection="1">
      <alignment horizont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2"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37"/>
  <sheetViews>
    <sheetView tabSelected="1" zoomScale="90" zoomScaleNormal="90" workbookViewId="0">
      <selection activeCell="I234" sqref="I234"/>
    </sheetView>
  </sheetViews>
  <sheetFormatPr defaultColWidth="10.875" defaultRowHeight="15" x14ac:dyDescent="0.25"/>
  <cols>
    <col min="1" max="1" width="7" style="1" customWidth="1"/>
    <col min="2" max="2" width="64.875" style="1" customWidth="1"/>
    <col min="3" max="3" width="21.875" style="1" customWidth="1"/>
    <col min="4" max="4" width="22.875" style="1" customWidth="1"/>
    <col min="5" max="5" width="25.125" style="1" customWidth="1"/>
    <col min="6" max="6" width="15.125" style="12" customWidth="1"/>
    <col min="7" max="7" width="32" style="5"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143</v>
      </c>
      <c r="B4" s="2"/>
    </row>
    <row r="5" spans="1:6" x14ac:dyDescent="0.25">
      <c r="A5" s="2"/>
      <c r="B5" s="2"/>
    </row>
    <row r="6" spans="1:6" x14ac:dyDescent="0.25">
      <c r="A6" s="1" t="s">
        <v>1</v>
      </c>
      <c r="B6" s="13" t="s">
        <v>2</v>
      </c>
    </row>
    <row r="7" spans="1:6" x14ac:dyDescent="0.25">
      <c r="B7" s="2"/>
    </row>
    <row r="8" spans="1:6" x14ac:dyDescent="0.25">
      <c r="A8" s="4" t="s">
        <v>3</v>
      </c>
      <c r="B8" s="32" t="s">
        <v>170</v>
      </c>
    </row>
    <row r="9" spans="1:6" x14ac:dyDescent="0.25">
      <c r="A9" s="4" t="s">
        <v>4</v>
      </c>
      <c r="B9" s="32" t="s">
        <v>171</v>
      </c>
    </row>
    <row r="10" spans="1:6" x14ac:dyDescent="0.25">
      <c r="A10" s="4" t="s">
        <v>5</v>
      </c>
      <c r="B10" s="32" t="s">
        <v>172</v>
      </c>
    </row>
    <row r="12" spans="1:6" ht="15.75" x14ac:dyDescent="0.25">
      <c r="A12" s="37" t="s">
        <v>6</v>
      </c>
      <c r="B12" s="38"/>
      <c r="C12" s="34" t="s">
        <v>162</v>
      </c>
      <c r="D12" s="35"/>
      <c r="E12" s="35"/>
      <c r="F12" s="36"/>
    </row>
    <row r="13" spans="1:6" ht="15.95" customHeight="1" x14ac:dyDescent="0.25">
      <c r="A13" s="42" t="s">
        <v>7</v>
      </c>
      <c r="B13" s="43"/>
      <c r="C13" s="34">
        <v>174443844</v>
      </c>
      <c r="D13" s="35"/>
      <c r="E13" s="35"/>
      <c r="F13" s="36"/>
    </row>
    <row r="14" spans="1:6" ht="15.95" customHeight="1" x14ac:dyDescent="0.25">
      <c r="A14" s="42" t="s">
        <v>8</v>
      </c>
      <c r="B14" s="43"/>
      <c r="C14" s="34" t="s">
        <v>163</v>
      </c>
      <c r="D14" s="35"/>
      <c r="E14" s="35"/>
      <c r="F14" s="36"/>
    </row>
    <row r="15" spans="1:6" ht="15.95" customHeight="1" x14ac:dyDescent="0.25">
      <c r="A15" s="37" t="s">
        <v>9</v>
      </c>
      <c r="B15" s="38"/>
      <c r="C15" s="34" t="s">
        <v>164</v>
      </c>
      <c r="D15" s="35"/>
      <c r="E15" s="35"/>
      <c r="F15" s="36"/>
    </row>
    <row r="16" spans="1:6" ht="63" customHeight="1" x14ac:dyDescent="0.25">
      <c r="A16" s="46" t="s">
        <v>10</v>
      </c>
      <c r="B16" s="43"/>
      <c r="C16" s="34" t="s">
        <v>165</v>
      </c>
      <c r="D16" s="35"/>
      <c r="E16" s="35"/>
      <c r="F16" s="36"/>
    </row>
    <row r="17" spans="1:7" ht="15.95" customHeight="1" x14ac:dyDescent="0.25">
      <c r="A17" s="37" t="s">
        <v>11</v>
      </c>
      <c r="B17" s="38"/>
      <c r="C17" s="34" t="s">
        <v>166</v>
      </c>
      <c r="D17" s="35"/>
      <c r="E17" s="35"/>
      <c r="F17" s="36"/>
    </row>
    <row r="18" spans="1:7" ht="15.95" customHeight="1" x14ac:dyDescent="0.25">
      <c r="A18" s="37" t="s">
        <v>12</v>
      </c>
      <c r="B18" s="38"/>
      <c r="C18" s="34" t="s">
        <v>167</v>
      </c>
      <c r="D18" s="35"/>
      <c r="E18" s="35"/>
      <c r="F18" s="36"/>
    </row>
    <row r="19" spans="1:7" ht="48" customHeight="1" x14ac:dyDescent="0.25">
      <c r="A19" s="37" t="s">
        <v>13</v>
      </c>
      <c r="B19" s="38"/>
      <c r="C19" s="34" t="s">
        <v>168</v>
      </c>
      <c r="D19" s="35"/>
      <c r="E19" s="35"/>
      <c r="F19" s="36"/>
    </row>
    <row r="20" spans="1:7" ht="54.95" customHeight="1" x14ac:dyDescent="0.25">
      <c r="A20" s="37" t="s">
        <v>14</v>
      </c>
      <c r="B20" s="38"/>
      <c r="C20" s="34" t="s">
        <v>169</v>
      </c>
      <c r="D20" s="35"/>
      <c r="E20" s="35"/>
      <c r="F20" s="36"/>
    </row>
    <row r="21" spans="1:7" ht="71.099999999999994" customHeight="1" x14ac:dyDescent="0.25">
      <c r="A21" s="39" t="s">
        <v>15</v>
      </c>
      <c r="B21" s="40"/>
      <c r="C21" s="44"/>
      <c r="D21" s="45"/>
      <c r="E21" s="45"/>
      <c r="F21" s="45"/>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1" t="s">
        <v>21</v>
      </c>
      <c r="B28" s="33"/>
      <c r="C28" s="33"/>
      <c r="D28" s="33"/>
      <c r="E28" s="33"/>
      <c r="F28" s="33"/>
    </row>
    <row r="29" spans="1:7" x14ac:dyDescent="0.25">
      <c r="A29" s="33" t="s">
        <v>22</v>
      </c>
      <c r="B29" s="33"/>
      <c r="C29" s="33"/>
      <c r="D29" s="33"/>
      <c r="E29" s="33"/>
      <c r="F29" s="33"/>
    </row>
    <row r="30" spans="1:7" x14ac:dyDescent="0.25">
      <c r="A30" s="14" t="s">
        <v>23</v>
      </c>
      <c r="D30" s="15"/>
    </row>
    <row r="31" spans="1:7" x14ac:dyDescent="0.25">
      <c r="A31" s="24" t="s">
        <v>144</v>
      </c>
      <c r="B31" s="25"/>
      <c r="C31" s="25"/>
    </row>
    <row r="32" spans="1:7" x14ac:dyDescent="0.25">
      <c r="A32" s="14"/>
    </row>
    <row r="34" spans="1:7" x14ac:dyDescent="0.25">
      <c r="A34" s="13" t="s">
        <v>37</v>
      </c>
      <c r="B34" s="13" t="s">
        <v>38</v>
      </c>
    </row>
    <row r="36" spans="1:7" x14ac:dyDescent="0.25">
      <c r="A36" s="13" t="s">
        <v>24</v>
      </c>
    </row>
    <row r="37" spans="1:7" ht="45" x14ac:dyDescent="0.25">
      <c r="A37" s="16" t="s">
        <v>25</v>
      </c>
      <c r="B37" s="16" t="s">
        <v>26</v>
      </c>
      <c r="C37" s="16" t="s">
        <v>27</v>
      </c>
      <c r="D37" s="16" t="s">
        <v>28</v>
      </c>
      <c r="E37" s="16" t="s">
        <v>29</v>
      </c>
      <c r="F37" s="26" t="s">
        <v>30</v>
      </c>
      <c r="G37" s="30" t="s">
        <v>31</v>
      </c>
    </row>
    <row r="38" spans="1:7" x14ac:dyDescent="0.25">
      <c r="A38" s="16" t="s">
        <v>39</v>
      </c>
      <c r="B38" s="16" t="s">
        <v>40</v>
      </c>
      <c r="C38" s="17"/>
      <c r="D38" s="17"/>
      <c r="E38" s="17"/>
      <c r="F38" s="27"/>
      <c r="G38" s="28"/>
    </row>
    <row r="39" spans="1:7" ht="45" x14ac:dyDescent="0.25">
      <c r="A39" s="17" t="s">
        <v>41</v>
      </c>
      <c r="B39" s="17" t="s">
        <v>40</v>
      </c>
      <c r="C39" s="17">
        <v>6</v>
      </c>
      <c r="D39" s="17" t="s">
        <v>32</v>
      </c>
      <c r="E39" s="18">
        <v>28</v>
      </c>
      <c r="F39" s="27">
        <f>IF(ISBLANK(E39),"", PRODUCT(C39,E39))</f>
        <v>168</v>
      </c>
      <c r="G39" s="31" t="s">
        <v>145</v>
      </c>
    </row>
    <row r="40" spans="1:7" x14ac:dyDescent="0.25">
      <c r="E40" s="16" t="s">
        <v>33</v>
      </c>
      <c r="F40" s="26">
        <f>IF(F39="","",ROUND(SUM(F39:F39),2))</f>
        <v>168</v>
      </c>
      <c r="G40" s="29" t="str">
        <f>IF(F39="","Neužpildytos visos objektų kainos","")</f>
        <v/>
      </c>
    </row>
    <row r="41" spans="1:7" x14ac:dyDescent="0.25">
      <c r="C41" s="16" t="s">
        <v>34</v>
      </c>
      <c r="D41" s="19">
        <v>5</v>
      </c>
      <c r="E41" s="16" t="s">
        <v>35</v>
      </c>
      <c r="F41" s="26">
        <f>IF(OR(F40="",D41=""),"", ROUND(PRODUCT(D41,F40)/100,2))</f>
        <v>8.4</v>
      </c>
      <c r="G41" s="29" t="str">
        <f>IF(D41="", "Nurodykite taikomą PVM dydį", "")</f>
        <v/>
      </c>
    </row>
    <row r="42" spans="1:7" x14ac:dyDescent="0.25">
      <c r="E42" s="16" t="s">
        <v>36</v>
      </c>
      <c r="F42" s="26">
        <f>IF(ISBLANK(F41), "", ROUND(SUM(F40:F41),2))</f>
        <v>176.4</v>
      </c>
    </row>
    <row r="46" spans="1:7" x14ac:dyDescent="0.25">
      <c r="A46" s="13" t="s">
        <v>42</v>
      </c>
      <c r="B46" s="13" t="s">
        <v>43</v>
      </c>
    </row>
    <row r="48" spans="1:7" x14ac:dyDescent="0.25">
      <c r="A48" s="13" t="s">
        <v>24</v>
      </c>
    </row>
    <row r="49" spans="1:7" ht="45" x14ac:dyDescent="0.25">
      <c r="A49" s="16" t="s">
        <v>25</v>
      </c>
      <c r="B49" s="16" t="s">
        <v>26</v>
      </c>
      <c r="C49" s="16" t="s">
        <v>27</v>
      </c>
      <c r="D49" s="16" t="s">
        <v>28</v>
      </c>
      <c r="E49" s="16" t="s">
        <v>29</v>
      </c>
      <c r="F49" s="26" t="s">
        <v>30</v>
      </c>
      <c r="G49" s="30" t="s">
        <v>31</v>
      </c>
    </row>
    <row r="50" spans="1:7" x14ac:dyDescent="0.25">
      <c r="A50" s="16" t="s">
        <v>44</v>
      </c>
      <c r="B50" s="16" t="s">
        <v>45</v>
      </c>
      <c r="C50" s="17"/>
      <c r="D50" s="17"/>
      <c r="E50" s="17"/>
      <c r="F50" s="27"/>
      <c r="G50" s="28"/>
    </row>
    <row r="51" spans="1:7" ht="45" x14ac:dyDescent="0.25">
      <c r="A51" s="17" t="s">
        <v>46</v>
      </c>
      <c r="B51" s="17" t="s">
        <v>45</v>
      </c>
      <c r="C51" s="17">
        <v>6</v>
      </c>
      <c r="D51" s="17" t="s">
        <v>32</v>
      </c>
      <c r="E51" s="18">
        <v>28</v>
      </c>
      <c r="F51" s="27">
        <f>IF(ISBLANK(E51),"", PRODUCT(C51,E51))</f>
        <v>168</v>
      </c>
      <c r="G51" s="31" t="s">
        <v>146</v>
      </c>
    </row>
    <row r="52" spans="1:7" x14ac:dyDescent="0.25">
      <c r="E52" s="16" t="s">
        <v>33</v>
      </c>
      <c r="F52" s="26">
        <f>IF(F51="","",ROUND(SUM(F51:F51),2))</f>
        <v>168</v>
      </c>
      <c r="G52" s="29" t="str">
        <f>IF(F51="","Neužpildytos visos objektų kainos","")</f>
        <v/>
      </c>
    </row>
    <row r="53" spans="1:7" x14ac:dyDescent="0.25">
      <c r="C53" s="16" t="s">
        <v>34</v>
      </c>
      <c r="D53" s="19">
        <v>5</v>
      </c>
      <c r="E53" s="16" t="s">
        <v>35</v>
      </c>
      <c r="F53" s="26">
        <f>IF(OR(F52="",D53=""),"", ROUND(PRODUCT(D53,F52)/100,2))</f>
        <v>8.4</v>
      </c>
      <c r="G53" s="29" t="str">
        <f>IF(D53="", "Nurodykite taikomą PVM dydį", "")</f>
        <v/>
      </c>
    </row>
    <row r="54" spans="1:7" x14ac:dyDescent="0.25">
      <c r="E54" s="16" t="s">
        <v>36</v>
      </c>
      <c r="F54" s="26">
        <f>IF(ISBLANK(F53), "", ROUND(SUM(F52:F53),2))</f>
        <v>176.4</v>
      </c>
    </row>
    <row r="58" spans="1:7" x14ac:dyDescent="0.25">
      <c r="A58" s="13" t="s">
        <v>47</v>
      </c>
      <c r="B58" s="13" t="s">
        <v>48</v>
      </c>
    </row>
    <row r="60" spans="1:7" x14ac:dyDescent="0.25">
      <c r="A60" s="13" t="s">
        <v>24</v>
      </c>
    </row>
    <row r="61" spans="1:7" ht="45" x14ac:dyDescent="0.25">
      <c r="A61" s="16" t="s">
        <v>25</v>
      </c>
      <c r="B61" s="16" t="s">
        <v>26</v>
      </c>
      <c r="C61" s="16" t="s">
        <v>27</v>
      </c>
      <c r="D61" s="16" t="s">
        <v>28</v>
      </c>
      <c r="E61" s="16" t="s">
        <v>29</v>
      </c>
      <c r="F61" s="26" t="s">
        <v>30</v>
      </c>
      <c r="G61" s="30" t="s">
        <v>31</v>
      </c>
    </row>
    <row r="62" spans="1:7" x14ac:dyDescent="0.25">
      <c r="A62" s="16" t="s">
        <v>49</v>
      </c>
      <c r="B62" s="16" t="s">
        <v>50</v>
      </c>
      <c r="C62" s="17"/>
      <c r="D62" s="17"/>
      <c r="E62" s="17"/>
      <c r="F62" s="27"/>
      <c r="G62" s="28"/>
    </row>
    <row r="63" spans="1:7" ht="45" x14ac:dyDescent="0.25">
      <c r="A63" s="17" t="s">
        <v>51</v>
      </c>
      <c r="B63" s="17" t="s">
        <v>50</v>
      </c>
      <c r="C63" s="17">
        <v>4</v>
      </c>
      <c r="D63" s="17" t="s">
        <v>32</v>
      </c>
      <c r="E63" s="18">
        <v>28</v>
      </c>
      <c r="F63" s="27">
        <f>IF(ISBLANK(E63),"", PRODUCT(C63,E63))</f>
        <v>112</v>
      </c>
      <c r="G63" s="31" t="s">
        <v>147</v>
      </c>
    </row>
    <row r="64" spans="1:7" x14ac:dyDescent="0.25">
      <c r="E64" s="16" t="s">
        <v>33</v>
      </c>
      <c r="F64" s="26">
        <f>IF(F63="","",ROUND(SUM(F63:F63),2))</f>
        <v>112</v>
      </c>
      <c r="G64" s="29" t="str">
        <f>IF(F63="","Neužpildytos visos objektų kainos","")</f>
        <v/>
      </c>
    </row>
    <row r="65" spans="1:7" x14ac:dyDescent="0.25">
      <c r="C65" s="16" t="s">
        <v>34</v>
      </c>
      <c r="D65" s="19">
        <v>5</v>
      </c>
      <c r="E65" s="16" t="s">
        <v>35</v>
      </c>
      <c r="F65" s="26">
        <f>IF(OR(F64="",D65=""),"", ROUND(PRODUCT(D65,F64)/100,2))</f>
        <v>5.6</v>
      </c>
      <c r="G65" s="29" t="str">
        <f>IF(D65="", "Nurodykite taikomą PVM dydį", "")</f>
        <v/>
      </c>
    </row>
    <row r="66" spans="1:7" x14ac:dyDescent="0.25">
      <c r="E66" s="16" t="s">
        <v>36</v>
      </c>
      <c r="F66" s="26">
        <f>IF(ISBLANK(F65), "", ROUND(SUM(F64:F65),2))</f>
        <v>117.6</v>
      </c>
    </row>
    <row r="70" spans="1:7" x14ac:dyDescent="0.25">
      <c r="A70" s="13" t="s">
        <v>52</v>
      </c>
      <c r="B70" s="13" t="s">
        <v>53</v>
      </c>
    </row>
    <row r="72" spans="1:7" x14ac:dyDescent="0.25">
      <c r="A72" s="13" t="s">
        <v>24</v>
      </c>
    </row>
    <row r="73" spans="1:7" ht="45" x14ac:dyDescent="0.25">
      <c r="A73" s="16" t="s">
        <v>25</v>
      </c>
      <c r="B73" s="16" t="s">
        <v>26</v>
      </c>
      <c r="C73" s="16" t="s">
        <v>27</v>
      </c>
      <c r="D73" s="16" t="s">
        <v>28</v>
      </c>
      <c r="E73" s="16" t="s">
        <v>29</v>
      </c>
      <c r="F73" s="26" t="s">
        <v>30</v>
      </c>
      <c r="G73" s="30" t="s">
        <v>31</v>
      </c>
    </row>
    <row r="74" spans="1:7" x14ac:dyDescent="0.25">
      <c r="A74" s="16" t="s">
        <v>54</v>
      </c>
      <c r="B74" s="16" t="s">
        <v>55</v>
      </c>
      <c r="C74" s="17"/>
      <c r="D74" s="17"/>
      <c r="E74" s="17"/>
      <c r="F74" s="27"/>
      <c r="G74" s="28"/>
    </row>
    <row r="75" spans="1:7" ht="45" x14ac:dyDescent="0.25">
      <c r="A75" s="17" t="s">
        <v>56</v>
      </c>
      <c r="B75" s="17" t="s">
        <v>55</v>
      </c>
      <c r="C75" s="17">
        <v>2</v>
      </c>
      <c r="D75" s="17" t="s">
        <v>32</v>
      </c>
      <c r="E75" s="18">
        <v>28</v>
      </c>
      <c r="F75" s="27">
        <f>IF(ISBLANK(E75),"", PRODUCT(C75,E75))</f>
        <v>56</v>
      </c>
      <c r="G75" s="31" t="s">
        <v>148</v>
      </c>
    </row>
    <row r="76" spans="1:7" x14ac:dyDescent="0.25">
      <c r="E76" s="16" t="s">
        <v>33</v>
      </c>
      <c r="F76" s="26">
        <f>IF(F75="","",ROUND(SUM(F75:F75),2))</f>
        <v>56</v>
      </c>
      <c r="G76" s="29" t="str">
        <f>IF(F75="","Neužpildytos visos objektų kainos","")</f>
        <v/>
      </c>
    </row>
    <row r="77" spans="1:7" x14ac:dyDescent="0.25">
      <c r="C77" s="16" t="s">
        <v>34</v>
      </c>
      <c r="D77" s="19">
        <v>5</v>
      </c>
      <c r="E77" s="16" t="s">
        <v>35</v>
      </c>
      <c r="F77" s="26">
        <f>IF(OR(F76="",D77=""),"", ROUND(PRODUCT(D77,F76)/100,2))</f>
        <v>2.8</v>
      </c>
      <c r="G77" s="29" t="str">
        <f>IF(D77="", "Nurodykite taikomą PVM dydį", "")</f>
        <v/>
      </c>
    </row>
    <row r="78" spans="1:7" x14ac:dyDescent="0.25">
      <c r="E78" s="16" t="s">
        <v>36</v>
      </c>
      <c r="F78" s="26">
        <f>IF(ISBLANK(F77), "", ROUND(SUM(F76:F77),2))</f>
        <v>58.8</v>
      </c>
    </row>
    <row r="82" spans="1:7" x14ac:dyDescent="0.25">
      <c r="A82" s="13" t="s">
        <v>57</v>
      </c>
      <c r="B82" s="13" t="s">
        <v>58</v>
      </c>
    </row>
    <row r="84" spans="1:7" x14ac:dyDescent="0.25">
      <c r="A84" s="13" t="s">
        <v>24</v>
      </c>
    </row>
    <row r="85" spans="1:7" ht="45" x14ac:dyDescent="0.25">
      <c r="A85" s="16" t="s">
        <v>25</v>
      </c>
      <c r="B85" s="16" t="s">
        <v>26</v>
      </c>
      <c r="C85" s="16" t="s">
        <v>27</v>
      </c>
      <c r="D85" s="16" t="s">
        <v>28</v>
      </c>
      <c r="E85" s="16" t="s">
        <v>29</v>
      </c>
      <c r="F85" s="26" t="s">
        <v>30</v>
      </c>
      <c r="G85" s="30" t="s">
        <v>31</v>
      </c>
    </row>
    <row r="86" spans="1:7" x14ac:dyDescent="0.25">
      <c r="A86" s="16" t="s">
        <v>59</v>
      </c>
      <c r="B86" s="16" t="s">
        <v>60</v>
      </c>
      <c r="C86" s="17"/>
      <c r="D86" s="17"/>
      <c r="E86" s="17"/>
      <c r="F86" s="27"/>
      <c r="G86" s="28"/>
    </row>
    <row r="87" spans="1:7" ht="45" x14ac:dyDescent="0.25">
      <c r="A87" s="17" t="s">
        <v>61</v>
      </c>
      <c r="B87" s="17" t="s">
        <v>60</v>
      </c>
      <c r="C87" s="17">
        <v>4</v>
      </c>
      <c r="D87" s="17" t="s">
        <v>32</v>
      </c>
      <c r="E87" s="18">
        <v>28</v>
      </c>
      <c r="F87" s="27">
        <f>IF(ISBLANK(E87),"", PRODUCT(C87,E87))</f>
        <v>112</v>
      </c>
      <c r="G87" s="31" t="s">
        <v>149</v>
      </c>
    </row>
    <row r="88" spans="1:7" x14ac:dyDescent="0.25">
      <c r="E88" s="16" t="s">
        <v>33</v>
      </c>
      <c r="F88" s="26">
        <f>IF(F87="","",ROUND(SUM(F87:F87),2))</f>
        <v>112</v>
      </c>
      <c r="G88" s="29" t="str">
        <f>IF(F87="","Neužpildytos visos objektų kainos","")</f>
        <v/>
      </c>
    </row>
    <row r="89" spans="1:7" x14ac:dyDescent="0.25">
      <c r="C89" s="16" t="s">
        <v>34</v>
      </c>
      <c r="D89" s="19">
        <v>5</v>
      </c>
      <c r="E89" s="16" t="s">
        <v>35</v>
      </c>
      <c r="F89" s="26">
        <f>IF(OR(F88="",D89=""),"", ROUND(PRODUCT(D89,F88)/100,2))</f>
        <v>5.6</v>
      </c>
      <c r="G89" s="29" t="str">
        <f>IF(D89="", "Nurodykite taikomą PVM dydį", "")</f>
        <v/>
      </c>
    </row>
    <row r="90" spans="1:7" x14ac:dyDescent="0.25">
      <c r="E90" s="16" t="s">
        <v>36</v>
      </c>
      <c r="F90" s="26">
        <f>IF(ISBLANK(F89), "", ROUND(SUM(F88:F89),2))</f>
        <v>117.6</v>
      </c>
    </row>
    <row r="94" spans="1:7" x14ac:dyDescent="0.25">
      <c r="A94" s="13" t="s">
        <v>62</v>
      </c>
      <c r="B94" s="13" t="s">
        <v>63</v>
      </c>
    </row>
    <row r="96" spans="1:7" x14ac:dyDescent="0.25">
      <c r="A96" s="13" t="s">
        <v>24</v>
      </c>
    </row>
    <row r="97" spans="1:7" ht="45" x14ac:dyDescent="0.25">
      <c r="A97" s="16" t="s">
        <v>25</v>
      </c>
      <c r="B97" s="16" t="s">
        <v>26</v>
      </c>
      <c r="C97" s="16" t="s">
        <v>27</v>
      </c>
      <c r="D97" s="16" t="s">
        <v>28</v>
      </c>
      <c r="E97" s="16" t="s">
        <v>29</v>
      </c>
      <c r="F97" s="26" t="s">
        <v>30</v>
      </c>
      <c r="G97" s="30" t="s">
        <v>31</v>
      </c>
    </row>
    <row r="98" spans="1:7" x14ac:dyDescent="0.25">
      <c r="A98" s="16" t="s">
        <v>64</v>
      </c>
      <c r="B98" s="16" t="s">
        <v>65</v>
      </c>
      <c r="C98" s="17"/>
      <c r="D98" s="17"/>
      <c r="E98" s="17"/>
      <c r="F98" s="27"/>
      <c r="G98" s="28"/>
    </row>
    <row r="99" spans="1:7" ht="45" x14ac:dyDescent="0.25">
      <c r="A99" s="17" t="s">
        <v>66</v>
      </c>
      <c r="B99" s="17" t="s">
        <v>65</v>
      </c>
      <c r="C99" s="17">
        <v>6</v>
      </c>
      <c r="D99" s="17" t="s">
        <v>32</v>
      </c>
      <c r="E99" s="18">
        <v>28</v>
      </c>
      <c r="F99" s="27">
        <f>IF(ISBLANK(E99),"", PRODUCT(C99,E99))</f>
        <v>168</v>
      </c>
      <c r="G99" s="31" t="s">
        <v>150</v>
      </c>
    </row>
    <row r="100" spans="1:7" x14ac:dyDescent="0.25">
      <c r="E100" s="16" t="s">
        <v>33</v>
      </c>
      <c r="F100" s="26">
        <f>IF(F99="","",ROUND(SUM(F99:F99),2))</f>
        <v>168</v>
      </c>
      <c r="G100" s="29" t="str">
        <f>IF(F99="","Neužpildytos visos objektų kainos","")</f>
        <v/>
      </c>
    </row>
    <row r="101" spans="1:7" x14ac:dyDescent="0.25">
      <c r="C101" s="16" t="s">
        <v>34</v>
      </c>
      <c r="D101" s="19">
        <v>5</v>
      </c>
      <c r="E101" s="16" t="s">
        <v>35</v>
      </c>
      <c r="F101" s="26">
        <f>IF(OR(F100="",D101=""),"", ROUND(PRODUCT(D101,F100)/100,2))</f>
        <v>8.4</v>
      </c>
      <c r="G101" s="29" t="str">
        <f>IF(D101="", "Nurodykite taikomą PVM dydį", "")</f>
        <v/>
      </c>
    </row>
    <row r="102" spans="1:7" x14ac:dyDescent="0.25">
      <c r="E102" s="16" t="s">
        <v>36</v>
      </c>
      <c r="F102" s="26">
        <f>IF(ISBLANK(F101), "", ROUND(SUM(F100:F101),2))</f>
        <v>176.4</v>
      </c>
    </row>
    <row r="106" spans="1:7" x14ac:dyDescent="0.25">
      <c r="A106" s="13" t="s">
        <v>67</v>
      </c>
      <c r="B106" s="13" t="s">
        <v>68</v>
      </c>
    </row>
    <row r="108" spans="1:7" x14ac:dyDescent="0.25">
      <c r="A108" s="13" t="s">
        <v>24</v>
      </c>
    </row>
    <row r="109" spans="1:7" ht="45" x14ac:dyDescent="0.25">
      <c r="A109" s="16" t="s">
        <v>25</v>
      </c>
      <c r="B109" s="16" t="s">
        <v>26</v>
      </c>
      <c r="C109" s="16" t="s">
        <v>27</v>
      </c>
      <c r="D109" s="16" t="s">
        <v>28</v>
      </c>
      <c r="E109" s="16" t="s">
        <v>29</v>
      </c>
      <c r="F109" s="26" t="s">
        <v>30</v>
      </c>
      <c r="G109" s="30" t="s">
        <v>31</v>
      </c>
    </row>
    <row r="110" spans="1:7" x14ac:dyDescent="0.25">
      <c r="A110" s="16" t="s">
        <v>69</v>
      </c>
      <c r="B110" s="16" t="s">
        <v>70</v>
      </c>
      <c r="C110" s="17"/>
      <c r="D110" s="17"/>
      <c r="E110" s="17"/>
      <c r="F110" s="27"/>
      <c r="G110" s="28"/>
    </row>
    <row r="111" spans="1:7" ht="45" x14ac:dyDescent="0.25">
      <c r="A111" s="17" t="s">
        <v>71</v>
      </c>
      <c r="B111" s="17" t="s">
        <v>70</v>
      </c>
      <c r="C111" s="17">
        <v>5</v>
      </c>
      <c r="D111" s="17" t="s">
        <v>32</v>
      </c>
      <c r="E111" s="18">
        <v>28</v>
      </c>
      <c r="F111" s="27">
        <f>IF(ISBLANK(E111),"", PRODUCT(C111,E111))</f>
        <v>140</v>
      </c>
      <c r="G111" s="31" t="s">
        <v>151</v>
      </c>
    </row>
    <row r="112" spans="1:7" x14ac:dyDescent="0.25">
      <c r="E112" s="16" t="s">
        <v>33</v>
      </c>
      <c r="F112" s="26">
        <f>IF(F111="","",ROUND(SUM(F111:F111),2))</f>
        <v>140</v>
      </c>
      <c r="G112" s="29" t="str">
        <f>IF(F111="","Neužpildytos visos objektų kainos","")</f>
        <v/>
      </c>
    </row>
    <row r="113" spans="1:7" x14ac:dyDescent="0.25">
      <c r="C113" s="16" t="s">
        <v>34</v>
      </c>
      <c r="D113" s="19">
        <v>5</v>
      </c>
      <c r="E113" s="16" t="s">
        <v>35</v>
      </c>
      <c r="F113" s="26">
        <f>IF(OR(F112="",D113=""),"", ROUND(PRODUCT(D113,F112)/100,2))</f>
        <v>7</v>
      </c>
      <c r="G113" s="29" t="str">
        <f>IF(D113="", "Nurodykite taikomą PVM dydį", "")</f>
        <v/>
      </c>
    </row>
    <row r="114" spans="1:7" x14ac:dyDescent="0.25">
      <c r="E114" s="16" t="s">
        <v>36</v>
      </c>
      <c r="F114" s="26">
        <f>IF(ISBLANK(F113), "", ROUND(SUM(F112:F113),2))</f>
        <v>147</v>
      </c>
    </row>
    <row r="119" spans="1:7" x14ac:dyDescent="0.25">
      <c r="A119" s="13" t="s">
        <v>72</v>
      </c>
      <c r="B119" s="13" t="s">
        <v>73</v>
      </c>
    </row>
    <row r="121" spans="1:7" x14ac:dyDescent="0.25">
      <c r="A121" s="13" t="s">
        <v>24</v>
      </c>
    </row>
    <row r="122" spans="1:7" ht="45" x14ac:dyDescent="0.25">
      <c r="A122" s="16" t="s">
        <v>25</v>
      </c>
      <c r="B122" s="16" t="s">
        <v>26</v>
      </c>
      <c r="C122" s="16" t="s">
        <v>27</v>
      </c>
      <c r="D122" s="16" t="s">
        <v>28</v>
      </c>
      <c r="E122" s="16" t="s">
        <v>29</v>
      </c>
      <c r="F122" s="26" t="s">
        <v>30</v>
      </c>
      <c r="G122" s="30" t="s">
        <v>31</v>
      </c>
    </row>
    <row r="123" spans="1:7" x14ac:dyDescent="0.25">
      <c r="A123" s="16" t="s">
        <v>74</v>
      </c>
      <c r="B123" s="16" t="s">
        <v>75</v>
      </c>
      <c r="C123" s="17"/>
      <c r="D123" s="17"/>
      <c r="E123" s="17"/>
      <c r="F123" s="27"/>
      <c r="G123" s="28"/>
    </row>
    <row r="124" spans="1:7" ht="45" x14ac:dyDescent="0.25">
      <c r="A124" s="17" t="s">
        <v>76</v>
      </c>
      <c r="B124" s="17" t="s">
        <v>75</v>
      </c>
      <c r="C124" s="17">
        <v>2</v>
      </c>
      <c r="D124" s="17" t="s">
        <v>32</v>
      </c>
      <c r="E124" s="18">
        <v>28</v>
      </c>
      <c r="F124" s="27">
        <f>IF(ISBLANK(E124),"", PRODUCT(C124,E124))</f>
        <v>56</v>
      </c>
      <c r="G124" s="31" t="s">
        <v>152</v>
      </c>
    </row>
    <row r="125" spans="1:7" x14ac:dyDescent="0.25">
      <c r="E125" s="16" t="s">
        <v>33</v>
      </c>
      <c r="F125" s="26">
        <f>IF(F124="","",ROUND(SUM(F124:F124),2))</f>
        <v>56</v>
      </c>
      <c r="G125" s="29" t="str">
        <f>IF(F124="","Neužpildytos visos objektų kainos","")</f>
        <v/>
      </c>
    </row>
    <row r="126" spans="1:7" x14ac:dyDescent="0.25">
      <c r="C126" s="16" t="s">
        <v>34</v>
      </c>
      <c r="D126" s="19">
        <v>5</v>
      </c>
      <c r="E126" s="16" t="s">
        <v>35</v>
      </c>
      <c r="F126" s="26">
        <f>IF(OR(F125="",D126=""),"", ROUND(PRODUCT(D126,F125)/100,2))</f>
        <v>2.8</v>
      </c>
      <c r="G126" s="29" t="str">
        <f>IF(D126="", "Nurodykite taikomą PVM dydį", "")</f>
        <v/>
      </c>
    </row>
    <row r="127" spans="1:7" x14ac:dyDescent="0.25">
      <c r="E127" s="16" t="s">
        <v>36</v>
      </c>
      <c r="F127" s="26">
        <f>IF(ISBLANK(F126), "", ROUND(SUM(F125:F126),2))</f>
        <v>58.8</v>
      </c>
    </row>
    <row r="131" spans="1:7" x14ac:dyDescent="0.25">
      <c r="A131" s="13" t="s">
        <v>77</v>
      </c>
      <c r="B131" s="13" t="s">
        <v>78</v>
      </c>
    </row>
    <row r="133" spans="1:7" x14ac:dyDescent="0.25">
      <c r="A133" s="13" t="s">
        <v>24</v>
      </c>
    </row>
    <row r="134" spans="1:7" ht="45" x14ac:dyDescent="0.25">
      <c r="A134" s="16" t="s">
        <v>25</v>
      </c>
      <c r="B134" s="16" t="s">
        <v>26</v>
      </c>
      <c r="C134" s="16" t="s">
        <v>27</v>
      </c>
      <c r="D134" s="16" t="s">
        <v>28</v>
      </c>
      <c r="E134" s="16" t="s">
        <v>29</v>
      </c>
      <c r="F134" s="26" t="s">
        <v>30</v>
      </c>
      <c r="G134" s="30" t="s">
        <v>31</v>
      </c>
    </row>
    <row r="135" spans="1:7" x14ac:dyDescent="0.25">
      <c r="A135" s="16" t="s">
        <v>79</v>
      </c>
      <c r="B135" s="16" t="s">
        <v>80</v>
      </c>
      <c r="C135" s="17"/>
      <c r="D135" s="17"/>
      <c r="E135" s="17"/>
      <c r="F135" s="27"/>
      <c r="G135" s="28"/>
    </row>
    <row r="136" spans="1:7" ht="45" x14ac:dyDescent="0.25">
      <c r="A136" s="17" t="s">
        <v>81</v>
      </c>
      <c r="B136" s="17" t="s">
        <v>80</v>
      </c>
      <c r="C136" s="17">
        <v>2</v>
      </c>
      <c r="D136" s="17" t="s">
        <v>32</v>
      </c>
      <c r="E136" s="18">
        <v>28</v>
      </c>
      <c r="F136" s="27">
        <f>IF(ISBLANK(E136),"", PRODUCT(C136,E136))</f>
        <v>56</v>
      </c>
      <c r="G136" s="31" t="s">
        <v>153</v>
      </c>
    </row>
    <row r="137" spans="1:7" x14ac:dyDescent="0.25">
      <c r="E137" s="16" t="s">
        <v>33</v>
      </c>
      <c r="F137" s="26">
        <f>IF(F136="","",ROUND(SUM(F136:F136),2))</f>
        <v>56</v>
      </c>
      <c r="G137" s="29" t="str">
        <f>IF(F136="","Neužpildytos visos objektų kainos","")</f>
        <v/>
      </c>
    </row>
    <row r="138" spans="1:7" x14ac:dyDescent="0.25">
      <c r="C138" s="16" t="s">
        <v>34</v>
      </c>
      <c r="D138" s="19">
        <v>5</v>
      </c>
      <c r="E138" s="16" t="s">
        <v>35</v>
      </c>
      <c r="F138" s="26">
        <f>IF(OR(F137="",D138=""),"", ROUND(PRODUCT(D138,F137)/100,2))</f>
        <v>2.8</v>
      </c>
      <c r="G138" s="29" t="str">
        <f>IF(D138="", "Nurodykite taikomą PVM dydį", "")</f>
        <v/>
      </c>
    </row>
    <row r="139" spans="1:7" x14ac:dyDescent="0.25">
      <c r="E139" s="16" t="s">
        <v>36</v>
      </c>
      <c r="F139" s="26">
        <f>IF(ISBLANK(F138), "", ROUND(SUM(F137:F138),2))</f>
        <v>58.8</v>
      </c>
    </row>
    <row r="143" spans="1:7" x14ac:dyDescent="0.25">
      <c r="A143" s="13" t="s">
        <v>82</v>
      </c>
      <c r="B143" s="13" t="s">
        <v>83</v>
      </c>
    </row>
    <row r="145" spans="1:7" x14ac:dyDescent="0.25">
      <c r="A145" s="13" t="s">
        <v>24</v>
      </c>
    </row>
    <row r="146" spans="1:7" ht="45" x14ac:dyDescent="0.25">
      <c r="A146" s="16" t="s">
        <v>25</v>
      </c>
      <c r="B146" s="16" t="s">
        <v>26</v>
      </c>
      <c r="C146" s="16" t="s">
        <v>27</v>
      </c>
      <c r="D146" s="16" t="s">
        <v>28</v>
      </c>
      <c r="E146" s="16" t="s">
        <v>29</v>
      </c>
      <c r="F146" s="26" t="s">
        <v>30</v>
      </c>
      <c r="G146" s="30" t="s">
        <v>31</v>
      </c>
    </row>
    <row r="147" spans="1:7" x14ac:dyDescent="0.25">
      <c r="A147" s="16" t="s">
        <v>84</v>
      </c>
      <c r="B147" s="16" t="s">
        <v>85</v>
      </c>
      <c r="C147" s="17"/>
      <c r="D147" s="17"/>
      <c r="E147" s="17"/>
      <c r="F147" s="27"/>
      <c r="G147" s="28"/>
    </row>
    <row r="148" spans="1:7" ht="45" x14ac:dyDescent="0.25">
      <c r="A148" s="17" t="s">
        <v>86</v>
      </c>
      <c r="B148" s="17" t="s">
        <v>85</v>
      </c>
      <c r="C148" s="17">
        <v>3</v>
      </c>
      <c r="D148" s="17" t="s">
        <v>32</v>
      </c>
      <c r="E148" s="18">
        <v>28</v>
      </c>
      <c r="F148" s="27">
        <f>IF(ISBLANK(E148),"", PRODUCT(C148,E148))</f>
        <v>84</v>
      </c>
      <c r="G148" s="31" t="s">
        <v>154</v>
      </c>
    </row>
    <row r="149" spans="1:7" x14ac:dyDescent="0.25">
      <c r="E149" s="16" t="s">
        <v>33</v>
      </c>
      <c r="F149" s="26">
        <f>IF(F148="","",ROUND(SUM(F148:F148),2))</f>
        <v>84</v>
      </c>
      <c r="G149" s="29" t="str">
        <f>IF(F148="","Neužpildytos visos objektų kainos","")</f>
        <v/>
      </c>
    </row>
    <row r="150" spans="1:7" x14ac:dyDescent="0.25">
      <c r="C150" s="16" t="s">
        <v>34</v>
      </c>
      <c r="D150" s="19">
        <v>5</v>
      </c>
      <c r="E150" s="16" t="s">
        <v>35</v>
      </c>
      <c r="F150" s="26">
        <f>IF(OR(F149="",D150=""),"", ROUND(PRODUCT(D150,F149)/100,2))</f>
        <v>4.2</v>
      </c>
      <c r="G150" s="29" t="str">
        <f>IF(D150="", "Nurodykite taikomą PVM dydį", "")</f>
        <v/>
      </c>
    </row>
    <row r="151" spans="1:7" x14ac:dyDescent="0.25">
      <c r="E151" s="16" t="s">
        <v>36</v>
      </c>
      <c r="F151" s="26">
        <f>IF(ISBLANK(F150), "", ROUND(SUM(F149:F150),2))</f>
        <v>88.2</v>
      </c>
    </row>
    <row r="156" spans="1:7" x14ac:dyDescent="0.25">
      <c r="A156" s="13" t="s">
        <v>87</v>
      </c>
      <c r="B156" s="13" t="s">
        <v>88</v>
      </c>
    </row>
    <row r="158" spans="1:7" x14ac:dyDescent="0.25">
      <c r="A158" s="13" t="s">
        <v>24</v>
      </c>
    </row>
    <row r="159" spans="1:7" ht="45" x14ac:dyDescent="0.25">
      <c r="A159" s="16" t="s">
        <v>25</v>
      </c>
      <c r="B159" s="16" t="s">
        <v>26</v>
      </c>
      <c r="C159" s="16" t="s">
        <v>27</v>
      </c>
      <c r="D159" s="16" t="s">
        <v>28</v>
      </c>
      <c r="E159" s="16" t="s">
        <v>29</v>
      </c>
      <c r="F159" s="26" t="s">
        <v>30</v>
      </c>
      <c r="G159" s="30" t="s">
        <v>31</v>
      </c>
    </row>
    <row r="160" spans="1:7" x14ac:dyDescent="0.25">
      <c r="A160" s="16" t="s">
        <v>89</v>
      </c>
      <c r="B160" s="16" t="s">
        <v>90</v>
      </c>
      <c r="C160" s="17"/>
      <c r="D160" s="17"/>
      <c r="E160" s="17"/>
      <c r="F160" s="27"/>
      <c r="G160" s="28"/>
    </row>
    <row r="161" spans="1:7" ht="45" x14ac:dyDescent="0.25">
      <c r="A161" s="17" t="s">
        <v>91</v>
      </c>
      <c r="B161" s="17" t="s">
        <v>90</v>
      </c>
      <c r="C161" s="17">
        <v>3</v>
      </c>
      <c r="D161" s="17" t="s">
        <v>32</v>
      </c>
      <c r="E161" s="18">
        <v>28</v>
      </c>
      <c r="F161" s="27">
        <f>IF(ISBLANK(E161),"", PRODUCT(C161,E161))</f>
        <v>84</v>
      </c>
      <c r="G161" s="31" t="s">
        <v>155</v>
      </c>
    </row>
    <row r="162" spans="1:7" x14ac:dyDescent="0.25">
      <c r="E162" s="16" t="s">
        <v>33</v>
      </c>
      <c r="F162" s="26">
        <f>IF(F161="","",ROUND(SUM(F161:F161),2))</f>
        <v>84</v>
      </c>
      <c r="G162" s="29" t="str">
        <f>IF(F161="","Neužpildytos visos objektų kainos","")</f>
        <v/>
      </c>
    </row>
    <row r="163" spans="1:7" x14ac:dyDescent="0.25">
      <c r="C163" s="16" t="s">
        <v>34</v>
      </c>
      <c r="D163" s="19">
        <v>5</v>
      </c>
      <c r="E163" s="16" t="s">
        <v>35</v>
      </c>
      <c r="F163" s="26">
        <f>IF(OR(F162="",D163=""),"", ROUND(PRODUCT(D163,F162)/100,2))</f>
        <v>4.2</v>
      </c>
      <c r="G163" s="29" t="str">
        <f>IF(D163="", "Nurodykite taikomą PVM dydį", "")</f>
        <v/>
      </c>
    </row>
    <row r="164" spans="1:7" x14ac:dyDescent="0.25">
      <c r="E164" s="16" t="s">
        <v>36</v>
      </c>
      <c r="F164" s="26">
        <f>IF(ISBLANK(F163), "", ROUND(SUM(F162:F163),2))</f>
        <v>88.2</v>
      </c>
    </row>
    <row r="168" spans="1:7" x14ac:dyDescent="0.25">
      <c r="A168" s="13" t="s">
        <v>92</v>
      </c>
      <c r="B168" s="13" t="s">
        <v>93</v>
      </c>
    </row>
    <row r="170" spans="1:7" x14ac:dyDescent="0.25">
      <c r="A170" s="13" t="s">
        <v>24</v>
      </c>
    </row>
    <row r="171" spans="1:7" ht="45" x14ac:dyDescent="0.25">
      <c r="A171" s="16" t="s">
        <v>25</v>
      </c>
      <c r="B171" s="16" t="s">
        <v>26</v>
      </c>
      <c r="C171" s="16" t="s">
        <v>27</v>
      </c>
      <c r="D171" s="16" t="s">
        <v>28</v>
      </c>
      <c r="E171" s="16" t="s">
        <v>29</v>
      </c>
      <c r="F171" s="26" t="s">
        <v>30</v>
      </c>
      <c r="G171" s="30" t="s">
        <v>31</v>
      </c>
    </row>
    <row r="172" spans="1:7" x14ac:dyDescent="0.25">
      <c r="A172" s="16" t="s">
        <v>94</v>
      </c>
      <c r="B172" s="16" t="s">
        <v>95</v>
      </c>
      <c r="C172" s="17"/>
      <c r="D172" s="17"/>
      <c r="E172" s="17"/>
      <c r="F172" s="27"/>
      <c r="G172" s="28"/>
    </row>
    <row r="173" spans="1:7" ht="45" x14ac:dyDescent="0.25">
      <c r="A173" s="17" t="s">
        <v>96</v>
      </c>
      <c r="B173" s="17" t="s">
        <v>95</v>
      </c>
      <c r="C173" s="17">
        <v>4</v>
      </c>
      <c r="D173" s="17" t="s">
        <v>32</v>
      </c>
      <c r="E173" s="18">
        <v>28</v>
      </c>
      <c r="F173" s="27">
        <f>IF(ISBLANK(E173),"", PRODUCT(C173,E173))</f>
        <v>112</v>
      </c>
      <c r="G173" s="31" t="s">
        <v>156</v>
      </c>
    </row>
    <row r="174" spans="1:7" x14ac:dyDescent="0.25">
      <c r="E174" s="16" t="s">
        <v>33</v>
      </c>
      <c r="F174" s="26">
        <f>IF(F173="","",ROUND(SUM(F173:F173),2))</f>
        <v>112</v>
      </c>
      <c r="G174" s="29" t="str">
        <f>IF(F173="","Neužpildytos visos objektų kainos","")</f>
        <v/>
      </c>
    </row>
    <row r="175" spans="1:7" x14ac:dyDescent="0.25">
      <c r="C175" s="16" t="s">
        <v>34</v>
      </c>
      <c r="D175" s="19">
        <v>5</v>
      </c>
      <c r="E175" s="16" t="s">
        <v>35</v>
      </c>
      <c r="F175" s="26">
        <f>IF(OR(F174="",D175=""),"", ROUND(PRODUCT(D175,F174)/100,2))</f>
        <v>5.6</v>
      </c>
      <c r="G175" s="29" t="str">
        <f>IF(D175="", "Nurodykite taikomą PVM dydį", "")</f>
        <v/>
      </c>
    </row>
    <row r="176" spans="1:7" x14ac:dyDescent="0.25">
      <c r="E176" s="16" t="s">
        <v>36</v>
      </c>
      <c r="F176" s="26">
        <f>IF(ISBLANK(F175), "", ROUND(SUM(F174:F175),2))</f>
        <v>117.6</v>
      </c>
    </row>
    <row r="181" spans="1:7" x14ac:dyDescent="0.25">
      <c r="A181" s="13" t="s">
        <v>97</v>
      </c>
      <c r="B181" s="13" t="s">
        <v>98</v>
      </c>
    </row>
    <row r="183" spans="1:7" x14ac:dyDescent="0.25">
      <c r="A183" s="13" t="s">
        <v>24</v>
      </c>
    </row>
    <row r="184" spans="1:7" ht="45" x14ac:dyDescent="0.25">
      <c r="A184" s="16" t="s">
        <v>25</v>
      </c>
      <c r="B184" s="16" t="s">
        <v>26</v>
      </c>
      <c r="C184" s="16" t="s">
        <v>27</v>
      </c>
      <c r="D184" s="16" t="s">
        <v>28</v>
      </c>
      <c r="E184" s="16" t="s">
        <v>29</v>
      </c>
      <c r="F184" s="26" t="s">
        <v>30</v>
      </c>
      <c r="G184" s="30" t="s">
        <v>31</v>
      </c>
    </row>
    <row r="185" spans="1:7" x14ac:dyDescent="0.25">
      <c r="A185" s="16" t="s">
        <v>99</v>
      </c>
      <c r="B185" s="16" t="s">
        <v>100</v>
      </c>
      <c r="C185" s="17"/>
      <c r="D185" s="17"/>
      <c r="E185" s="17"/>
      <c r="F185" s="27"/>
      <c r="G185" s="28"/>
    </row>
    <row r="186" spans="1:7" ht="45" x14ac:dyDescent="0.25">
      <c r="A186" s="17" t="s">
        <v>101</v>
      </c>
      <c r="B186" s="17" t="s">
        <v>100</v>
      </c>
      <c r="C186" s="17">
        <v>5</v>
      </c>
      <c r="D186" s="17" t="s">
        <v>32</v>
      </c>
      <c r="E186" s="18">
        <v>28</v>
      </c>
      <c r="F186" s="27">
        <f>IF(ISBLANK(E186),"", PRODUCT(C186,E186))</f>
        <v>140</v>
      </c>
      <c r="G186" s="31" t="s">
        <v>157</v>
      </c>
    </row>
    <row r="187" spans="1:7" x14ac:dyDescent="0.25">
      <c r="E187" s="16" t="s">
        <v>33</v>
      </c>
      <c r="F187" s="26">
        <f>IF(F186="","",ROUND(SUM(F186:F186),2))</f>
        <v>140</v>
      </c>
      <c r="G187" s="29" t="str">
        <f>IF(F186="","Neužpildytos visos objektų kainos","")</f>
        <v/>
      </c>
    </row>
    <row r="188" spans="1:7" x14ac:dyDescent="0.25">
      <c r="C188" s="16" t="s">
        <v>34</v>
      </c>
      <c r="D188" s="19">
        <v>5</v>
      </c>
      <c r="E188" s="16" t="s">
        <v>35</v>
      </c>
      <c r="F188" s="26">
        <f>IF(OR(F187="",D188=""),"", ROUND(PRODUCT(D188,F187)/100,2))</f>
        <v>7</v>
      </c>
      <c r="G188" s="29" t="str">
        <f>IF(D188="", "Nurodykite taikomą PVM dydį", "")</f>
        <v/>
      </c>
    </row>
    <row r="189" spans="1:7" x14ac:dyDescent="0.25">
      <c r="E189" s="16" t="s">
        <v>36</v>
      </c>
      <c r="F189" s="26">
        <f>IF(ISBLANK(F188), "", ROUND(SUM(F187:F188),2))</f>
        <v>147</v>
      </c>
    </row>
    <row r="193" spans="1:7" x14ac:dyDescent="0.25">
      <c r="A193" s="13" t="s">
        <v>102</v>
      </c>
      <c r="B193" s="13" t="s">
        <v>103</v>
      </c>
    </row>
    <row r="195" spans="1:7" x14ac:dyDescent="0.25">
      <c r="A195" s="13" t="s">
        <v>24</v>
      </c>
    </row>
    <row r="196" spans="1:7" ht="45" x14ac:dyDescent="0.25">
      <c r="A196" s="16" t="s">
        <v>25</v>
      </c>
      <c r="B196" s="16" t="s">
        <v>26</v>
      </c>
      <c r="C196" s="16" t="s">
        <v>27</v>
      </c>
      <c r="D196" s="16" t="s">
        <v>28</v>
      </c>
      <c r="E196" s="16" t="s">
        <v>29</v>
      </c>
      <c r="F196" s="26" t="s">
        <v>30</v>
      </c>
      <c r="G196" s="30" t="s">
        <v>31</v>
      </c>
    </row>
    <row r="197" spans="1:7" x14ac:dyDescent="0.25">
      <c r="A197" s="16" t="s">
        <v>104</v>
      </c>
      <c r="B197" s="16" t="s">
        <v>105</v>
      </c>
      <c r="C197" s="17"/>
      <c r="D197" s="17"/>
      <c r="E197" s="17"/>
      <c r="F197" s="27"/>
      <c r="G197" s="28"/>
    </row>
    <row r="198" spans="1:7" ht="45" x14ac:dyDescent="0.25">
      <c r="A198" s="17" t="s">
        <v>106</v>
      </c>
      <c r="B198" s="17" t="s">
        <v>105</v>
      </c>
      <c r="C198" s="17">
        <v>5</v>
      </c>
      <c r="D198" s="17" t="s">
        <v>32</v>
      </c>
      <c r="E198" s="18">
        <v>28</v>
      </c>
      <c r="F198" s="27">
        <f>IF(ISBLANK(E198),"", PRODUCT(C198,E198))</f>
        <v>140</v>
      </c>
      <c r="G198" s="31" t="s">
        <v>158</v>
      </c>
    </row>
    <row r="199" spans="1:7" x14ac:dyDescent="0.25">
      <c r="E199" s="16" t="s">
        <v>33</v>
      </c>
      <c r="F199" s="26">
        <f>IF(F198="","",ROUND(SUM(F198:F198),2))</f>
        <v>140</v>
      </c>
      <c r="G199" s="29" t="str">
        <f>IF(F198="","Neužpildytos visos objektų kainos","")</f>
        <v/>
      </c>
    </row>
    <row r="200" spans="1:7" x14ac:dyDescent="0.25">
      <c r="C200" s="16" t="s">
        <v>34</v>
      </c>
      <c r="D200" s="19">
        <v>5</v>
      </c>
      <c r="E200" s="16" t="s">
        <v>35</v>
      </c>
      <c r="F200" s="26">
        <f>IF(OR(F199="",D200=""),"", ROUND(PRODUCT(D200,F199)/100,2))</f>
        <v>7</v>
      </c>
      <c r="G200" s="29" t="str">
        <f>IF(D200="", "Nurodykite taikomą PVM dydį", "")</f>
        <v/>
      </c>
    </row>
    <row r="201" spans="1:7" x14ac:dyDescent="0.25">
      <c r="E201" s="16" t="s">
        <v>36</v>
      </c>
      <c r="F201" s="26">
        <f>IF(ISBLANK(F200), "", ROUND(SUM(F199:F200),2))</f>
        <v>147</v>
      </c>
    </row>
    <row r="205" spans="1:7" x14ac:dyDescent="0.25">
      <c r="A205" s="13" t="s">
        <v>107</v>
      </c>
      <c r="B205" s="13" t="s">
        <v>108</v>
      </c>
    </row>
    <row r="207" spans="1:7" x14ac:dyDescent="0.25">
      <c r="A207" s="13" t="s">
        <v>24</v>
      </c>
    </row>
    <row r="208" spans="1:7" ht="45" x14ac:dyDescent="0.25">
      <c r="A208" s="16" t="s">
        <v>25</v>
      </c>
      <c r="B208" s="16" t="s">
        <v>26</v>
      </c>
      <c r="C208" s="16" t="s">
        <v>27</v>
      </c>
      <c r="D208" s="16" t="s">
        <v>28</v>
      </c>
      <c r="E208" s="16" t="s">
        <v>29</v>
      </c>
      <c r="F208" s="26" t="s">
        <v>30</v>
      </c>
      <c r="G208" s="30" t="s">
        <v>31</v>
      </c>
    </row>
    <row r="209" spans="1:7" x14ac:dyDescent="0.25">
      <c r="A209" s="16" t="s">
        <v>109</v>
      </c>
      <c r="B209" s="16" t="s">
        <v>110</v>
      </c>
      <c r="C209" s="17"/>
      <c r="D209" s="17"/>
      <c r="E209" s="17"/>
      <c r="F209" s="27"/>
      <c r="G209" s="28"/>
    </row>
    <row r="210" spans="1:7" ht="45" x14ac:dyDescent="0.25">
      <c r="A210" s="17" t="s">
        <v>111</v>
      </c>
      <c r="B210" s="17" t="s">
        <v>110</v>
      </c>
      <c r="C210" s="17">
        <v>3</v>
      </c>
      <c r="D210" s="17" t="s">
        <v>32</v>
      </c>
      <c r="E210" s="18">
        <v>28</v>
      </c>
      <c r="F210" s="27">
        <f>IF(ISBLANK(E210),"", PRODUCT(C210,E210))</f>
        <v>84</v>
      </c>
      <c r="G210" s="31" t="s">
        <v>159</v>
      </c>
    </row>
    <row r="211" spans="1:7" x14ac:dyDescent="0.25">
      <c r="E211" s="16" t="s">
        <v>33</v>
      </c>
      <c r="F211" s="26">
        <f>IF(F210="","",ROUND(SUM(F210:F210),2))</f>
        <v>84</v>
      </c>
      <c r="G211" s="29" t="str">
        <f>IF(F210="","Neužpildytos visos objektų kainos","")</f>
        <v/>
      </c>
    </row>
    <row r="212" spans="1:7" x14ac:dyDescent="0.25">
      <c r="C212" s="16" t="s">
        <v>34</v>
      </c>
      <c r="D212" s="19">
        <v>5</v>
      </c>
      <c r="E212" s="16" t="s">
        <v>35</v>
      </c>
      <c r="F212" s="26">
        <f>IF(OR(F211="",D212=""),"", ROUND(PRODUCT(D212,F211)/100,2))</f>
        <v>4.2</v>
      </c>
      <c r="G212" s="29" t="str">
        <f>IF(D212="", "Nurodykite taikomą PVM dydį", "")</f>
        <v/>
      </c>
    </row>
    <row r="213" spans="1:7" x14ac:dyDescent="0.25">
      <c r="E213" s="16" t="s">
        <v>36</v>
      </c>
      <c r="F213" s="26">
        <f>IF(ISBLANK(F212), "", ROUND(SUM(F211:F212),2))</f>
        <v>88.2</v>
      </c>
    </row>
    <row r="217" spans="1:7" x14ac:dyDescent="0.25">
      <c r="A217" s="13" t="s">
        <v>112</v>
      </c>
      <c r="B217" s="13" t="s">
        <v>113</v>
      </c>
    </row>
    <row r="219" spans="1:7" x14ac:dyDescent="0.25">
      <c r="A219" s="13" t="s">
        <v>24</v>
      </c>
    </row>
    <row r="220" spans="1:7" ht="45" x14ac:dyDescent="0.25">
      <c r="A220" s="16" t="s">
        <v>25</v>
      </c>
      <c r="B220" s="16" t="s">
        <v>26</v>
      </c>
      <c r="C220" s="16" t="s">
        <v>27</v>
      </c>
      <c r="D220" s="16" t="s">
        <v>28</v>
      </c>
      <c r="E220" s="16" t="s">
        <v>29</v>
      </c>
      <c r="F220" s="26" t="s">
        <v>30</v>
      </c>
      <c r="G220" s="30" t="s">
        <v>31</v>
      </c>
    </row>
    <row r="221" spans="1:7" x14ac:dyDescent="0.25">
      <c r="A221" s="16" t="s">
        <v>114</v>
      </c>
      <c r="B221" s="16" t="s">
        <v>115</v>
      </c>
      <c r="C221" s="17"/>
      <c r="D221" s="17"/>
      <c r="E221" s="17"/>
      <c r="F221" s="27"/>
      <c r="G221" s="28"/>
    </row>
    <row r="222" spans="1:7" ht="45" x14ac:dyDescent="0.25">
      <c r="A222" s="17" t="s">
        <v>116</v>
      </c>
      <c r="B222" s="17" t="s">
        <v>115</v>
      </c>
      <c r="C222" s="17">
        <v>4</v>
      </c>
      <c r="D222" s="17" t="s">
        <v>32</v>
      </c>
      <c r="E222" s="18">
        <v>28</v>
      </c>
      <c r="F222" s="27">
        <f>IF(ISBLANK(E222),"", PRODUCT(C222,E222))</f>
        <v>112</v>
      </c>
      <c r="G222" s="31" t="s">
        <v>160</v>
      </c>
    </row>
    <row r="223" spans="1:7" x14ac:dyDescent="0.25">
      <c r="E223" s="16" t="s">
        <v>33</v>
      </c>
      <c r="F223" s="26">
        <f>IF(F222="","",ROUND(SUM(F222:F222),2))</f>
        <v>112</v>
      </c>
      <c r="G223" s="29" t="str">
        <f>IF(F222="","Neužpildytos visos objektų kainos","")</f>
        <v/>
      </c>
    </row>
    <row r="224" spans="1:7" x14ac:dyDescent="0.25">
      <c r="C224" s="16" t="s">
        <v>34</v>
      </c>
      <c r="D224" s="19">
        <v>5</v>
      </c>
      <c r="E224" s="16" t="s">
        <v>35</v>
      </c>
      <c r="F224" s="26">
        <f>IF(OR(F223="",D224=""),"", ROUND(PRODUCT(D224,F223)/100,2))</f>
        <v>5.6</v>
      </c>
      <c r="G224" s="29" t="str">
        <f>IF(D224="", "Nurodykite taikomą PVM dydį", "")</f>
        <v/>
      </c>
    </row>
    <row r="225" spans="1:7" x14ac:dyDescent="0.25">
      <c r="E225" s="16" t="s">
        <v>36</v>
      </c>
      <c r="F225" s="26">
        <f>IF(ISBLANK(F224), "", ROUND(SUM(F223:F224),2))</f>
        <v>117.6</v>
      </c>
    </row>
    <row r="229" spans="1:7" x14ac:dyDescent="0.25">
      <c r="A229" s="13" t="s">
        <v>117</v>
      </c>
      <c r="B229" s="13" t="s">
        <v>118</v>
      </c>
    </row>
    <row r="231" spans="1:7" x14ac:dyDescent="0.25">
      <c r="A231" s="13" t="s">
        <v>24</v>
      </c>
    </row>
    <row r="232" spans="1:7" ht="45" x14ac:dyDescent="0.25">
      <c r="A232" s="16" t="s">
        <v>25</v>
      </c>
      <c r="B232" s="16" t="s">
        <v>26</v>
      </c>
      <c r="C232" s="16" t="s">
        <v>27</v>
      </c>
      <c r="D232" s="16" t="s">
        <v>28</v>
      </c>
      <c r="E232" s="16" t="s">
        <v>29</v>
      </c>
      <c r="F232" s="26" t="s">
        <v>30</v>
      </c>
      <c r="G232" s="30" t="s">
        <v>31</v>
      </c>
    </row>
    <row r="233" spans="1:7" x14ac:dyDescent="0.25">
      <c r="A233" s="16" t="s">
        <v>119</v>
      </c>
      <c r="B233" s="16" t="s">
        <v>120</v>
      </c>
      <c r="C233" s="17"/>
      <c r="D233" s="17"/>
      <c r="E233" s="17"/>
      <c r="F233" s="27"/>
      <c r="G233" s="28"/>
    </row>
    <row r="234" spans="1:7" ht="45" x14ac:dyDescent="0.25">
      <c r="A234" s="17" t="s">
        <v>121</v>
      </c>
      <c r="B234" s="17" t="s">
        <v>120</v>
      </c>
      <c r="C234" s="17">
        <v>2</v>
      </c>
      <c r="D234" s="17" t="s">
        <v>32</v>
      </c>
      <c r="E234" s="18">
        <v>28</v>
      </c>
      <c r="F234" s="27">
        <f>IF(ISBLANK(E234),"", PRODUCT(C234,E234))</f>
        <v>56</v>
      </c>
      <c r="G234" s="31" t="s">
        <v>161</v>
      </c>
    </row>
    <row r="235" spans="1:7" x14ac:dyDescent="0.25">
      <c r="E235" s="16" t="s">
        <v>33</v>
      </c>
      <c r="F235" s="26">
        <f>IF(F234="","",ROUND(SUM(F234:F234),2))</f>
        <v>56</v>
      </c>
      <c r="G235" s="29" t="str">
        <f>IF(F234="","Neužpildytos visos objektų kainos","")</f>
        <v/>
      </c>
    </row>
    <row r="236" spans="1:7" x14ac:dyDescent="0.25">
      <c r="C236" s="16" t="s">
        <v>34</v>
      </c>
      <c r="D236" s="19">
        <v>5</v>
      </c>
      <c r="E236" s="16" t="s">
        <v>35</v>
      </c>
      <c r="F236" s="26">
        <f>IF(OR(F235="",D236=""),"", ROUND(PRODUCT(D236,F235)/100,2))</f>
        <v>2.8</v>
      </c>
      <c r="G236" s="29" t="str">
        <f>IF(D236="", "Nurodykite taikomą PVM dydį", "")</f>
        <v/>
      </c>
    </row>
    <row r="237" spans="1:7" x14ac:dyDescent="0.25">
      <c r="E237" s="16" t="s">
        <v>36</v>
      </c>
      <c r="F237" s="26">
        <f>IF(ISBLANK(F236), "", ROUND(SUM(F235:F236),2))</f>
        <v>58.8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E39" sqref="E39:J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6" t="s">
        <v>122</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4" t="s">
        <v>123</v>
      </c>
      <c r="B5" s="50"/>
      <c r="C5" s="48" t="s">
        <v>124</v>
      </c>
      <c r="D5" s="49"/>
      <c r="E5" s="50"/>
      <c r="F5" s="48" t="s">
        <v>125</v>
      </c>
      <c r="G5" s="49"/>
      <c r="H5" s="50"/>
      <c r="I5" s="48" t="s">
        <v>126</v>
      </c>
      <c r="J5" s="50"/>
      <c r="K5" s="9" t="s">
        <v>127</v>
      </c>
    </row>
    <row r="6" spans="1:11" ht="48.95" customHeight="1" x14ac:dyDescent="0.25">
      <c r="A6" s="58"/>
      <c r="B6" s="38"/>
      <c r="C6" s="59"/>
      <c r="D6" s="52"/>
      <c r="E6" s="38"/>
      <c r="F6" s="59"/>
      <c r="G6" s="52"/>
      <c r="H6" s="38"/>
      <c r="I6" s="59"/>
      <c r="J6" s="38"/>
      <c r="K6" s="20"/>
    </row>
    <row r="7" spans="1:11" ht="48.95" customHeight="1" x14ac:dyDescent="0.25">
      <c r="A7" s="58"/>
      <c r="B7" s="38"/>
      <c r="C7" s="59"/>
      <c r="D7" s="52"/>
      <c r="E7" s="38"/>
      <c r="F7" s="59"/>
      <c r="G7" s="52"/>
      <c r="H7" s="38"/>
      <c r="I7" s="59"/>
      <c r="J7" s="38"/>
      <c r="K7" s="20"/>
    </row>
    <row r="8" spans="1:11" ht="48.95" customHeight="1" x14ac:dyDescent="0.25">
      <c r="A8" s="58"/>
      <c r="B8" s="38"/>
      <c r="C8" s="59"/>
      <c r="D8" s="52"/>
      <c r="E8" s="38"/>
      <c r="F8" s="59"/>
      <c r="G8" s="52"/>
      <c r="H8" s="38"/>
      <c r="I8" s="59"/>
      <c r="J8" s="38"/>
      <c r="K8" s="20"/>
    </row>
    <row r="9" spans="1:11" ht="18.95" customHeight="1" x14ac:dyDescent="0.25">
      <c r="A9" s="10"/>
      <c r="B9" s="10"/>
      <c r="C9" s="10"/>
      <c r="D9" s="10"/>
      <c r="E9" s="10"/>
      <c r="F9" s="10"/>
      <c r="G9" s="10"/>
      <c r="H9" s="10"/>
      <c r="I9" s="10"/>
      <c r="J9" s="10"/>
      <c r="K9" s="11"/>
    </row>
    <row r="10" spans="1:11" ht="48.95" customHeight="1" x14ac:dyDescent="0.25">
      <c r="A10" s="73" t="s">
        <v>128</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74" t="s">
        <v>26</v>
      </c>
      <c r="B12" s="50"/>
      <c r="C12" s="48" t="s">
        <v>124</v>
      </c>
      <c r="D12" s="49"/>
      <c r="E12" s="50"/>
      <c r="F12" s="48" t="s">
        <v>129</v>
      </c>
      <c r="G12" s="49"/>
      <c r="H12" s="50"/>
      <c r="I12" s="61" t="s">
        <v>126</v>
      </c>
      <c r="J12" s="62"/>
      <c r="K12" s="11"/>
    </row>
    <row r="13" spans="1:11" ht="48.95" customHeight="1" x14ac:dyDescent="0.25">
      <c r="A13" s="58"/>
      <c r="B13" s="38"/>
      <c r="C13" s="59"/>
      <c r="D13" s="52"/>
      <c r="E13" s="38"/>
      <c r="F13" s="59"/>
      <c r="G13" s="52"/>
      <c r="H13" s="38"/>
      <c r="I13" s="55"/>
      <c r="J13" s="53"/>
      <c r="K13" s="11"/>
    </row>
    <row r="14" spans="1:11" ht="48.95" customHeight="1" x14ac:dyDescent="0.25">
      <c r="A14" s="58"/>
      <c r="B14" s="38"/>
      <c r="C14" s="59"/>
      <c r="D14" s="52"/>
      <c r="E14" s="38"/>
      <c r="F14" s="59"/>
      <c r="G14" s="52"/>
      <c r="H14" s="38"/>
      <c r="I14" s="55"/>
      <c r="J14" s="53"/>
      <c r="K14" s="11"/>
    </row>
    <row r="15" spans="1:11" ht="48.95" customHeight="1" x14ac:dyDescent="0.25">
      <c r="A15" s="58"/>
      <c r="B15" s="38"/>
      <c r="C15" s="59"/>
      <c r="D15" s="52"/>
      <c r="E15" s="38"/>
      <c r="F15" s="59"/>
      <c r="G15" s="52"/>
      <c r="H15" s="38"/>
      <c r="I15" s="55"/>
      <c r="J15" s="53"/>
      <c r="K15" s="11"/>
    </row>
    <row r="17" spans="1:10" ht="33" customHeight="1" x14ac:dyDescent="0.25">
      <c r="A17" s="64"/>
      <c r="B17" s="33"/>
      <c r="C17" s="33"/>
      <c r="D17" s="33"/>
      <c r="E17" s="33"/>
      <c r="F17" s="33"/>
      <c r="G17" s="33"/>
      <c r="H17" s="33"/>
      <c r="I17" s="33"/>
      <c r="J17" s="33"/>
    </row>
    <row r="19" spans="1:10" ht="15.95" customHeight="1" x14ac:dyDescent="0.25">
      <c r="A19" s="60" t="s">
        <v>130</v>
      </c>
      <c r="B19" s="33"/>
      <c r="C19" s="33"/>
      <c r="D19" s="33"/>
      <c r="E19" s="33"/>
      <c r="F19" s="33"/>
      <c r="G19" s="33"/>
      <c r="H19" s="33"/>
      <c r="I19" s="33"/>
      <c r="J19" s="33"/>
    </row>
    <row r="20" spans="1:10" ht="15.95" customHeight="1" thickBot="1" x14ac:dyDescent="0.3"/>
    <row r="21" spans="1:10" ht="15.95" customHeight="1" x14ac:dyDescent="0.25">
      <c r="A21" s="8" t="s">
        <v>25</v>
      </c>
      <c r="B21" s="75" t="s">
        <v>131</v>
      </c>
      <c r="C21" s="49"/>
      <c r="D21" s="49"/>
      <c r="E21" s="49"/>
      <c r="F21" s="49"/>
      <c r="G21" s="50"/>
      <c r="H21" s="72" t="s">
        <v>132</v>
      </c>
      <c r="I21" s="49"/>
      <c r="J21" s="62"/>
    </row>
    <row r="22" spans="1:10" ht="48" customHeight="1" x14ac:dyDescent="0.25">
      <c r="A22" s="21" t="s">
        <v>133</v>
      </c>
      <c r="B22" s="54" t="s">
        <v>134</v>
      </c>
      <c r="C22" s="52"/>
      <c r="D22" s="52"/>
      <c r="E22" s="52"/>
      <c r="F22" s="52"/>
      <c r="G22" s="38"/>
      <c r="H22" s="51"/>
      <c r="I22" s="52"/>
      <c r="J22" s="53"/>
    </row>
    <row r="23" spans="1:10" ht="48" customHeight="1" x14ac:dyDescent="0.25">
      <c r="A23" s="21" t="s">
        <v>135</v>
      </c>
      <c r="B23" s="54" t="s">
        <v>136</v>
      </c>
      <c r="C23" s="52"/>
      <c r="D23" s="52"/>
      <c r="E23" s="52"/>
      <c r="F23" s="52"/>
      <c r="G23" s="38"/>
      <c r="H23" s="51" t="s">
        <v>173</v>
      </c>
      <c r="I23" s="52"/>
      <c r="J23" s="53"/>
    </row>
    <row r="24" spans="1:10" ht="48" customHeight="1" x14ac:dyDescent="0.25">
      <c r="A24" s="21" t="s">
        <v>137</v>
      </c>
      <c r="B24" s="54" t="s">
        <v>138</v>
      </c>
      <c r="C24" s="52"/>
      <c r="D24" s="52"/>
      <c r="E24" s="52"/>
      <c r="F24" s="52"/>
      <c r="G24" s="38"/>
      <c r="H24" s="51"/>
      <c r="I24" s="52"/>
      <c r="J24" s="53"/>
    </row>
    <row r="25" spans="1:10" ht="48" customHeight="1" x14ac:dyDescent="0.25">
      <c r="A25" s="22"/>
      <c r="B25" s="57"/>
      <c r="C25" s="52"/>
      <c r="D25" s="52"/>
      <c r="E25" s="52"/>
      <c r="F25" s="52"/>
      <c r="G25" s="38"/>
      <c r="H25" s="51"/>
      <c r="I25" s="52"/>
      <c r="J25" s="53"/>
    </row>
    <row r="26" spans="1:10" ht="48" customHeight="1" x14ac:dyDescent="0.25">
      <c r="A26" s="22"/>
      <c r="B26" s="57"/>
      <c r="C26" s="52"/>
      <c r="D26" s="52"/>
      <c r="E26" s="52"/>
      <c r="F26" s="52"/>
      <c r="G26" s="38"/>
      <c r="H26" s="51"/>
      <c r="I26" s="52"/>
      <c r="J26" s="53"/>
    </row>
    <row r="27" spans="1:10" ht="48" customHeight="1" x14ac:dyDescent="0.25">
      <c r="A27" s="22"/>
      <c r="B27" s="57"/>
      <c r="C27" s="52"/>
      <c r="D27" s="52"/>
      <c r="E27" s="52"/>
      <c r="F27" s="52"/>
      <c r="G27" s="38"/>
      <c r="H27" s="51"/>
      <c r="I27" s="52"/>
      <c r="J27" s="53"/>
    </row>
    <row r="28" spans="1:10" ht="48" customHeight="1" x14ac:dyDescent="0.25">
      <c r="A28" s="22"/>
      <c r="B28" s="57"/>
      <c r="C28" s="52"/>
      <c r="D28" s="52"/>
      <c r="E28" s="52"/>
      <c r="F28" s="52"/>
      <c r="G28" s="38"/>
      <c r="H28" s="51"/>
      <c r="I28" s="52"/>
      <c r="J28" s="53"/>
    </row>
    <row r="29" spans="1:10" ht="48" customHeight="1" x14ac:dyDescent="0.25">
      <c r="A29" s="22"/>
      <c r="B29" s="57"/>
      <c r="C29" s="52"/>
      <c r="D29" s="52"/>
      <c r="E29" s="52"/>
      <c r="F29" s="52"/>
      <c r="G29" s="38"/>
      <c r="H29" s="51"/>
      <c r="I29" s="52"/>
      <c r="J29" s="53"/>
    </row>
    <row r="30" spans="1:10" ht="48" customHeight="1" x14ac:dyDescent="0.25">
      <c r="A30" s="22"/>
      <c r="B30" s="57"/>
      <c r="C30" s="52"/>
      <c r="D30" s="52"/>
      <c r="E30" s="52"/>
      <c r="F30" s="52"/>
      <c r="G30" s="38"/>
      <c r="H30" s="51"/>
      <c r="I30" s="52"/>
      <c r="J30" s="53"/>
    </row>
    <row r="31" spans="1:10" ht="48" customHeight="1" x14ac:dyDescent="0.25">
      <c r="A31" s="22"/>
      <c r="B31" s="57"/>
      <c r="C31" s="52"/>
      <c r="D31" s="52"/>
      <c r="E31" s="52"/>
      <c r="F31" s="52"/>
      <c r="G31" s="38"/>
      <c r="H31" s="51"/>
      <c r="I31" s="52"/>
      <c r="J31" s="53"/>
    </row>
    <row r="32" spans="1:10" ht="48.95" customHeight="1" thickBot="1" x14ac:dyDescent="0.3">
      <c r="A32" s="23"/>
      <c r="B32" s="66"/>
      <c r="C32" s="67"/>
      <c r="D32" s="67"/>
      <c r="E32" s="67"/>
      <c r="F32" s="67"/>
      <c r="G32" s="68"/>
      <c r="H32" s="69"/>
      <c r="I32" s="70"/>
      <c r="J32" s="71"/>
    </row>
    <row r="34" spans="1:10" ht="102" customHeight="1" x14ac:dyDescent="0.25">
      <c r="A34" s="64" t="s">
        <v>139</v>
      </c>
      <c r="B34" s="33"/>
      <c r="C34" s="33"/>
      <c r="D34" s="33"/>
      <c r="E34" s="33"/>
      <c r="F34" s="33"/>
      <c r="G34" s="33"/>
      <c r="H34" s="33"/>
      <c r="I34" s="33"/>
      <c r="J34" s="33"/>
    </row>
    <row r="37" spans="1:10" x14ac:dyDescent="0.25">
      <c r="A37" s="63" t="s">
        <v>140</v>
      </c>
      <c r="B37" s="33"/>
      <c r="C37" s="33"/>
      <c r="D37" s="33"/>
      <c r="E37" s="65" t="s">
        <v>174</v>
      </c>
      <c r="F37" s="33"/>
      <c r="G37" s="33"/>
      <c r="H37" s="33"/>
      <c r="I37" s="33"/>
      <c r="J37" s="33"/>
    </row>
    <row r="39" spans="1:10" x14ac:dyDescent="0.25">
      <c r="A39" s="63" t="s">
        <v>141</v>
      </c>
      <c r="B39" s="33"/>
      <c r="C39" s="33"/>
      <c r="D39" s="33"/>
      <c r="E39" s="65" t="s">
        <v>166</v>
      </c>
      <c r="F39" s="33"/>
      <c r="G39" s="33"/>
      <c r="H39" s="33"/>
      <c r="I39" s="33"/>
      <c r="J39" s="33"/>
    </row>
    <row r="86" spans="1:1" ht="15.75" x14ac:dyDescent="0.25">
      <c r="A86" t="s">
        <v>142</v>
      </c>
    </row>
  </sheetData>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2025-04-29T12:43:35Z</dcterms:modified>
</cp:coreProperties>
</file>