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asbuz\Documents\VAISTAI 7 dalis 1426375 2025-04-07\"/>
    </mc:Choice>
  </mc:AlternateContent>
  <xr:revisionPtr revIDLastSave="0" documentId="13_ncr:1_{C7059F82-9B53-496A-B231-E3B631A90CCB}"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9" i="1" l="1"/>
  <c r="F127" i="1"/>
  <c r="F128" i="1" s="1"/>
  <c r="F129" i="1" s="1"/>
  <c r="F130" i="1" s="1"/>
  <c r="G117" i="1"/>
  <c r="F115" i="1"/>
  <c r="G116" i="1" s="1"/>
  <c r="G105" i="1"/>
  <c r="F103" i="1"/>
  <c r="F104" i="1" s="1"/>
  <c r="F105" i="1" s="1"/>
  <c r="F106" i="1" s="1"/>
  <c r="G92" i="1"/>
  <c r="F90" i="1"/>
  <c r="G91" i="1" s="1"/>
  <c r="G80" i="1"/>
  <c r="F78" i="1"/>
  <c r="F79" i="1" s="1"/>
  <c r="F80" i="1" s="1"/>
  <c r="F81" i="1" s="1"/>
  <c r="G67" i="1"/>
  <c r="F65" i="1"/>
  <c r="F66" i="1" s="1"/>
  <c r="F67" i="1" s="1"/>
  <c r="F68" i="1" s="1"/>
  <c r="G54" i="1"/>
  <c r="F52" i="1"/>
  <c r="G53" i="1" s="1"/>
  <c r="G42" i="1"/>
  <c r="F40" i="1"/>
  <c r="F41" i="1" s="1"/>
  <c r="F42" i="1" s="1"/>
  <c r="F43" i="1" s="1"/>
  <c r="G21" i="1"/>
  <c r="F53" i="1" l="1"/>
  <c r="F54" i="1" s="1"/>
  <c r="F55" i="1" s="1"/>
  <c r="F91" i="1"/>
  <c r="F92" i="1" s="1"/>
  <c r="F93" i="1" s="1"/>
  <c r="F116" i="1"/>
  <c r="F117" i="1" s="1"/>
  <c r="F118" i="1" s="1"/>
  <c r="G79" i="1"/>
  <c r="G104" i="1"/>
  <c r="G41" i="1"/>
  <c r="G66" i="1"/>
  <c r="G128" i="1"/>
</calcChain>
</file>

<file path=xl/sharedStrings.xml><?xml version="1.0" encoding="utf-8"?>
<sst xmlns="http://schemas.openxmlformats.org/spreadsheetml/2006/main" count="225" uniqueCount="124">
  <si>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</si>
  <si>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</si>
  <si>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</si>
  <si>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</si>
  <si>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</si>
  <si>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</si>
  <si>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</si>
  <si>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</si>
  <si>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</si>
  <si>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</si>
  <si>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</si>
  <si>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</si>
  <si>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</si>
  <si>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</si>
  <si>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</si>
  <si>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</si>
  <si>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</si>
  <si>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</si>
  <si>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</si>
  <si>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</si>
  <si>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</si>
  <si>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</si>
  <si>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</si>
  <si>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</si>
  <si>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</si>
  <si>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</si>
  <si>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</si>
  <si>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</si>
  <si>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</si>
  <si>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</si>
  <si>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</si>
  <si>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 produkto pavadinimas, dozė, kiekis pakuotėje, gamintojas. Būtina pažymėti, kuris vaistas yra  vardinis</t>
  </si>
  <si>
    <t>Suma be PVM</t>
  </si>
  <si>
    <t>Taikomas PVM dydis (%)</t>
  </si>
  <si>
    <t>PVM suma</t>
  </si>
  <si>
    <t>Suma su PVM</t>
  </si>
  <si>
    <t>amp.</t>
  </si>
  <si>
    <t>tab.</t>
  </si>
  <si>
    <t>10. DALIS</t>
  </si>
  <si>
    <t>PIRIDOKSINO HIDROCHLORIDAS 100 MG/2ML</t>
  </si>
  <si>
    <t>10.</t>
  </si>
  <si>
    <t>Piridoksino hidrochloridas 100 mg/2ml</t>
  </si>
  <si>
    <t>10.1.</t>
  </si>
  <si>
    <t>11. DALIS</t>
  </si>
  <si>
    <t>PIRIDOSTIGMINAS 60MG</t>
  </si>
  <si>
    <t>11.</t>
  </si>
  <si>
    <t>Piridostigminas 60mg</t>
  </si>
  <si>
    <t>11.1.</t>
  </si>
  <si>
    <t>14. DALIS</t>
  </si>
  <si>
    <t>PRALIDOKSIMO CHLORIDAS 1000 MG INJEKCINIS TIRPALAS</t>
  </si>
  <si>
    <t>14.</t>
  </si>
  <si>
    <t>Pralidoksimo chloridas 1000 mg injekcinis tirpalas</t>
  </si>
  <si>
    <t>14.1.</t>
  </si>
  <si>
    <t>16. DALIS</t>
  </si>
  <si>
    <t>RIFAMPICINO 600MG MILTELIAI INJEKCINIAM TIRPALUI</t>
  </si>
  <si>
    <t>16.</t>
  </si>
  <si>
    <t>Rifampicino 600mg milteliai injekciniam tirpalui</t>
  </si>
  <si>
    <t>16.1.</t>
  </si>
  <si>
    <t>but./amp.</t>
  </si>
  <si>
    <t>17. DALIS</t>
  </si>
  <si>
    <t>SERUMAS NUO EUROPINIŲ GYVAČIŲ ĮKANDIMO 500UI UŽPILDYTAS ŠVIRKŠTAS</t>
  </si>
  <si>
    <t>17.</t>
  </si>
  <si>
    <t>Serumas nuo europinių gyvačių įkandimo 500UI užpildytas švirkštas</t>
  </si>
  <si>
    <t>17.1.</t>
  </si>
  <si>
    <t>švirkšt.</t>
  </si>
  <si>
    <t>20. DALIS</t>
  </si>
  <si>
    <t>SULFADIAZINUM 500 MG</t>
  </si>
  <si>
    <t>20.</t>
  </si>
  <si>
    <t>Sulfadiazinum 500 mg</t>
  </si>
  <si>
    <t>20.1.</t>
  </si>
  <si>
    <t>29. DALIS</t>
  </si>
  <si>
    <t>VAZOPRESINAS 20TV/ML 1ML</t>
  </si>
  <si>
    <t>29.</t>
  </si>
  <si>
    <t>Vazopresinas 20TV/ml 1ml</t>
  </si>
  <si>
    <t>29.1.</t>
  </si>
  <si>
    <t>30. DALIS</t>
  </si>
  <si>
    <t>VERAPAMILIO HIDROCHLORIDAS 5MG/2ML</t>
  </si>
  <si>
    <t>30.</t>
  </si>
  <si>
    <t>Verapamilio hidrochloridas 5mg/2ml</t>
  </si>
  <si>
    <t>30.1.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</si>
  <si>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</si>
  <si>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</si>
  <si>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</si>
  <si>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</si>
  <si>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</si>
  <si>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</si>
  <si>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</si>
  <si>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</si>
  <si>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</si>
  <si>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</si>
  <si>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</si>
  <si>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</si>
  <si>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</si>
  <si>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</si>
  <si>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</si>
  <si>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</si>
  <si>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</si>
  <si>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</si>
  <si>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</si>
  <si>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</si>
  <si>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9210-7 2025-02-13 16:32:44</t>
  </si>
  <si>
    <t>6.  Pasiūlymų formoje būtina palikti tik siūlomas pirkimo dalis. Nepasiūlytas pirkimo dalis būtina IŠTRINTI.</t>
  </si>
  <si>
    <t xml:space="preserve">MEDIKAMENTAI </t>
  </si>
  <si>
    <t>UAB Entafarma</t>
  </si>
  <si>
    <t>Klonėnų vs.1, Šrivintų r. sav., 19156</t>
  </si>
  <si>
    <t>LT744438415</t>
  </si>
  <si>
    <t>AB "Swedbank"  bankas, b.k. kodas 73000, A/s LT79 7300 0101 6149 4031</t>
  </si>
  <si>
    <t>Aurimas Kirkliauskas</t>
  </si>
  <si>
    <t xml:space="preserve">8-618 82684, aurimas.kirkliauskas@entafarma.lt </t>
  </si>
  <si>
    <t>Aurimas Kirkliauskas, konkursų skyriaus vadovas</t>
  </si>
  <si>
    <t>Agnė Andrijauskienė, 8-612 49288, ligonines@entafarma.lt</t>
  </si>
  <si>
    <t>Širvintų r. sav.</t>
  </si>
  <si>
    <t>2025-04-07</t>
  </si>
  <si>
    <t>07/04/25</t>
  </si>
  <si>
    <t>Konkursų skyriaus vadovas</t>
  </si>
  <si>
    <t>Ne</t>
  </si>
  <si>
    <t>Vitamine B6 100mg/2ml injekcinis tirpalas 2ml N10, Profarma [Vardinis]</t>
  </si>
  <si>
    <t>Distinon 60mg tab. N50, Samarth [Vardinis]</t>
  </si>
  <si>
    <t>Neopam 1000mg inj. N2, Troikaa Pharmaceuticals [Vardinis]</t>
  </si>
  <si>
    <t>Rifadin 600mg milteliai infuziniam tirpalui 10ml N1, Sanofi [Vardinis]</t>
  </si>
  <si>
    <t>Antytoksyna jadu ZMIJ 500iu inj.tirp. N1, Biomed [Vardinis]</t>
  </si>
  <si>
    <t xml:space="preserve">Sulfadiazine 500mg tabletės N100, Omega Pharma Laboratories (Vardinis) </t>
  </si>
  <si>
    <t>CPRESSIN-P 20IU/ml 1ml injekcinis tirpalas N5, Samarth (Vardinis)</t>
  </si>
  <si>
    <t>VPL 5mg/2ml inj. N10, Samarth [Vardinis]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</si>
</sst>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7" borderId="0" xfId="0" applyFont="1" applyFill="1"/>
    <xf numFmtId="0" fontId="1" fillId="8" borderId="0" xfId="0" applyFont="1" applyFill="1" applyAlignment="1">
      <alignment wrapText="1"/>
    </xf>
    <xf numFmtId="0" fontId="2" fillId="4" borderId="21" xfId="0" applyFont="1" applyFill="1" applyBorder="1" applyAlignment="1">
      <alignment wrapText="1"/>
    </xf>
    <xf numFmtId="0" fontId="1" fillId="4" borderId="21" xfId="0" applyFont="1" applyFill="1" applyBorder="1" applyAlignment="1">
      <alignment wrapText="1"/>
    </xf>
    <xf numFmtId="0" fontId="1" fillId="4" borderId="0" xfId="0" applyFont="1" applyFill="1" applyAlignment="1">
      <alignment wrapText="1"/>
    </xf>
    <xf numFmtId="0" fontId="1" fillId="5" borderId="21" xfId="0" applyFont="1" applyFill="1" applyBorder="1" applyAlignment="1" applyProtection="1">
      <alignment wrapText="1"/>
      <protection locked="0"/>
    </xf>
    <xf numFmtId="49" fontId="1" fillId="6" borderId="1" xfId="0" applyNumberFormat="1" applyFont="1" applyFill="1" applyBorder="1" applyAlignment="1" applyProtection="1">
      <alignment horizontal="center"/>
      <protection locked="0"/>
    </xf>
    <xf numFmtId="0" fontId="1" fillId="6" borderId="21" xfId="0" applyFont="1" applyFill="1" applyBorder="1" applyAlignment="1" applyProtection="1">
      <alignment wrapText="1"/>
      <protection locked="0"/>
    </xf>
    <xf numFmtId="0" fontId="1" fillId="0" borderId="21" xfId="0" applyFont="1" applyBorder="1" applyAlignment="1" applyProtection="1">
      <alignment wrapText="1"/>
      <protection locked="0"/>
    </xf>
    <xf numFmtId="0" fontId="1" fillId="0" borderId="21" xfId="0" applyFont="1" applyBorder="1" applyProtection="1">
      <protection locked="0"/>
    </xf>
    <xf numFmtId="0" fontId="1" fillId="2" borderId="0" xfId="0" applyFont="1" applyFill="1"/>
    <xf numFmtId="0" fontId="1" fillId="6"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49" fontId="3" fillId="2" borderId="2" xfId="0" applyNumberFormat="1" applyFont="1" applyFill="1" applyBorder="1" applyAlignment="1">
      <alignment horizontal="left" vertical="center" wrapText="1"/>
    </xf>
    <xf numFmtId="0" fontId="0" fillId="0" borderId="20" xfId="0" applyBorder="1"/>
    <xf numFmtId="0" fontId="2" fillId="2" borderId="0" xfId="0" applyFont="1" applyFill="1"/>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1" fillId="3" borderId="1"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0" fillId="0" borderId="10" xfId="0" applyBorder="1"/>
    <xf numFmtId="0" fontId="1" fillId="3" borderId="8" xfId="0" applyFont="1" applyFill="1" applyBorder="1" applyAlignment="1" applyProtection="1">
      <alignment horizontal="center" vertical="center" wrapText="1"/>
      <protection locked="0"/>
    </xf>
    <xf numFmtId="0" fontId="0" fillId="0" borderId="15" xfId="0" applyBorder="1"/>
    <xf numFmtId="0" fontId="1" fillId="5" borderId="15" xfId="0" applyFont="1" applyFill="1" applyBorder="1" applyAlignment="1" applyProtection="1">
      <alignment horizontal="center" vertical="center" wrapText="1"/>
      <protection locked="0"/>
    </xf>
    <xf numFmtId="0" fontId="0" fillId="0" borderId="14" xfId="0" applyBorder="1"/>
    <xf numFmtId="0" fontId="1" fillId="2" borderId="5" xfId="0" applyFont="1" applyFill="1" applyBorder="1" applyAlignment="1">
      <alignment horizontal="center" vertical="center" wrapText="1"/>
    </xf>
    <xf numFmtId="0" fontId="0" fillId="0" borderId="11" xfId="0" applyBorder="1"/>
    <xf numFmtId="0" fontId="1" fillId="3" borderId="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12"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1" fillId="3" borderId="0" xfId="0" applyFont="1" applyFill="1" applyProtection="1">
      <protection locked="0"/>
    </xf>
    <xf numFmtId="0" fontId="2" fillId="2" borderId="0" xfId="0" applyFont="1" applyFill="1" applyAlignment="1">
      <alignment horizontal="left"/>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30"/>
  <sheetViews>
    <sheetView tabSelected="1" workbookViewId="0">
      <selection activeCell="C137" sqref="C137"/>
    </sheetView>
  </sheetViews>
  <sheetFormatPr defaultColWidth="10.69921875" defaultRowHeight="14.4" x14ac:dyDescent="0.3"/>
  <cols>
    <col min="1" max="1" width="9.19921875" style="1" customWidth="1"/>
    <col min="2" max="2" width="72.3984375" style="1" customWidth="1"/>
    <col min="3" max="3" width="19.09765625" style="1" customWidth="1"/>
    <col min="4" max="4" width="16.8984375" style="1" customWidth="1"/>
    <col min="5" max="5" width="17.69921875" style="1" customWidth="1"/>
    <col min="6" max="6" width="15.59765625" style="1" customWidth="1"/>
    <col min="7" max="7" width="32" style="12" customWidth="1"/>
    <col min="8" max="8" width="26.5" style="1" customWidth="1"/>
    <col min="9" max="15" width="25" style="1" customWidth="1"/>
    <col min="16" max="16" width="10.69921875" style="1" customWidth="1"/>
    <col min="17" max="16384" width="10.69921875" style="1"/>
  </cols>
  <sheetData>
    <row r="2" spans="1:6" x14ac:dyDescent="0.3">
      <c r="A2" s="13" t="s">
        <v>0</v>
      </c>
      <c r="B2" s="2"/>
    </row>
    <row r="3" spans="1:6" x14ac:dyDescent="0.3">
      <c r="B3" s="3"/>
    </row>
    <row r="4" spans="1:6" x14ac:dyDescent="0.3">
      <c r="A4" s="13" t="s">
        <v>102</v>
      </c>
      <c r="B4" s="2"/>
    </row>
    <row r="5" spans="1:6" x14ac:dyDescent="0.3">
      <c r="A5" s="2"/>
      <c r="B5" s="2"/>
    </row>
    <row r="6" spans="1:6" x14ac:dyDescent="0.3">
      <c r="A6" s="1" t="s">
        <v>1</v>
      </c>
      <c r="B6" s="13" t="s">
        <v>2</v>
      </c>
    </row>
    <row r="7" spans="1:6" x14ac:dyDescent="0.3">
      <c r="B7" s="2"/>
    </row>
    <row r="8" spans="1:6" x14ac:dyDescent="0.3">
      <c r="A8" s="4" t="s">
        <v>3</v>
      </c>
      <c r="B8" s="29" t="s">
        <v>112</v>
      </c>
    </row>
    <row r="9" spans="1:6" x14ac:dyDescent="0.3">
      <c r="A9" s="4" t="s">
        <v>4</v>
      </c>
      <c r="B9" s="29" t="s">
        <v>113</v>
      </c>
    </row>
    <row r="10" spans="1:6" x14ac:dyDescent="0.3">
      <c r="A10" s="4" t="s">
        <v>5</v>
      </c>
      <c r="B10" s="29" t="s">
        <v>111</v>
      </c>
    </row>
    <row r="12" spans="1:6" ht="15.6" x14ac:dyDescent="0.3">
      <c r="A12" s="40" t="s">
        <v>6</v>
      </c>
      <c r="B12" s="41"/>
      <c r="C12" s="34" t="s">
        <v>103</v>
      </c>
      <c r="D12" s="35"/>
      <c r="E12" s="35"/>
      <c r="F12" s="36"/>
    </row>
    <row r="13" spans="1:6" ht="16.2" customHeight="1" x14ac:dyDescent="0.3">
      <c r="A13" s="45" t="s">
        <v>7</v>
      </c>
      <c r="B13" s="38"/>
      <c r="C13" s="34">
        <v>174443844</v>
      </c>
      <c r="D13" s="35"/>
      <c r="E13" s="35"/>
      <c r="F13" s="36"/>
    </row>
    <row r="14" spans="1:6" ht="16.2" customHeight="1" x14ac:dyDescent="0.3">
      <c r="A14" s="45" t="s">
        <v>8</v>
      </c>
      <c r="B14" s="38"/>
      <c r="C14" s="34" t="s">
        <v>104</v>
      </c>
      <c r="D14" s="35"/>
      <c r="E14" s="35"/>
      <c r="F14" s="36"/>
    </row>
    <row r="15" spans="1:6" ht="16.2" customHeight="1" x14ac:dyDescent="0.3">
      <c r="A15" s="40" t="s">
        <v>9</v>
      </c>
      <c r="B15" s="41"/>
      <c r="C15" s="34" t="s">
        <v>105</v>
      </c>
      <c r="D15" s="35"/>
      <c r="E15" s="35"/>
      <c r="F15" s="36"/>
    </row>
    <row r="16" spans="1:6" ht="63" customHeight="1" x14ac:dyDescent="0.3">
      <c r="A16" s="37" t="s">
        <v>10</v>
      </c>
      <c r="B16" s="38"/>
      <c r="C16" s="34" t="s">
        <v>106</v>
      </c>
      <c r="D16" s="35"/>
      <c r="E16" s="35"/>
      <c r="F16" s="36"/>
    </row>
    <row r="17" spans="1:7" ht="16.2" customHeight="1" x14ac:dyDescent="0.3">
      <c r="A17" s="40" t="s">
        <v>11</v>
      </c>
      <c r="B17" s="41"/>
      <c r="C17" s="34" t="s">
        <v>107</v>
      </c>
      <c r="D17" s="35"/>
      <c r="E17" s="35"/>
      <c r="F17" s="36"/>
    </row>
    <row r="18" spans="1:7" ht="16.2" customHeight="1" x14ac:dyDescent="0.3">
      <c r="A18" s="40" t="s">
        <v>12</v>
      </c>
      <c r="B18" s="41"/>
      <c r="C18" s="34" t="s">
        <v>108</v>
      </c>
      <c r="D18" s="35"/>
      <c r="E18" s="35"/>
      <c r="F18" s="36"/>
    </row>
    <row r="19" spans="1:7" ht="48" customHeight="1" x14ac:dyDescent="0.3">
      <c r="A19" s="40" t="s">
        <v>13</v>
      </c>
      <c r="B19" s="41"/>
      <c r="C19" s="34" t="s">
        <v>109</v>
      </c>
      <c r="D19" s="35"/>
      <c r="E19" s="35"/>
      <c r="F19" s="36"/>
    </row>
    <row r="20" spans="1:7" ht="55.2" customHeight="1" x14ac:dyDescent="0.3">
      <c r="A20" s="40" t="s">
        <v>14</v>
      </c>
      <c r="B20" s="41"/>
      <c r="C20" s="34" t="s">
        <v>110</v>
      </c>
      <c r="D20" s="35"/>
      <c r="E20" s="35"/>
      <c r="F20" s="36"/>
    </row>
    <row r="21" spans="1:7" ht="70.95" customHeight="1" x14ac:dyDescent="0.3">
      <c r="A21" s="42" t="s">
        <v>15</v>
      </c>
      <c r="B21" s="43"/>
      <c r="C21" s="46"/>
      <c r="D21" s="47"/>
      <c r="E21" s="47"/>
      <c r="F21" s="47"/>
      <c r="G21" s="27"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39" t="s">
        <v>16</v>
      </c>
      <c r="B23" s="33"/>
      <c r="C23" s="33"/>
      <c r="D23" s="33"/>
      <c r="E23" s="33"/>
      <c r="F23" s="33"/>
    </row>
    <row r="24" spans="1:7" x14ac:dyDescent="0.3">
      <c r="A24" s="33" t="s">
        <v>17</v>
      </c>
      <c r="B24" s="33"/>
      <c r="C24" s="33"/>
      <c r="D24" s="33"/>
      <c r="E24" s="33"/>
      <c r="F24" s="33"/>
    </row>
    <row r="25" spans="1:7" x14ac:dyDescent="0.3">
      <c r="A25" s="33" t="s">
        <v>18</v>
      </c>
      <c r="B25" s="33"/>
      <c r="C25" s="33"/>
      <c r="D25" s="33"/>
      <c r="E25" s="33"/>
      <c r="F25" s="33"/>
    </row>
    <row r="26" spans="1:7" x14ac:dyDescent="0.3">
      <c r="A26" s="33" t="s">
        <v>19</v>
      </c>
      <c r="B26" s="33"/>
      <c r="C26" s="33"/>
      <c r="D26" s="33"/>
      <c r="E26" s="33"/>
      <c r="F26" s="33"/>
    </row>
    <row r="27" spans="1:7" x14ac:dyDescent="0.3">
      <c r="A27" s="33" t="s">
        <v>20</v>
      </c>
      <c r="B27" s="33"/>
      <c r="C27" s="33"/>
      <c r="D27" s="33"/>
      <c r="E27" s="33"/>
      <c r="F27" s="33"/>
    </row>
    <row r="28" spans="1:7" ht="19.95" customHeight="1" x14ac:dyDescent="0.3">
      <c r="A28" s="44" t="s">
        <v>21</v>
      </c>
      <c r="B28" s="33"/>
      <c r="C28" s="33"/>
      <c r="D28" s="33"/>
      <c r="E28" s="33"/>
      <c r="F28" s="33"/>
    </row>
    <row r="29" spans="1:7" x14ac:dyDescent="0.3">
      <c r="A29" s="33" t="s">
        <v>22</v>
      </c>
      <c r="B29" s="33"/>
      <c r="C29" s="33"/>
      <c r="D29" s="33"/>
      <c r="E29" s="33"/>
      <c r="F29" s="33"/>
    </row>
    <row r="30" spans="1:7" x14ac:dyDescent="0.3">
      <c r="A30" s="14" t="s">
        <v>23</v>
      </c>
      <c r="D30" s="15"/>
    </row>
    <row r="31" spans="1:7" x14ac:dyDescent="0.3">
      <c r="A31" s="23" t="s">
        <v>101</v>
      </c>
      <c r="B31" s="24"/>
    </row>
    <row r="32" spans="1:7" x14ac:dyDescent="0.3">
      <c r="A32" s="14"/>
    </row>
    <row r="35" spans="1:7" x14ac:dyDescent="0.3">
      <c r="A35" s="13" t="s">
        <v>38</v>
      </c>
      <c r="B35" s="13" t="s">
        <v>39</v>
      </c>
    </row>
    <row r="37" spans="1:7" x14ac:dyDescent="0.3">
      <c r="A37" s="13" t="s">
        <v>24</v>
      </c>
    </row>
    <row r="38" spans="1:7" ht="43.2" x14ac:dyDescent="0.3">
      <c r="A38" s="16" t="s">
        <v>25</v>
      </c>
      <c r="B38" s="16" t="s">
        <v>26</v>
      </c>
      <c r="C38" s="16" t="s">
        <v>27</v>
      </c>
      <c r="D38" s="16" t="s">
        <v>28</v>
      </c>
      <c r="E38" s="16" t="s">
        <v>29</v>
      </c>
      <c r="F38" s="16" t="s">
        <v>30</v>
      </c>
      <c r="G38" s="25" t="s">
        <v>31</v>
      </c>
    </row>
    <row r="39" spans="1:7" x14ac:dyDescent="0.3">
      <c r="A39" s="16" t="s">
        <v>40</v>
      </c>
      <c r="B39" s="16" t="s">
        <v>41</v>
      </c>
      <c r="C39" s="17"/>
      <c r="D39" s="17"/>
      <c r="E39" s="17"/>
      <c r="F39" s="17"/>
      <c r="G39" s="26"/>
    </row>
    <row r="40" spans="1:7" ht="28.8" x14ac:dyDescent="0.3">
      <c r="A40" s="17" t="s">
        <v>42</v>
      </c>
      <c r="B40" s="17" t="s">
        <v>41</v>
      </c>
      <c r="C40" s="17">
        <v>1100</v>
      </c>
      <c r="D40" s="17" t="s">
        <v>36</v>
      </c>
      <c r="E40" s="32">
        <v>0.48</v>
      </c>
      <c r="F40" s="17">
        <f>IF(ISBLANK(E40),"", PRODUCT(C40,E40))</f>
        <v>528</v>
      </c>
      <c r="G40" s="28" t="s">
        <v>116</v>
      </c>
    </row>
    <row r="41" spans="1:7" x14ac:dyDescent="0.3">
      <c r="E41" s="16" t="s">
        <v>32</v>
      </c>
      <c r="F41" s="16">
        <f>IF(F40="","",ROUND(SUM(F40:F40),2))</f>
        <v>528</v>
      </c>
      <c r="G41" s="27" t="str">
        <f>IF(F40="","Neužpildytos visos objektų kainos","")</f>
        <v/>
      </c>
    </row>
    <row r="42" spans="1:7" x14ac:dyDescent="0.3">
      <c r="C42" s="16" t="s">
        <v>33</v>
      </c>
      <c r="D42" s="18">
        <v>5</v>
      </c>
      <c r="E42" s="16" t="s">
        <v>34</v>
      </c>
      <c r="F42" s="16">
        <f>IF(OR(F41="",D42=""),"", ROUND(PRODUCT(D42,F41)/100,2))</f>
        <v>26.4</v>
      </c>
      <c r="G42" s="27" t="str">
        <f>IF(D42="", "Nurodykite taikomą PVM dydį", "")</f>
        <v/>
      </c>
    </row>
    <row r="43" spans="1:7" x14ac:dyDescent="0.3">
      <c r="E43" s="16" t="s">
        <v>35</v>
      </c>
      <c r="F43" s="16">
        <f>IF(ISBLANK(F42), "", ROUND(SUM(F41:F42),2))</f>
        <v>554.4</v>
      </c>
    </row>
    <row r="47" spans="1:7" x14ac:dyDescent="0.3">
      <c r="A47" s="13" t="s">
        <v>43</v>
      </c>
      <c r="B47" s="13" t="s">
        <v>44</v>
      </c>
    </row>
    <row r="49" spans="1:7" x14ac:dyDescent="0.3">
      <c r="A49" s="13" t="s">
        <v>24</v>
      </c>
    </row>
    <row r="50" spans="1:7" ht="43.2" x14ac:dyDescent="0.3">
      <c r="A50" s="16" t="s">
        <v>25</v>
      </c>
      <c r="B50" s="16" t="s">
        <v>26</v>
      </c>
      <c r="C50" s="16" t="s">
        <v>27</v>
      </c>
      <c r="D50" s="16" t="s">
        <v>28</v>
      </c>
      <c r="E50" s="16" t="s">
        <v>29</v>
      </c>
      <c r="F50" s="16" t="s">
        <v>30</v>
      </c>
      <c r="G50" s="25" t="s">
        <v>31</v>
      </c>
    </row>
    <row r="51" spans="1:7" x14ac:dyDescent="0.3">
      <c r="A51" s="16" t="s">
        <v>45</v>
      </c>
      <c r="B51" s="16" t="s">
        <v>46</v>
      </c>
      <c r="C51" s="17"/>
      <c r="D51" s="17"/>
      <c r="E51" s="17"/>
      <c r="F51" s="17"/>
      <c r="G51" s="26"/>
    </row>
    <row r="52" spans="1:7" ht="28.8" x14ac:dyDescent="0.3">
      <c r="A52" s="17" t="s">
        <v>47</v>
      </c>
      <c r="B52" s="17" t="s">
        <v>46</v>
      </c>
      <c r="C52" s="17">
        <v>300</v>
      </c>
      <c r="D52" s="17" t="s">
        <v>37</v>
      </c>
      <c r="E52" s="31">
        <v>0.18</v>
      </c>
      <c r="F52" s="17">
        <f>IF(ISBLANK(E52),"", PRODUCT(C52,E52))</f>
        <v>54</v>
      </c>
      <c r="G52" s="28" t="s">
        <v>117</v>
      </c>
    </row>
    <row r="53" spans="1:7" x14ac:dyDescent="0.3">
      <c r="E53" s="16" t="s">
        <v>32</v>
      </c>
      <c r="F53" s="16">
        <f>IF(F52="","",ROUND(SUM(F52:F52),2))</f>
        <v>54</v>
      </c>
      <c r="G53" s="27" t="str">
        <f>IF(F52="","Neužpildytos visos objektų kainos","")</f>
        <v/>
      </c>
    </row>
    <row r="54" spans="1:7" x14ac:dyDescent="0.3">
      <c r="C54" s="16" t="s">
        <v>33</v>
      </c>
      <c r="D54" s="18">
        <v>5</v>
      </c>
      <c r="E54" s="16" t="s">
        <v>34</v>
      </c>
      <c r="F54" s="16">
        <f>IF(OR(F53="",D54=""),"", ROUND(PRODUCT(D54,F53)/100,2))</f>
        <v>2.7</v>
      </c>
      <c r="G54" s="27" t="str">
        <f>IF(D54="", "Nurodykite taikomą PVM dydį", "")</f>
        <v/>
      </c>
    </row>
    <row r="55" spans="1:7" x14ac:dyDescent="0.3">
      <c r="E55" s="16" t="s">
        <v>35</v>
      </c>
      <c r="F55" s="16">
        <f>IF(ISBLANK(F54), "", ROUND(SUM(F53:F54),2))</f>
        <v>56.7</v>
      </c>
    </row>
    <row r="60" spans="1:7" x14ac:dyDescent="0.3">
      <c r="A60" s="13" t="s">
        <v>48</v>
      </c>
      <c r="B60" s="13" t="s">
        <v>49</v>
      </c>
    </row>
    <row r="62" spans="1:7" x14ac:dyDescent="0.3">
      <c r="A62" s="13" t="s">
        <v>24</v>
      </c>
    </row>
    <row r="63" spans="1:7" ht="43.2" x14ac:dyDescent="0.3">
      <c r="A63" s="16" t="s">
        <v>25</v>
      </c>
      <c r="B63" s="16" t="s">
        <v>26</v>
      </c>
      <c r="C63" s="16" t="s">
        <v>27</v>
      </c>
      <c r="D63" s="16" t="s">
        <v>28</v>
      </c>
      <c r="E63" s="16" t="s">
        <v>29</v>
      </c>
      <c r="F63" s="16" t="s">
        <v>30</v>
      </c>
      <c r="G63" s="25" t="s">
        <v>31</v>
      </c>
    </row>
    <row r="64" spans="1:7" x14ac:dyDescent="0.3">
      <c r="A64" s="16" t="s">
        <v>50</v>
      </c>
      <c r="B64" s="16" t="s">
        <v>51</v>
      </c>
      <c r="C64" s="17"/>
      <c r="D64" s="17"/>
      <c r="E64" s="17"/>
      <c r="F64" s="17"/>
      <c r="G64" s="26"/>
    </row>
    <row r="65" spans="1:7" ht="28.8" x14ac:dyDescent="0.3">
      <c r="A65" s="17" t="s">
        <v>52</v>
      </c>
      <c r="B65" s="17" t="s">
        <v>51</v>
      </c>
      <c r="C65" s="17">
        <v>100</v>
      </c>
      <c r="D65" s="17" t="s">
        <v>36</v>
      </c>
      <c r="E65" s="30">
        <v>22</v>
      </c>
      <c r="F65" s="17">
        <f>IF(ISBLANK(E65),"", PRODUCT(C65,E65))</f>
        <v>2200</v>
      </c>
      <c r="G65" s="28" t="s">
        <v>118</v>
      </c>
    </row>
    <row r="66" spans="1:7" x14ac:dyDescent="0.3">
      <c r="E66" s="16" t="s">
        <v>32</v>
      </c>
      <c r="F66" s="16">
        <f>IF(F65="","",ROUND(SUM(F65:F65),2))</f>
        <v>2200</v>
      </c>
      <c r="G66" s="27" t="str">
        <f>IF(F65="","Neužpildytos visos objektų kainos","")</f>
        <v/>
      </c>
    </row>
    <row r="67" spans="1:7" x14ac:dyDescent="0.3">
      <c r="C67" s="16" t="s">
        <v>33</v>
      </c>
      <c r="D67" s="18">
        <v>5</v>
      </c>
      <c r="E67" s="16" t="s">
        <v>34</v>
      </c>
      <c r="F67" s="16">
        <f>IF(OR(F66="",D67=""),"", ROUND(PRODUCT(D67,F66)/100,2))</f>
        <v>110</v>
      </c>
      <c r="G67" s="27" t="str">
        <f>IF(D67="", "Nurodykite taikomą PVM dydį", "")</f>
        <v/>
      </c>
    </row>
    <row r="68" spans="1:7" x14ac:dyDescent="0.3">
      <c r="E68" s="16" t="s">
        <v>35</v>
      </c>
      <c r="F68" s="16">
        <f>IF(ISBLANK(F67), "", ROUND(SUM(F66:F67),2))</f>
        <v>2310</v>
      </c>
    </row>
    <row r="73" spans="1:7" x14ac:dyDescent="0.3">
      <c r="A73" s="13" t="s">
        <v>53</v>
      </c>
      <c r="B73" s="13" t="s">
        <v>54</v>
      </c>
    </row>
    <row r="75" spans="1:7" x14ac:dyDescent="0.3">
      <c r="A75" s="13" t="s">
        <v>24</v>
      </c>
    </row>
    <row r="76" spans="1:7" ht="43.2" x14ac:dyDescent="0.3">
      <c r="A76" s="16" t="s">
        <v>25</v>
      </c>
      <c r="B76" s="16" t="s">
        <v>26</v>
      </c>
      <c r="C76" s="16" t="s">
        <v>27</v>
      </c>
      <c r="D76" s="16" t="s">
        <v>28</v>
      </c>
      <c r="E76" s="16" t="s">
        <v>29</v>
      </c>
      <c r="F76" s="16" t="s">
        <v>30</v>
      </c>
      <c r="G76" s="25" t="s">
        <v>31</v>
      </c>
    </row>
    <row r="77" spans="1:7" x14ac:dyDescent="0.3">
      <c r="A77" s="16" t="s">
        <v>55</v>
      </c>
      <c r="B77" s="16" t="s">
        <v>56</v>
      </c>
      <c r="C77" s="17"/>
      <c r="D77" s="17"/>
      <c r="E77" s="17"/>
      <c r="F77" s="17"/>
      <c r="G77" s="26"/>
    </row>
    <row r="78" spans="1:7" ht="28.8" x14ac:dyDescent="0.3">
      <c r="A78" s="17" t="s">
        <v>57</v>
      </c>
      <c r="B78" s="17" t="s">
        <v>56</v>
      </c>
      <c r="C78" s="17">
        <v>80</v>
      </c>
      <c r="D78" s="17" t="s">
        <v>58</v>
      </c>
      <c r="E78" s="30">
        <v>13</v>
      </c>
      <c r="F78" s="17">
        <f>IF(ISBLANK(E78),"", PRODUCT(C78,E78))</f>
        <v>1040</v>
      </c>
      <c r="G78" s="28" t="s">
        <v>119</v>
      </c>
    </row>
    <row r="79" spans="1:7" x14ac:dyDescent="0.3">
      <c r="E79" s="16" t="s">
        <v>32</v>
      </c>
      <c r="F79" s="16">
        <f>IF(F78="","",ROUND(SUM(F78:F78),2))</f>
        <v>1040</v>
      </c>
      <c r="G79" s="27" t="str">
        <f>IF(F78="","Neužpildytos visos objektų kainos","")</f>
        <v/>
      </c>
    </row>
    <row r="80" spans="1:7" x14ac:dyDescent="0.3">
      <c r="C80" s="16" t="s">
        <v>33</v>
      </c>
      <c r="D80" s="18">
        <v>5</v>
      </c>
      <c r="E80" s="16" t="s">
        <v>34</v>
      </c>
      <c r="F80" s="16">
        <f>IF(OR(F79="",D80=""),"", ROUND(PRODUCT(D80,F79)/100,2))</f>
        <v>52</v>
      </c>
      <c r="G80" s="27" t="str">
        <f>IF(D80="", "Nurodykite taikomą PVM dydį", "")</f>
        <v/>
      </c>
    </row>
    <row r="81" spans="1:7" x14ac:dyDescent="0.3">
      <c r="E81" s="16" t="s">
        <v>35</v>
      </c>
      <c r="F81" s="16">
        <f>IF(ISBLANK(F80), "", ROUND(SUM(F79:F80),2))</f>
        <v>1092</v>
      </c>
    </row>
    <row r="85" spans="1:7" x14ac:dyDescent="0.3">
      <c r="A85" s="13" t="s">
        <v>59</v>
      </c>
      <c r="B85" s="13" t="s">
        <v>60</v>
      </c>
    </row>
    <row r="87" spans="1:7" x14ac:dyDescent="0.3">
      <c r="A87" s="13" t="s">
        <v>24</v>
      </c>
    </row>
    <row r="88" spans="1:7" ht="43.2" x14ac:dyDescent="0.3">
      <c r="A88" s="16" t="s">
        <v>25</v>
      </c>
      <c r="B88" s="16" t="s">
        <v>26</v>
      </c>
      <c r="C88" s="16" t="s">
        <v>27</v>
      </c>
      <c r="D88" s="16" t="s">
        <v>28</v>
      </c>
      <c r="E88" s="16" t="s">
        <v>29</v>
      </c>
      <c r="F88" s="16" t="s">
        <v>30</v>
      </c>
      <c r="G88" s="25" t="s">
        <v>31</v>
      </c>
    </row>
    <row r="89" spans="1:7" x14ac:dyDescent="0.3">
      <c r="A89" s="16" t="s">
        <v>61</v>
      </c>
      <c r="B89" s="16" t="s">
        <v>62</v>
      </c>
      <c r="C89" s="17"/>
      <c r="D89" s="17"/>
      <c r="E89" s="17"/>
      <c r="F89" s="17"/>
      <c r="G89" s="26"/>
    </row>
    <row r="90" spans="1:7" ht="28.8" x14ac:dyDescent="0.3">
      <c r="A90" s="17" t="s">
        <v>63</v>
      </c>
      <c r="B90" s="17" t="s">
        <v>62</v>
      </c>
      <c r="C90" s="17">
        <v>6</v>
      </c>
      <c r="D90" s="17" t="s">
        <v>64</v>
      </c>
      <c r="E90" s="30">
        <v>323</v>
      </c>
      <c r="F90" s="17">
        <f>IF(ISBLANK(E90),"", PRODUCT(C90,E90))</f>
        <v>1938</v>
      </c>
      <c r="G90" s="28" t="s">
        <v>120</v>
      </c>
    </row>
    <row r="91" spans="1:7" x14ac:dyDescent="0.3">
      <c r="E91" s="16" t="s">
        <v>32</v>
      </c>
      <c r="F91" s="16">
        <f>IF(F90="","",ROUND(SUM(F90:F90),2))</f>
        <v>1938</v>
      </c>
      <c r="G91" s="27" t="str">
        <f>IF(F90="","Neužpildytos visos objektų kainos","")</f>
        <v/>
      </c>
    </row>
    <row r="92" spans="1:7" x14ac:dyDescent="0.3">
      <c r="C92" s="16" t="s">
        <v>33</v>
      </c>
      <c r="D92" s="18">
        <v>5</v>
      </c>
      <c r="E92" s="16" t="s">
        <v>34</v>
      </c>
      <c r="F92" s="16">
        <f>IF(OR(F91="",D92=""),"", ROUND(PRODUCT(D92,F91)/100,2))</f>
        <v>96.9</v>
      </c>
      <c r="G92" s="27" t="str">
        <f>IF(D92="", "Nurodykite taikomą PVM dydį", "")</f>
        <v/>
      </c>
    </row>
    <row r="93" spans="1:7" x14ac:dyDescent="0.3">
      <c r="E93" s="16" t="s">
        <v>35</v>
      </c>
      <c r="F93" s="16">
        <f>IF(ISBLANK(F92), "", ROUND(SUM(F91:F92),2))</f>
        <v>2034.9</v>
      </c>
    </row>
    <row r="98" spans="1:7" x14ac:dyDescent="0.3">
      <c r="A98" s="13" t="s">
        <v>65</v>
      </c>
      <c r="B98" s="13" t="s">
        <v>66</v>
      </c>
    </row>
    <row r="100" spans="1:7" x14ac:dyDescent="0.3">
      <c r="A100" s="13" t="s">
        <v>24</v>
      </c>
    </row>
    <row r="101" spans="1:7" ht="43.2" x14ac:dyDescent="0.3">
      <c r="A101" s="16" t="s">
        <v>25</v>
      </c>
      <c r="B101" s="16" t="s">
        <v>26</v>
      </c>
      <c r="C101" s="16" t="s">
        <v>27</v>
      </c>
      <c r="D101" s="16" t="s">
        <v>28</v>
      </c>
      <c r="E101" s="16" t="s">
        <v>29</v>
      </c>
      <c r="F101" s="16" t="s">
        <v>30</v>
      </c>
      <c r="G101" s="25" t="s">
        <v>31</v>
      </c>
    </row>
    <row r="102" spans="1:7" x14ac:dyDescent="0.3">
      <c r="A102" s="16" t="s">
        <v>67</v>
      </c>
      <c r="B102" s="16" t="s">
        <v>68</v>
      </c>
      <c r="C102" s="17"/>
      <c r="D102" s="17"/>
      <c r="E102" s="17"/>
      <c r="F102" s="17"/>
      <c r="G102" s="26"/>
    </row>
    <row r="103" spans="1:7" ht="28.8" x14ac:dyDescent="0.3">
      <c r="A103" s="17" t="s">
        <v>69</v>
      </c>
      <c r="B103" s="17" t="s">
        <v>68</v>
      </c>
      <c r="C103" s="17">
        <v>260</v>
      </c>
      <c r="D103" s="17" t="s">
        <v>37</v>
      </c>
      <c r="E103" s="30">
        <v>0.77</v>
      </c>
      <c r="F103" s="17">
        <f>IF(ISBLANK(E103),"", PRODUCT(C103,E103))</f>
        <v>200.20000000000002</v>
      </c>
      <c r="G103" s="28" t="s">
        <v>121</v>
      </c>
    </row>
    <row r="104" spans="1:7" x14ac:dyDescent="0.3">
      <c r="E104" s="16" t="s">
        <v>32</v>
      </c>
      <c r="F104" s="16">
        <f>IF(F103="","",ROUND(SUM(F103:F103),2))</f>
        <v>200.2</v>
      </c>
      <c r="G104" s="27" t="str">
        <f>IF(F103="","Neužpildytos visos objektų kainos","")</f>
        <v/>
      </c>
    </row>
    <row r="105" spans="1:7" x14ac:dyDescent="0.3">
      <c r="C105" s="16" t="s">
        <v>33</v>
      </c>
      <c r="D105" s="18">
        <v>5</v>
      </c>
      <c r="E105" s="16" t="s">
        <v>34</v>
      </c>
      <c r="F105" s="16">
        <f>IF(OR(F104="",D105=""),"", ROUND(PRODUCT(D105,F104)/100,2))</f>
        <v>10.01</v>
      </c>
      <c r="G105" s="27" t="str">
        <f>IF(D105="", "Nurodykite taikomą PVM dydį", "")</f>
        <v/>
      </c>
    </row>
    <row r="106" spans="1:7" x14ac:dyDescent="0.3">
      <c r="E106" s="16" t="s">
        <v>35</v>
      </c>
      <c r="F106" s="16">
        <f>IF(ISBLANK(F105), "", ROUND(SUM(F104:F105),2))</f>
        <v>210.21</v>
      </c>
    </row>
    <row r="110" spans="1:7" x14ac:dyDescent="0.3">
      <c r="A110" s="13" t="s">
        <v>70</v>
      </c>
      <c r="B110" s="13" t="s">
        <v>71</v>
      </c>
    </row>
    <row r="112" spans="1:7" x14ac:dyDescent="0.3">
      <c r="A112" s="13" t="s">
        <v>24</v>
      </c>
    </row>
    <row r="113" spans="1:7" ht="43.2" x14ac:dyDescent="0.3">
      <c r="A113" s="16" t="s">
        <v>25</v>
      </c>
      <c r="B113" s="16" t="s">
        <v>26</v>
      </c>
      <c r="C113" s="16" t="s">
        <v>27</v>
      </c>
      <c r="D113" s="16" t="s">
        <v>28</v>
      </c>
      <c r="E113" s="16" t="s">
        <v>29</v>
      </c>
      <c r="F113" s="16" t="s">
        <v>30</v>
      </c>
      <c r="G113" s="25" t="s">
        <v>31</v>
      </c>
    </row>
    <row r="114" spans="1:7" x14ac:dyDescent="0.3">
      <c r="A114" s="16" t="s">
        <v>72</v>
      </c>
      <c r="B114" s="16" t="s">
        <v>73</v>
      </c>
      <c r="C114" s="17"/>
      <c r="D114" s="17"/>
      <c r="E114" s="17"/>
      <c r="F114" s="17"/>
      <c r="G114" s="26"/>
    </row>
    <row r="115" spans="1:7" ht="28.8" x14ac:dyDescent="0.3">
      <c r="A115" s="17" t="s">
        <v>74</v>
      </c>
      <c r="B115" s="17" t="s">
        <v>73</v>
      </c>
      <c r="C115" s="17">
        <v>10</v>
      </c>
      <c r="D115" s="17" t="s">
        <v>36</v>
      </c>
      <c r="E115" s="30">
        <v>16</v>
      </c>
      <c r="F115" s="17">
        <f>IF(ISBLANK(E115),"", PRODUCT(C115,E115))</f>
        <v>160</v>
      </c>
      <c r="G115" s="28" t="s">
        <v>122</v>
      </c>
    </row>
    <row r="116" spans="1:7" x14ac:dyDescent="0.3">
      <c r="E116" s="16" t="s">
        <v>32</v>
      </c>
      <c r="F116" s="16">
        <f>IF(F115="","",ROUND(SUM(F115:F115),2))</f>
        <v>160</v>
      </c>
      <c r="G116" s="27" t="str">
        <f>IF(F115="","Neužpildytos visos objektų kainos","")</f>
        <v/>
      </c>
    </row>
    <row r="117" spans="1:7" x14ac:dyDescent="0.3">
      <c r="C117" s="16" t="s">
        <v>33</v>
      </c>
      <c r="D117" s="18">
        <v>5</v>
      </c>
      <c r="E117" s="16" t="s">
        <v>34</v>
      </c>
      <c r="F117" s="16">
        <f>IF(OR(F116="",D117=""),"", ROUND(PRODUCT(D117,F116)/100,2))</f>
        <v>8</v>
      </c>
      <c r="G117" s="27" t="str">
        <f>IF(D117="", "Nurodykite taikomą PVM dydį", "")</f>
        <v/>
      </c>
    </row>
    <row r="118" spans="1:7" x14ac:dyDescent="0.3">
      <c r="E118" s="16" t="s">
        <v>35</v>
      </c>
      <c r="F118" s="16">
        <f>IF(ISBLANK(F117), "", ROUND(SUM(F116:F117),2))</f>
        <v>168</v>
      </c>
    </row>
    <row r="122" spans="1:7" x14ac:dyDescent="0.3">
      <c r="A122" s="13" t="s">
        <v>75</v>
      </c>
      <c r="B122" s="13" t="s">
        <v>76</v>
      </c>
    </row>
    <row r="124" spans="1:7" x14ac:dyDescent="0.3">
      <c r="A124" s="13" t="s">
        <v>24</v>
      </c>
    </row>
    <row r="125" spans="1:7" ht="43.2" x14ac:dyDescent="0.3">
      <c r="A125" s="16" t="s">
        <v>25</v>
      </c>
      <c r="B125" s="16" t="s">
        <v>26</v>
      </c>
      <c r="C125" s="16" t="s">
        <v>27</v>
      </c>
      <c r="D125" s="16" t="s">
        <v>28</v>
      </c>
      <c r="E125" s="16" t="s">
        <v>29</v>
      </c>
      <c r="F125" s="16" t="s">
        <v>30</v>
      </c>
      <c r="G125" s="25" t="s">
        <v>31</v>
      </c>
    </row>
    <row r="126" spans="1:7" x14ac:dyDescent="0.3">
      <c r="A126" s="16" t="s">
        <v>77</v>
      </c>
      <c r="B126" s="16" t="s">
        <v>78</v>
      </c>
      <c r="C126" s="17"/>
      <c r="D126" s="17"/>
      <c r="E126" s="17"/>
      <c r="F126" s="17"/>
      <c r="G126" s="26"/>
    </row>
    <row r="127" spans="1:7" x14ac:dyDescent="0.3">
      <c r="A127" s="17" t="s">
        <v>79</v>
      </c>
      <c r="B127" s="17" t="s">
        <v>78</v>
      </c>
      <c r="C127" s="17">
        <v>320</v>
      </c>
      <c r="D127" s="17" t="s">
        <v>36</v>
      </c>
      <c r="E127" s="30">
        <v>0.98</v>
      </c>
      <c r="F127" s="17">
        <f>IF(ISBLANK(E127),"", PRODUCT(C127,E127))</f>
        <v>313.60000000000002</v>
      </c>
      <c r="G127" s="28" t="s">
        <v>123</v>
      </c>
    </row>
    <row r="128" spans="1:7" x14ac:dyDescent="0.3">
      <c r="E128" s="16" t="s">
        <v>32</v>
      </c>
      <c r="F128" s="16">
        <f>IF(F127="","",ROUND(SUM(F127:F127),2))</f>
        <v>313.60000000000002</v>
      </c>
      <c r="G128" s="27" t="str">
        <f>IF(F127="","Neužpildytos visos objektų kainos","")</f>
        <v/>
      </c>
    </row>
    <row r="129" spans="3:7" x14ac:dyDescent="0.3">
      <c r="C129" s="16" t="s">
        <v>33</v>
      </c>
      <c r="D129" s="18">
        <v>5</v>
      </c>
      <c r="E129" s="16" t="s">
        <v>34</v>
      </c>
      <c r="F129" s="16">
        <f>IF(OR(F128="",D129=""),"", ROUND(PRODUCT(D129,F128)/100,2))</f>
        <v>15.68</v>
      </c>
      <c r="G129" s="27" t="str">
        <f>IF(D129="", "Nurodykite taikomą PVM dydį", "")</f>
        <v/>
      </c>
    </row>
    <row r="130" spans="3:7" x14ac:dyDescent="0.3">
      <c r="E130" s="16" t="s">
        <v>35</v>
      </c>
      <c r="F130" s="16">
        <f>IF(ISBLANK(F129), "", ROUND(SUM(F128:F129),2))</f>
        <v>329.28</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14" workbookViewId="0">
      <selection activeCell="H23" sqref="H23:J23"/>
    </sheetView>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75" t="s">
        <v>80</v>
      </c>
      <c r="B2" s="33"/>
      <c r="C2" s="33"/>
      <c r="D2" s="33"/>
      <c r="E2" s="33"/>
      <c r="F2" s="33"/>
      <c r="G2" s="33"/>
      <c r="H2" s="33"/>
      <c r="I2" s="33"/>
      <c r="J2" s="33"/>
      <c r="K2" s="33"/>
    </row>
    <row r="3" spans="1:11" x14ac:dyDescent="0.3">
      <c r="A3" s="33"/>
      <c r="B3" s="33"/>
      <c r="C3" s="33"/>
      <c r="D3" s="33"/>
      <c r="E3" s="33"/>
      <c r="F3" s="33"/>
      <c r="G3" s="33"/>
      <c r="H3" s="33"/>
      <c r="I3" s="33"/>
      <c r="J3" s="33"/>
      <c r="K3" s="33"/>
    </row>
    <row r="4" spans="1:11" ht="16.2" customHeight="1" thickBot="1" x14ac:dyDescent="0.35">
      <c r="A4" s="7"/>
      <c r="B4" s="7"/>
      <c r="C4" s="7"/>
      <c r="D4" s="7"/>
      <c r="E4" s="7"/>
      <c r="F4" s="7"/>
      <c r="G4" s="7"/>
      <c r="H4" s="7"/>
      <c r="I4" s="7"/>
      <c r="J4" s="7"/>
    </row>
    <row r="5" spans="1:11" ht="48" customHeight="1" x14ac:dyDescent="0.3">
      <c r="A5" s="49" t="s">
        <v>81</v>
      </c>
      <c r="B5" s="50"/>
      <c r="C5" s="55" t="s">
        <v>82</v>
      </c>
      <c r="D5" s="56"/>
      <c r="E5" s="50"/>
      <c r="F5" s="55" t="s">
        <v>83</v>
      </c>
      <c r="G5" s="56"/>
      <c r="H5" s="50"/>
      <c r="I5" s="55" t="s">
        <v>84</v>
      </c>
      <c r="J5" s="50"/>
      <c r="K5" s="9" t="s">
        <v>85</v>
      </c>
    </row>
    <row r="6" spans="1:11" ht="49.2" customHeight="1" x14ac:dyDescent="0.3">
      <c r="A6" s="57"/>
      <c r="B6" s="41"/>
      <c r="C6" s="48"/>
      <c r="D6" s="54"/>
      <c r="E6" s="41"/>
      <c r="F6" s="48"/>
      <c r="G6" s="54"/>
      <c r="H6" s="41"/>
      <c r="I6" s="48"/>
      <c r="J6" s="41"/>
      <c r="K6" s="19"/>
    </row>
    <row r="7" spans="1:11" ht="49.2" customHeight="1" x14ac:dyDescent="0.3">
      <c r="A7" s="57"/>
      <c r="B7" s="41"/>
      <c r="C7" s="48"/>
      <c r="D7" s="54"/>
      <c r="E7" s="41"/>
      <c r="F7" s="48"/>
      <c r="G7" s="54"/>
      <c r="H7" s="41"/>
      <c r="I7" s="48"/>
      <c r="J7" s="41"/>
      <c r="K7" s="19"/>
    </row>
    <row r="8" spans="1:11" ht="49.2" customHeight="1" x14ac:dyDescent="0.3">
      <c r="A8" s="57"/>
      <c r="B8" s="41"/>
      <c r="C8" s="48"/>
      <c r="D8" s="54"/>
      <c r="E8" s="41"/>
      <c r="F8" s="48"/>
      <c r="G8" s="54"/>
      <c r="H8" s="41"/>
      <c r="I8" s="48"/>
      <c r="J8" s="41"/>
      <c r="K8" s="19"/>
    </row>
    <row r="9" spans="1:11" ht="19.2" customHeight="1" x14ac:dyDescent="0.3">
      <c r="A9" s="10"/>
      <c r="B9" s="10"/>
      <c r="C9" s="10"/>
      <c r="D9" s="10"/>
      <c r="E9" s="10"/>
      <c r="F9" s="10"/>
      <c r="G9" s="10"/>
      <c r="H9" s="10"/>
      <c r="I9" s="10"/>
      <c r="J9" s="10"/>
      <c r="K9" s="11"/>
    </row>
    <row r="10" spans="1:11" ht="49.2" customHeight="1" x14ac:dyDescent="0.3">
      <c r="A10" s="63" t="s">
        <v>86</v>
      </c>
      <c r="B10" s="33"/>
      <c r="C10" s="33"/>
      <c r="D10" s="33"/>
      <c r="E10" s="33"/>
      <c r="F10" s="33"/>
      <c r="G10" s="33"/>
      <c r="H10" s="33"/>
      <c r="I10" s="33"/>
      <c r="J10" s="33"/>
      <c r="K10" s="33"/>
    </row>
    <row r="11" spans="1:11" ht="16.2" customHeight="1" thickBot="1" x14ac:dyDescent="0.35">
      <c r="A11" s="10"/>
      <c r="B11" s="10"/>
      <c r="C11" s="10"/>
      <c r="D11" s="10"/>
      <c r="E11" s="10"/>
      <c r="F11" s="10"/>
      <c r="G11" s="10"/>
      <c r="H11" s="10"/>
      <c r="I11" s="10"/>
      <c r="J11" s="10"/>
      <c r="K11" s="11"/>
    </row>
    <row r="12" spans="1:11" ht="49.2" customHeight="1" x14ac:dyDescent="0.3">
      <c r="A12" s="49" t="s">
        <v>26</v>
      </c>
      <c r="B12" s="50"/>
      <c r="C12" s="55" t="s">
        <v>82</v>
      </c>
      <c r="D12" s="56"/>
      <c r="E12" s="50"/>
      <c r="F12" s="55" t="s">
        <v>87</v>
      </c>
      <c r="G12" s="56"/>
      <c r="H12" s="50"/>
      <c r="I12" s="64" t="s">
        <v>84</v>
      </c>
      <c r="J12" s="61"/>
      <c r="K12" s="11"/>
    </row>
    <row r="13" spans="1:11" ht="49.2" customHeight="1" x14ac:dyDescent="0.3">
      <c r="A13" s="57"/>
      <c r="B13" s="41"/>
      <c r="C13" s="48"/>
      <c r="D13" s="54"/>
      <c r="E13" s="41"/>
      <c r="F13" s="48"/>
      <c r="G13" s="54"/>
      <c r="H13" s="41"/>
      <c r="I13" s="51"/>
      <c r="J13" s="52"/>
      <c r="K13" s="11"/>
    </row>
    <row r="14" spans="1:11" ht="49.2" customHeight="1" x14ac:dyDescent="0.3">
      <c r="A14" s="57"/>
      <c r="B14" s="41"/>
      <c r="C14" s="48"/>
      <c r="D14" s="54"/>
      <c r="E14" s="41"/>
      <c r="F14" s="48"/>
      <c r="G14" s="54"/>
      <c r="H14" s="41"/>
      <c r="I14" s="51"/>
      <c r="J14" s="52"/>
      <c r="K14" s="11"/>
    </row>
    <row r="15" spans="1:11" ht="49.2" customHeight="1" x14ac:dyDescent="0.3">
      <c r="A15" s="57"/>
      <c r="B15" s="41"/>
      <c r="C15" s="48"/>
      <c r="D15" s="54"/>
      <c r="E15" s="41"/>
      <c r="F15" s="48"/>
      <c r="G15" s="54"/>
      <c r="H15" s="41"/>
      <c r="I15" s="51"/>
      <c r="J15" s="52"/>
      <c r="K15" s="11"/>
    </row>
    <row r="17" spans="1:10" ht="33" customHeight="1" x14ac:dyDescent="0.3">
      <c r="A17" s="66"/>
      <c r="B17" s="33"/>
      <c r="C17" s="33"/>
      <c r="D17" s="33"/>
      <c r="E17" s="33"/>
      <c r="F17" s="33"/>
      <c r="G17" s="33"/>
      <c r="H17" s="33"/>
      <c r="I17" s="33"/>
      <c r="J17" s="33"/>
    </row>
    <row r="19" spans="1:10" ht="16.2" customHeight="1" x14ac:dyDescent="0.3">
      <c r="A19" s="68" t="s">
        <v>88</v>
      </c>
      <c r="B19" s="33"/>
      <c r="C19" s="33"/>
      <c r="D19" s="33"/>
      <c r="E19" s="33"/>
      <c r="F19" s="33"/>
      <c r="G19" s="33"/>
      <c r="H19" s="33"/>
      <c r="I19" s="33"/>
      <c r="J19" s="33"/>
    </row>
    <row r="20" spans="1:10" ht="16.2" customHeight="1" thickBot="1" x14ac:dyDescent="0.35"/>
    <row r="21" spans="1:10" ht="16.2" customHeight="1" x14ac:dyDescent="0.3">
      <c r="A21" s="8" t="s">
        <v>25</v>
      </c>
      <c r="B21" s="59" t="s">
        <v>89</v>
      </c>
      <c r="C21" s="56"/>
      <c r="D21" s="56"/>
      <c r="E21" s="56"/>
      <c r="F21" s="56"/>
      <c r="G21" s="50"/>
      <c r="H21" s="60" t="s">
        <v>90</v>
      </c>
      <c r="I21" s="56"/>
      <c r="J21" s="61"/>
    </row>
    <row r="22" spans="1:10" ht="48" customHeight="1" x14ac:dyDescent="0.3">
      <c r="A22" s="20" t="s">
        <v>91</v>
      </c>
      <c r="B22" s="62" t="s">
        <v>92</v>
      </c>
      <c r="C22" s="54"/>
      <c r="D22" s="54"/>
      <c r="E22" s="54"/>
      <c r="F22" s="54"/>
      <c r="G22" s="41"/>
      <c r="H22" s="53"/>
      <c r="I22" s="54"/>
      <c r="J22" s="52"/>
    </row>
    <row r="23" spans="1:10" ht="48" customHeight="1" x14ac:dyDescent="0.3">
      <c r="A23" s="20" t="s">
        <v>93</v>
      </c>
      <c r="B23" s="62" t="s">
        <v>94</v>
      </c>
      <c r="C23" s="54"/>
      <c r="D23" s="54"/>
      <c r="E23" s="54"/>
      <c r="F23" s="54"/>
      <c r="G23" s="41"/>
      <c r="H23" s="53" t="s">
        <v>115</v>
      </c>
      <c r="I23" s="54"/>
      <c r="J23" s="52"/>
    </row>
    <row r="24" spans="1:10" ht="48" customHeight="1" x14ac:dyDescent="0.3">
      <c r="A24" s="20" t="s">
        <v>95</v>
      </c>
      <c r="B24" s="62" t="s">
        <v>96</v>
      </c>
      <c r="C24" s="54"/>
      <c r="D24" s="54"/>
      <c r="E24" s="54"/>
      <c r="F24" s="54"/>
      <c r="G24" s="41"/>
      <c r="H24" s="53"/>
      <c r="I24" s="54"/>
      <c r="J24" s="52"/>
    </row>
    <row r="25" spans="1:10" ht="48" customHeight="1" x14ac:dyDescent="0.3">
      <c r="A25" s="21"/>
      <c r="B25" s="58"/>
      <c r="C25" s="54"/>
      <c r="D25" s="54"/>
      <c r="E25" s="54"/>
      <c r="F25" s="54"/>
      <c r="G25" s="41"/>
      <c r="H25" s="53"/>
      <c r="I25" s="54"/>
      <c r="J25" s="52"/>
    </row>
    <row r="26" spans="1:10" ht="48" customHeight="1" x14ac:dyDescent="0.3">
      <c r="A26" s="21"/>
      <c r="B26" s="58"/>
      <c r="C26" s="54"/>
      <c r="D26" s="54"/>
      <c r="E26" s="54"/>
      <c r="F26" s="54"/>
      <c r="G26" s="41"/>
      <c r="H26" s="53"/>
      <c r="I26" s="54"/>
      <c r="J26" s="52"/>
    </row>
    <row r="27" spans="1:10" ht="48" customHeight="1" x14ac:dyDescent="0.3">
      <c r="A27" s="21"/>
      <c r="B27" s="58"/>
      <c r="C27" s="54"/>
      <c r="D27" s="54"/>
      <c r="E27" s="54"/>
      <c r="F27" s="54"/>
      <c r="G27" s="41"/>
      <c r="H27" s="53"/>
      <c r="I27" s="54"/>
      <c r="J27" s="52"/>
    </row>
    <row r="28" spans="1:10" ht="48" customHeight="1" x14ac:dyDescent="0.3">
      <c r="A28" s="21"/>
      <c r="B28" s="58"/>
      <c r="C28" s="54"/>
      <c r="D28" s="54"/>
      <c r="E28" s="54"/>
      <c r="F28" s="54"/>
      <c r="G28" s="41"/>
      <c r="H28" s="53"/>
      <c r="I28" s="54"/>
      <c r="J28" s="52"/>
    </row>
    <row r="29" spans="1:10" ht="48" customHeight="1" x14ac:dyDescent="0.3">
      <c r="A29" s="21"/>
      <c r="B29" s="58"/>
      <c r="C29" s="54"/>
      <c r="D29" s="54"/>
      <c r="E29" s="54"/>
      <c r="F29" s="54"/>
      <c r="G29" s="41"/>
      <c r="H29" s="53"/>
      <c r="I29" s="54"/>
      <c r="J29" s="52"/>
    </row>
    <row r="30" spans="1:10" ht="48" customHeight="1" x14ac:dyDescent="0.3">
      <c r="A30" s="21"/>
      <c r="B30" s="58"/>
      <c r="C30" s="54"/>
      <c r="D30" s="54"/>
      <c r="E30" s="54"/>
      <c r="F30" s="54"/>
      <c r="G30" s="41"/>
      <c r="H30" s="53"/>
      <c r="I30" s="54"/>
      <c r="J30" s="52"/>
    </row>
    <row r="31" spans="1:10" ht="48" customHeight="1" x14ac:dyDescent="0.3">
      <c r="A31" s="21"/>
      <c r="B31" s="58"/>
      <c r="C31" s="54"/>
      <c r="D31" s="54"/>
      <c r="E31" s="54"/>
      <c r="F31" s="54"/>
      <c r="G31" s="41"/>
      <c r="H31" s="53"/>
      <c r="I31" s="54"/>
      <c r="J31" s="52"/>
    </row>
    <row r="32" spans="1:10" ht="49.2" customHeight="1" thickBot="1" x14ac:dyDescent="0.35">
      <c r="A32" s="22"/>
      <c r="B32" s="69"/>
      <c r="C32" s="70"/>
      <c r="D32" s="70"/>
      <c r="E32" s="70"/>
      <c r="F32" s="70"/>
      <c r="G32" s="71"/>
      <c r="H32" s="72"/>
      <c r="I32" s="73"/>
      <c r="J32" s="74"/>
    </row>
    <row r="34" spans="1:10" ht="102" customHeight="1" x14ac:dyDescent="0.3">
      <c r="A34" s="66" t="s">
        <v>97</v>
      </c>
      <c r="B34" s="33"/>
      <c r="C34" s="33"/>
      <c r="D34" s="33"/>
      <c r="E34" s="33"/>
      <c r="F34" s="33"/>
      <c r="G34" s="33"/>
      <c r="H34" s="33"/>
      <c r="I34" s="33"/>
      <c r="J34" s="33"/>
    </row>
    <row r="37" spans="1:10" x14ac:dyDescent="0.3">
      <c r="A37" s="65" t="s">
        <v>98</v>
      </c>
      <c r="B37" s="33"/>
      <c r="C37" s="33"/>
      <c r="D37" s="33"/>
      <c r="E37" s="67" t="s">
        <v>114</v>
      </c>
      <c r="F37" s="33"/>
      <c r="G37" s="33"/>
      <c r="H37" s="33"/>
      <c r="I37" s="33"/>
      <c r="J37" s="33"/>
    </row>
    <row r="39" spans="1:10" x14ac:dyDescent="0.3">
      <c r="A39" s="65" t="s">
        <v>99</v>
      </c>
      <c r="B39" s="33"/>
      <c r="C39" s="33"/>
      <c r="D39" s="33"/>
      <c r="E39" s="67" t="s">
        <v>107</v>
      </c>
      <c r="F39" s="33"/>
      <c r="G39" s="33"/>
      <c r="H39" s="33"/>
      <c r="I39" s="33"/>
      <c r="J39" s="33"/>
    </row>
    <row r="86" spans="1:1" ht="15.6" x14ac:dyDescent="0.3">
      <c r="A86" t="s">
        <v>100</v>
      </c>
    </row>
  </sheetData>
  <mergeCells count="65">
    <mergeCell ref="C5:E5"/>
    <mergeCell ref="H27:J27"/>
    <mergeCell ref="H31:J31"/>
    <mergeCell ref="B24:G24"/>
    <mergeCell ref="H24:J24"/>
    <mergeCell ref="I14:J14"/>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A19:J19"/>
    <mergeCell ref="F13:H13"/>
    <mergeCell ref="B28:G28"/>
    <mergeCell ref="H22:J22"/>
    <mergeCell ref="B25:G25"/>
    <mergeCell ref="I12:J12"/>
    <mergeCell ref="B26:G26"/>
    <mergeCell ref="F14:H14"/>
    <mergeCell ref="A39:D39"/>
    <mergeCell ref="C15:E15"/>
    <mergeCell ref="A17:J17"/>
    <mergeCell ref="A37:D37"/>
    <mergeCell ref="B31:G31"/>
    <mergeCell ref="E37:J37"/>
    <mergeCell ref="A14:B14"/>
    <mergeCell ref="A15:B15"/>
    <mergeCell ref="E39:J39"/>
    <mergeCell ref="A34:J34"/>
    <mergeCell ref="B32:G32"/>
    <mergeCell ref="H32:J32"/>
    <mergeCell ref="H21:J21"/>
    <mergeCell ref="I8:J8"/>
    <mergeCell ref="A8:B8"/>
    <mergeCell ref="C7:E7"/>
    <mergeCell ref="B22:G22"/>
    <mergeCell ref="A10:K10"/>
    <mergeCell ref="C13:E13"/>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2025-05-17T14:44:00Z</dcterms:modified>
</cp:coreProperties>
</file>