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AISTAI 4 dalis 1202052 2025-04-09\"/>
    </mc:Choice>
  </mc:AlternateContent>
  <xr:revisionPtr revIDLastSave="0" documentId="13_ncr:1_{59E1F1CC-8F21-4D84-823B-4B3AE6590CB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G38" i="1" l="1"/>
  <c r="G100" i="1"/>
  <c r="F98" i="1"/>
  <c r="G99" i="1" s="1"/>
  <c r="G88" i="1"/>
  <c r="F86" i="1"/>
  <c r="F87" i="1" s="1"/>
  <c r="F88" i="1" s="1"/>
  <c r="F89" i="1" s="1"/>
  <c r="G76" i="1"/>
  <c r="F74" i="1"/>
  <c r="F75" i="1" s="1"/>
  <c r="F76" i="1" s="1"/>
  <c r="F77" i="1" s="1"/>
  <c r="G64" i="1"/>
  <c r="F62" i="1"/>
  <c r="G63" i="1" s="1"/>
  <c r="G51" i="1"/>
  <c r="F49" i="1"/>
  <c r="G50" i="1" s="1"/>
  <c r="G39" i="1"/>
  <c r="G113" i="1"/>
  <c r="G125" i="1"/>
  <c r="G138" i="1"/>
  <c r="G149" i="1"/>
  <c r="F38" i="1" l="1"/>
  <c r="F39" i="1" s="1"/>
  <c r="F40" i="1" s="1"/>
  <c r="F99" i="1"/>
  <c r="F100" i="1" s="1"/>
  <c r="F101" i="1" s="1"/>
  <c r="F102" i="1" s="1"/>
  <c r="G75" i="1"/>
  <c r="F50" i="1"/>
  <c r="F51" i="1" s="1"/>
  <c r="F52" i="1" s="1"/>
  <c r="F63" i="1"/>
  <c r="F64" i="1" s="1"/>
  <c r="F65" i="1" s="1"/>
  <c r="G87" i="1"/>
  <c r="F147" i="1"/>
  <c r="F136" i="1"/>
  <c r="F123" i="1"/>
  <c r="F111" i="1"/>
  <c r="G21" i="1"/>
  <c r="F148" i="1" l="1"/>
  <c r="F149" i="1" s="1"/>
  <c r="F150" i="1" s="1"/>
  <c r="G148" i="1"/>
  <c r="F137" i="1"/>
  <c r="F138" i="1" s="1"/>
  <c r="F139" i="1" s="1"/>
  <c r="G137" i="1"/>
  <c r="F124" i="1"/>
  <c r="F125" i="1" s="1"/>
  <c r="F126" i="1" s="1"/>
  <c r="G124" i="1"/>
  <c r="F112" i="1"/>
  <c r="F113" i="1" s="1"/>
  <c r="F114" i="1" s="1"/>
  <c r="G112" i="1"/>
</calcChain>
</file>

<file path=xl/sharedStrings.xml><?xml version="1.0" encoding="utf-8"?>
<sst xmlns="http://schemas.openxmlformats.org/spreadsheetml/2006/main" count="266" uniqueCount="136">
  <si>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</si>
  <si>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</si>
  <si>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</si>
  <si>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</si>
  <si>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</si>
  <si>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</si>
  <si>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</si>
  <si>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</si>
  <si>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</si>
  <si>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</si>
  <si>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</si>
  <si>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</si>
  <si>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</si>
  <si>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</si>
  <si>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</si>
  <si>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</si>
  <si>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</si>
  <si>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</si>
  <si>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</si>
  <si>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</si>
  <si>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</si>
  <si>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</si>
  <si>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</si>
  <si>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</si>
  <si>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</si>
  <si>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TIRPALAS ODOS DŪRIMO TESTUI 3ML (±0,5ML) - PIKTŽOLIŲ MIŠINYS</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</si>
  <si>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</si>
  <si>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</si>
  <si>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</si>
  <si>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</si>
  <si>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</si>
  <si>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</si>
  <si>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</si>
  <si>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</si>
  <si>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</si>
  <si>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Tirpalas odos dūrimo testui 3ml (±0,5ml) - Piktžolių mišinys</t>
  </si>
  <si>
    <t>1.1.</t>
  </si>
  <si>
    <t>fl.</t>
  </si>
  <si>
    <t>Suma be PVM</t>
  </si>
  <si>
    <t>Taikomas PVM dydis (%)</t>
  </si>
  <si>
    <t>PVM suma</t>
  </si>
  <si>
    <t>Suma su PVM</t>
  </si>
  <si>
    <t>7. DALIS</t>
  </si>
  <si>
    <t>TIRPALAS ODOS DŪRIMO TESTUI 3ML (±0,5ML) - RUGIŲ ŽIEDADULKĖS</t>
  </si>
  <si>
    <t>7.</t>
  </si>
  <si>
    <t>Tirpalas odos dūrimo testui 3ml (±0,5ml) - Rugių žiedadulkės</t>
  </si>
  <si>
    <t>7.1.</t>
  </si>
  <si>
    <t>11. DALIS</t>
  </si>
  <si>
    <t>TIRPALAS ODOS DŪRIMO TESTUI 3ML (±0,5ML) – ŠUO</t>
  </si>
  <si>
    <t>11.</t>
  </si>
  <si>
    <t>Tirpalas odos dūrimo testui 3ml (±0,5ml) – Šuo</t>
  </si>
  <si>
    <t>11.1.</t>
  </si>
  <si>
    <t>12. DALIS</t>
  </si>
  <si>
    <t>TIRPALAS ODOS DŪRIMO TESTUI 3ML (±0,5ML) - TRIUŠIS</t>
  </si>
  <si>
    <t>12.</t>
  </si>
  <si>
    <t>Tirpalas odos dūrimo testui 3ml (±0,5ml) - Triušis</t>
  </si>
  <si>
    <t>12.1.</t>
  </si>
  <si>
    <t>14. DALIS</t>
  </si>
  <si>
    <t>TIRPALAS ODOS DŪRIMO TESTUI 3ML (±0,5ML) - UPĖTAKIS</t>
  </si>
  <si>
    <t>14.</t>
  </si>
  <si>
    <t>Tirpalas odos dūrimo testui 3ml (±0,5ml) - Upėtakis</t>
  </si>
  <si>
    <t>14.1.</t>
  </si>
  <si>
    <t>17. DALIS</t>
  </si>
  <si>
    <t>TIRPALAS ODOS DŪRIMO TESTUI 3ML (±0,5ML) - ŽEMĖS RIEŠUTAI</t>
  </si>
  <si>
    <t>17.</t>
  </si>
  <si>
    <t>Tirpalas odos dūrimo testui 3ml (±0,5ml) - Žemės riešutai</t>
  </si>
  <si>
    <t>17.1.</t>
  </si>
  <si>
    <t>amp.</t>
  </si>
  <si>
    <t>23. DALIS</t>
  </si>
  <si>
    <t>AKTYVINTA ANGLIS MILTELIAIS PO 50-61,5G</t>
  </si>
  <si>
    <t>23.</t>
  </si>
  <si>
    <t>Aktyvinta anglis milteliais po 50-61,5g</t>
  </si>
  <si>
    <t>23.1.</t>
  </si>
  <si>
    <t>įpak.</t>
  </si>
  <si>
    <t>26. DALIS</t>
  </si>
  <si>
    <t>AMFOTERICINAS B LIPOSOMINIS 50MG</t>
  </si>
  <si>
    <t>26.</t>
  </si>
  <si>
    <t>Amfotericinas B liposominis 50mg</t>
  </si>
  <si>
    <t>26.1.</t>
  </si>
  <si>
    <t>28. DALIS</t>
  </si>
  <si>
    <t>AMPICILINAS 1000MG +SULBAKTAMAS 500MG</t>
  </si>
  <si>
    <t>28.</t>
  </si>
  <si>
    <t>Ampicilinas 1000mg +Sulbaktamas 500mg</t>
  </si>
  <si>
    <t>28.1.</t>
  </si>
  <si>
    <t>amp./but.</t>
  </si>
  <si>
    <t>31. DALIS</t>
  </si>
  <si>
    <t xml:space="preserve">AZITROMICIN 500 MG </t>
  </si>
  <si>
    <t>31.</t>
  </si>
  <si>
    <t xml:space="preserve">Azitromicin 500 mg </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</si>
  <si>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</si>
  <si>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</si>
  <si>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</si>
  <si>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</si>
  <si>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</si>
  <si>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</si>
  <si>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</si>
  <si>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</si>
  <si>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</si>
  <si>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</si>
  <si>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</si>
  <si>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</si>
  <si>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</si>
  <si>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</si>
  <si>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</si>
  <si>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</si>
  <si>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</si>
  <si>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</si>
  <si>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</si>
  <si>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</si>
  <si>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</si>
  <si>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9210-4 2025-02-13 16:26:08</t>
  </si>
  <si>
    <t>6.  Pasiūlymų formoje būtina palikti tik siūlomas pirkimo dalis. Nepasiūlytas pirkimo dalis būtina IŠTRINTI.</t>
  </si>
  <si>
    <t xml:space="preserve">MEDIKAMENTAI </t>
  </si>
  <si>
    <t>Širvintų r. sav.</t>
  </si>
  <si>
    <t>2025-04-08</t>
  </si>
  <si>
    <t>08/04/25</t>
  </si>
  <si>
    <t>UAB Entafarma</t>
  </si>
  <si>
    <t>Klonėnų vs.1, Šrivintų r. sav., 19156</t>
  </si>
  <si>
    <t>LT744438415</t>
  </si>
  <si>
    <t>AB "Swedbank"  bankas, b.k. kodas 73000, A/s LT79 7300 0101 6149 4031</t>
  </si>
  <si>
    <t>Aurimas Kirkliauskas</t>
  </si>
  <si>
    <t>Aurimas Kirkliauskas, konkursų skyriaus vadovas</t>
  </si>
  <si>
    <t xml:space="preserve">+37061882684, aurimas.kirkliauskas@entafarma.lt </t>
  </si>
  <si>
    <t>Agnė Andrijauskienė, +37061249288, ligonines@entafarma.lt</t>
  </si>
  <si>
    <t>Aktyvinta anglis (ACTIVE COAL) milteliai 50g N1, Steris Healthcares [Vardinis]</t>
  </si>
  <si>
    <t>Ambilon (Liposomal Amphotericin) 50mg inj. N1, Celon Lab [Vardinis]</t>
  </si>
  <si>
    <t>Ampicillin &amp; Sulbactam 1,5g for inj. N25, RemDcion [Vardinis]</t>
  </si>
  <si>
    <t>Azitro Eberth 500mg flac.N1, Eberth (Vardinis)</t>
  </si>
  <si>
    <t>Konkursų skyriaus vadovas</t>
  </si>
  <si>
    <t>Ne</t>
  </si>
  <si>
    <t>MW57 ; Skin prick test; 2,5mlbuteliukas+0,5ml pipetėje; Inmunotek S.L.; Vardinis</t>
  </si>
  <si>
    <t>G205 ; Skin prick test; 2,5mlbuteliukas+0,5ml pipetėje; Inmunotek S.L.; Vardinis</t>
  </si>
  <si>
    <t>E802 ; Skin prick test; 2,5mlbuteliukas+0,5ml pipetėje; Inmunotek S.L.; Vardinis</t>
  </si>
  <si>
    <t>E803 ; Skin prick test; 2,5mlbuteliukas+0,5ml pipetėje; Inmunotek S.L.; Vardinis</t>
  </si>
  <si>
    <t>F204 ; Skin prick test; 2,5mlbuteliukas+0,5ml pipetėje; Inmunotek S.L.; Vardinis</t>
  </si>
  <si>
    <t>F013 ; Skin prick test; 2,5mlbuteliukas+0,5ml pipetėje; Inmunotek S.L.; Vardinis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</si>
</sst>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8" borderId="0" xfId="0" applyFont="1" applyFill="1" applyAlignment="1">
      <alignment wrapText="1"/>
    </xf>
    <xf numFmtId="49" fontId="1" fillId="6" borderId="1" xfId="0" applyNumberFormat="1" applyFont="1" applyFill="1" applyBorder="1" applyAlignment="1" applyProtection="1">
      <alignment horizontal="center"/>
      <protection locked="0"/>
    </xf>
    <xf numFmtId="0" fontId="1" fillId="6" borderId="21" xfId="0" applyFont="1" applyFill="1" applyBorder="1" applyAlignment="1" applyProtection="1">
      <alignment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1" fillId="6" borderId="1" xfId="0" applyNumberFormat="1" applyFont="1" applyFill="1" applyBorder="1" applyAlignment="1" applyProtection="1">
      <alignment horizontal="center" vertical="center" wrapText="1"/>
      <protection locked="0"/>
    </xf>
    <xf numFmtId="49" fontId="0" fillId="0" borderId="14" xfId="0" applyNumberFormat="1" applyBorder="1" applyProtection="1">
      <protection locked="0"/>
    </xf>
    <xf numFmtId="49" fontId="0" fillId="0" borderId="13" xfId="0" applyNumberFormat="1"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wrapText="1"/>
    </xf>
    <xf numFmtId="0" fontId="2" fillId="2" borderId="0" xfId="0" applyFont="1" applyFill="1" applyAlignment="1">
      <alignment horizontal="left"/>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50"/>
  <sheetViews>
    <sheetView tabSelected="1" workbookViewId="0">
      <selection activeCell="B151" sqref="B151"/>
    </sheetView>
  </sheetViews>
  <sheetFormatPr defaultColWidth="10.875" defaultRowHeight="15" x14ac:dyDescent="0.25"/>
  <cols>
    <col min="1" max="1" width="7.5" style="1" customWidth="1"/>
    <col min="2" max="2" width="78" style="11" customWidth="1"/>
    <col min="3" max="3" width="19.25" style="1" customWidth="1"/>
    <col min="4" max="4" width="14.125" style="1" customWidth="1"/>
    <col min="5" max="5" width="20.25" style="1" customWidth="1"/>
    <col min="6" max="6" width="17.5" style="1" customWidth="1"/>
    <col min="7" max="7" width="37.5" style="11" customWidth="1"/>
    <col min="8" max="8" width="26.5" style="1" customWidth="1"/>
    <col min="9" max="15" width="25" style="1" customWidth="1"/>
    <col min="16" max="16" width="10.875" style="1" customWidth="1"/>
    <col min="17" max="16384" width="10.875" style="1"/>
  </cols>
  <sheetData>
    <row r="2" spans="1:6" x14ac:dyDescent="0.25">
      <c r="A2" s="12" t="s">
        <v>0</v>
      </c>
      <c r="B2" s="28"/>
    </row>
    <row r="3" spans="1:6" x14ac:dyDescent="0.25">
      <c r="B3" s="29"/>
    </row>
    <row r="4" spans="1:6" x14ac:dyDescent="0.25">
      <c r="A4" s="12" t="s">
        <v>112</v>
      </c>
      <c r="B4" s="28"/>
    </row>
    <row r="5" spans="1:6" x14ac:dyDescent="0.25">
      <c r="A5" s="2"/>
      <c r="B5" s="28"/>
    </row>
    <row r="6" spans="1:6" x14ac:dyDescent="0.25">
      <c r="A6" s="1" t="s">
        <v>1</v>
      </c>
      <c r="B6" s="30" t="s">
        <v>2</v>
      </c>
    </row>
    <row r="7" spans="1:6" x14ac:dyDescent="0.25">
      <c r="B7" s="28"/>
    </row>
    <row r="8" spans="1:6" x14ac:dyDescent="0.25">
      <c r="A8" s="3" t="s">
        <v>3</v>
      </c>
      <c r="B8" s="32" t="s">
        <v>114</v>
      </c>
    </row>
    <row r="9" spans="1:6" x14ac:dyDescent="0.25">
      <c r="A9" s="3" t="s">
        <v>4</v>
      </c>
      <c r="B9" s="32" t="s">
        <v>115</v>
      </c>
    </row>
    <row r="10" spans="1:6" x14ac:dyDescent="0.25">
      <c r="A10" s="3" t="s">
        <v>5</v>
      </c>
      <c r="B10" s="32" t="s">
        <v>113</v>
      </c>
    </row>
    <row r="12" spans="1:6" ht="15.75" x14ac:dyDescent="0.25">
      <c r="A12" s="44" t="s">
        <v>6</v>
      </c>
      <c r="B12" s="45"/>
      <c r="C12" s="35" t="s">
        <v>116</v>
      </c>
      <c r="D12" s="36"/>
      <c r="E12" s="36"/>
      <c r="F12" s="37"/>
    </row>
    <row r="13" spans="1:6" ht="15.95" customHeight="1" x14ac:dyDescent="0.25">
      <c r="A13" s="49" t="s">
        <v>7</v>
      </c>
      <c r="B13" s="42"/>
      <c r="C13" s="35">
        <v>174443844</v>
      </c>
      <c r="D13" s="36"/>
      <c r="E13" s="36"/>
      <c r="F13" s="37"/>
    </row>
    <row r="14" spans="1:6" ht="15.95" customHeight="1" x14ac:dyDescent="0.25">
      <c r="A14" s="49" t="s">
        <v>8</v>
      </c>
      <c r="B14" s="42"/>
      <c r="C14" s="35" t="s">
        <v>117</v>
      </c>
      <c r="D14" s="36"/>
      <c r="E14" s="36"/>
      <c r="F14" s="37"/>
    </row>
    <row r="15" spans="1:6" ht="15.95" customHeight="1" x14ac:dyDescent="0.25">
      <c r="A15" s="44" t="s">
        <v>9</v>
      </c>
      <c r="B15" s="45"/>
      <c r="C15" s="35" t="s">
        <v>118</v>
      </c>
      <c r="D15" s="36"/>
      <c r="E15" s="36"/>
      <c r="F15" s="37"/>
    </row>
    <row r="16" spans="1:6" ht="63" customHeight="1" x14ac:dyDescent="0.25">
      <c r="A16" s="41" t="s">
        <v>10</v>
      </c>
      <c r="B16" s="42"/>
      <c r="C16" s="35" t="s">
        <v>119</v>
      </c>
      <c r="D16" s="36"/>
      <c r="E16" s="36"/>
      <c r="F16" s="37"/>
    </row>
    <row r="17" spans="1:7" ht="15.95" customHeight="1" x14ac:dyDescent="0.25">
      <c r="A17" s="44" t="s">
        <v>11</v>
      </c>
      <c r="B17" s="45"/>
      <c r="C17" s="35" t="s">
        <v>120</v>
      </c>
      <c r="D17" s="36"/>
      <c r="E17" s="36"/>
      <c r="F17" s="37"/>
    </row>
    <row r="18" spans="1:7" ht="15.95" customHeight="1" x14ac:dyDescent="0.25">
      <c r="A18" s="44" t="s">
        <v>12</v>
      </c>
      <c r="B18" s="45"/>
      <c r="C18" s="38" t="s">
        <v>122</v>
      </c>
      <c r="D18" s="39"/>
      <c r="E18" s="39"/>
      <c r="F18" s="40"/>
    </row>
    <row r="19" spans="1:7" ht="48" customHeight="1" x14ac:dyDescent="0.25">
      <c r="A19" s="44" t="s">
        <v>13</v>
      </c>
      <c r="B19" s="45"/>
      <c r="C19" s="35" t="s">
        <v>121</v>
      </c>
      <c r="D19" s="36"/>
      <c r="E19" s="36"/>
      <c r="F19" s="37"/>
    </row>
    <row r="20" spans="1:7" ht="54.95" customHeight="1" x14ac:dyDescent="0.25">
      <c r="A20" s="44" t="s">
        <v>14</v>
      </c>
      <c r="B20" s="45"/>
      <c r="C20" s="35" t="s">
        <v>123</v>
      </c>
      <c r="D20" s="36"/>
      <c r="E20" s="36"/>
      <c r="F20" s="37"/>
    </row>
    <row r="21" spans="1:7" ht="71.099999999999994" customHeight="1" x14ac:dyDescent="0.25">
      <c r="A21" s="46" t="s">
        <v>15</v>
      </c>
      <c r="B21" s="47"/>
      <c r="C21" s="50"/>
      <c r="D21" s="51"/>
      <c r="E21" s="51"/>
      <c r="F21" s="51"/>
      <c r="G21" s="24"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3"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48" t="s">
        <v>21</v>
      </c>
      <c r="B28" s="34"/>
      <c r="C28" s="34"/>
      <c r="D28" s="34"/>
      <c r="E28" s="34"/>
      <c r="F28" s="34"/>
    </row>
    <row r="29" spans="1:7" x14ac:dyDescent="0.25">
      <c r="A29" s="34" t="s">
        <v>22</v>
      </c>
      <c r="B29" s="34"/>
      <c r="C29" s="34"/>
      <c r="D29" s="34"/>
      <c r="E29" s="34"/>
      <c r="F29" s="34"/>
    </row>
    <row r="30" spans="1:7" x14ac:dyDescent="0.25">
      <c r="A30" s="13" t="s">
        <v>23</v>
      </c>
      <c r="D30" s="14"/>
    </row>
    <row r="31" spans="1:7" x14ac:dyDescent="0.25">
      <c r="A31" s="23" t="s">
        <v>111</v>
      </c>
      <c r="B31" s="31"/>
    </row>
    <row r="32" spans="1:7" x14ac:dyDescent="0.25">
      <c r="A32" s="13"/>
    </row>
    <row r="33" spans="1:7" x14ac:dyDescent="0.25">
      <c r="A33" s="12" t="s">
        <v>24</v>
      </c>
      <c r="B33" s="30" t="s">
        <v>25</v>
      </c>
    </row>
    <row r="35" spans="1:7" x14ac:dyDescent="0.25">
      <c r="A35" s="12" t="s">
        <v>26</v>
      </c>
    </row>
    <row r="36" spans="1:7" ht="45" x14ac:dyDescent="0.25">
      <c r="A36" s="15" t="s">
        <v>27</v>
      </c>
      <c r="B36" s="25" t="s">
        <v>28</v>
      </c>
      <c r="C36" s="15" t="s">
        <v>29</v>
      </c>
      <c r="D36" s="15" t="s">
        <v>30</v>
      </c>
      <c r="E36" s="15" t="s">
        <v>31</v>
      </c>
      <c r="F36" s="15" t="s">
        <v>32</v>
      </c>
      <c r="G36" s="25" t="s">
        <v>33</v>
      </c>
    </row>
    <row r="37" spans="1:7" ht="30" x14ac:dyDescent="0.25">
      <c r="A37" s="15" t="s">
        <v>34</v>
      </c>
      <c r="B37" s="25" t="s">
        <v>35</v>
      </c>
      <c r="C37" s="16">
        <v>5</v>
      </c>
      <c r="D37" s="16" t="s">
        <v>37</v>
      </c>
      <c r="E37" s="17">
        <v>28</v>
      </c>
      <c r="F37" s="16">
        <f>IF(ISBLANK(E37),"", PRODUCT(C37,E37))</f>
        <v>140</v>
      </c>
      <c r="G37" s="33" t="s">
        <v>130</v>
      </c>
    </row>
    <row r="38" spans="1:7" x14ac:dyDescent="0.25">
      <c r="A38" s="16" t="s">
        <v>36</v>
      </c>
      <c r="B38" s="26" t="s">
        <v>35</v>
      </c>
      <c r="C38" s="16"/>
      <c r="E38" s="15" t="s">
        <v>38</v>
      </c>
      <c r="F38" s="15">
        <f>IF(F37="","",ROUND(SUM(F37:F37),2))</f>
        <v>140</v>
      </c>
      <c r="G38" s="24" t="str">
        <f>IF(F37="","Neužpildytos visos objektų kainos","")</f>
        <v/>
      </c>
    </row>
    <row r="39" spans="1:7" x14ac:dyDescent="0.25">
      <c r="D39" s="17">
        <v>5</v>
      </c>
      <c r="E39" s="15" t="s">
        <v>40</v>
      </c>
      <c r="F39" s="15">
        <f>IF(OR(F38="",D39=""),"", ROUND(PRODUCT(D39,F38)/100,2))</f>
        <v>7</v>
      </c>
      <c r="G39" s="24" t="str">
        <f>IF(D39="", "Nurodykite taikomą PVM dydį", "")</f>
        <v/>
      </c>
    </row>
    <row r="40" spans="1:7" x14ac:dyDescent="0.25">
      <c r="C40" s="15" t="s">
        <v>39</v>
      </c>
      <c r="E40" s="15" t="s">
        <v>41</v>
      </c>
      <c r="F40" s="15">
        <f>IF(ISBLANK(F39), "", ROUND(SUM(F38:F39),2))</f>
        <v>147</v>
      </c>
    </row>
    <row r="45" spans="1:7" x14ac:dyDescent="0.25">
      <c r="A45" s="12" t="s">
        <v>42</v>
      </c>
      <c r="B45" s="30" t="s">
        <v>43</v>
      </c>
    </row>
    <row r="47" spans="1:7" ht="45" x14ac:dyDescent="0.25">
      <c r="A47" s="12" t="s">
        <v>26</v>
      </c>
      <c r="D47" s="15" t="s">
        <v>30</v>
      </c>
      <c r="E47" s="15" t="s">
        <v>31</v>
      </c>
      <c r="F47" s="15" t="s">
        <v>32</v>
      </c>
      <c r="G47" s="25" t="s">
        <v>33</v>
      </c>
    </row>
    <row r="48" spans="1:7" x14ac:dyDescent="0.25">
      <c r="A48" s="15" t="s">
        <v>27</v>
      </c>
      <c r="B48" s="25" t="s">
        <v>28</v>
      </c>
      <c r="C48" s="15" t="s">
        <v>29</v>
      </c>
      <c r="D48" s="16"/>
      <c r="E48" s="16"/>
      <c r="F48" s="16"/>
      <c r="G48" s="26"/>
    </row>
    <row r="49" spans="1:7" ht="30" x14ac:dyDescent="0.25">
      <c r="A49" s="15" t="s">
        <v>44</v>
      </c>
      <c r="B49" s="25" t="s">
        <v>45</v>
      </c>
      <c r="C49" s="16">
        <v>5</v>
      </c>
      <c r="D49" s="16" t="s">
        <v>37</v>
      </c>
      <c r="E49" s="17">
        <v>28</v>
      </c>
      <c r="F49" s="16">
        <f>IF(ISBLANK(E49),"", PRODUCT(C49,E49))</f>
        <v>140</v>
      </c>
      <c r="G49" s="33" t="s">
        <v>131</v>
      </c>
    </row>
    <row r="50" spans="1:7" x14ac:dyDescent="0.25">
      <c r="A50" s="16" t="s">
        <v>46</v>
      </c>
      <c r="B50" s="26" t="s">
        <v>45</v>
      </c>
      <c r="C50" s="16"/>
      <c r="E50" s="15" t="s">
        <v>38</v>
      </c>
      <c r="F50" s="15">
        <f>IF(F49="","",ROUND(SUM(F49:F49),2))</f>
        <v>140</v>
      </c>
      <c r="G50" s="24" t="str">
        <f>IF(F49="","Neužpildytos visos objektų kainos","")</f>
        <v/>
      </c>
    </row>
    <row r="51" spans="1:7" x14ac:dyDescent="0.25">
      <c r="D51" s="17">
        <v>5</v>
      </c>
      <c r="E51" s="15" t="s">
        <v>40</v>
      </c>
      <c r="F51" s="15">
        <f>IF(OR(F50="",D51=""),"", ROUND(PRODUCT(D51,F50)/100,2))</f>
        <v>7</v>
      </c>
      <c r="G51" s="24" t="str">
        <f>IF(D51="", "Nurodykite taikomą PVM dydį", "")</f>
        <v/>
      </c>
    </row>
    <row r="52" spans="1:7" x14ac:dyDescent="0.25">
      <c r="C52" s="15" t="s">
        <v>39</v>
      </c>
      <c r="E52" s="15" t="s">
        <v>41</v>
      </c>
      <c r="F52" s="15">
        <f>IF(ISBLANK(F51), "", ROUND(SUM(F50:F51),2))</f>
        <v>147</v>
      </c>
    </row>
    <row r="58" spans="1:7" x14ac:dyDescent="0.25">
      <c r="A58" s="12" t="s">
        <v>47</v>
      </c>
      <c r="B58" s="30" t="s">
        <v>48</v>
      </c>
    </row>
    <row r="60" spans="1:7" ht="45" x14ac:dyDescent="0.25">
      <c r="A60" s="12" t="s">
        <v>26</v>
      </c>
      <c r="D60" s="15" t="s">
        <v>30</v>
      </c>
      <c r="E60" s="15" t="s">
        <v>31</v>
      </c>
      <c r="F60" s="15" t="s">
        <v>32</v>
      </c>
      <c r="G60" s="25" t="s">
        <v>33</v>
      </c>
    </row>
    <row r="61" spans="1:7" x14ac:dyDescent="0.25">
      <c r="A61" s="15" t="s">
        <v>27</v>
      </c>
      <c r="B61" s="25" t="s">
        <v>28</v>
      </c>
      <c r="C61" s="15" t="s">
        <v>29</v>
      </c>
      <c r="D61" s="16"/>
      <c r="E61" s="16"/>
      <c r="F61" s="16"/>
      <c r="G61" s="26"/>
    </row>
    <row r="62" spans="1:7" ht="30" x14ac:dyDescent="0.25">
      <c r="A62" s="15" t="s">
        <v>49</v>
      </c>
      <c r="B62" s="25" t="s">
        <v>50</v>
      </c>
      <c r="C62" s="16">
        <v>6</v>
      </c>
      <c r="D62" s="16" t="s">
        <v>37</v>
      </c>
      <c r="E62" s="17">
        <v>28</v>
      </c>
      <c r="F62" s="16">
        <f>IF(ISBLANK(E62),"", PRODUCT(C62,E62))</f>
        <v>168</v>
      </c>
      <c r="G62" s="33" t="s">
        <v>132</v>
      </c>
    </row>
    <row r="63" spans="1:7" x14ac:dyDescent="0.25">
      <c r="A63" s="16" t="s">
        <v>51</v>
      </c>
      <c r="B63" s="26" t="s">
        <v>50</v>
      </c>
      <c r="C63" s="16"/>
      <c r="E63" s="15" t="s">
        <v>38</v>
      </c>
      <c r="F63" s="15">
        <f>IF(F62="","",ROUND(SUM(F62:F62),2))</f>
        <v>168</v>
      </c>
      <c r="G63" s="24" t="str">
        <f>IF(F62="","Neužpildytos visos objektų kainos","")</f>
        <v/>
      </c>
    </row>
    <row r="64" spans="1:7" x14ac:dyDescent="0.25">
      <c r="D64" s="17">
        <v>5</v>
      </c>
      <c r="E64" s="15" t="s">
        <v>40</v>
      </c>
      <c r="F64" s="15">
        <f>IF(OR(F63="",D64=""),"", ROUND(PRODUCT(D64,F63)/100,2))</f>
        <v>8.4</v>
      </c>
      <c r="G64" s="24" t="str">
        <f>IF(D64="", "Nurodykite taikomą PVM dydį", "")</f>
        <v/>
      </c>
    </row>
    <row r="65" spans="1:7" x14ac:dyDescent="0.25">
      <c r="C65" s="15" t="s">
        <v>39</v>
      </c>
      <c r="E65" s="15" t="s">
        <v>41</v>
      </c>
      <c r="F65" s="15">
        <f>IF(ISBLANK(F64), "", ROUND(SUM(F63:F64),2))</f>
        <v>176.4</v>
      </c>
    </row>
    <row r="70" spans="1:7" x14ac:dyDescent="0.25">
      <c r="A70" s="12" t="s">
        <v>52</v>
      </c>
      <c r="B70" s="30" t="s">
        <v>53</v>
      </c>
    </row>
    <row r="72" spans="1:7" ht="45" x14ac:dyDescent="0.25">
      <c r="A72" s="12" t="s">
        <v>26</v>
      </c>
      <c r="D72" s="15" t="s">
        <v>30</v>
      </c>
      <c r="E72" s="15" t="s">
        <v>31</v>
      </c>
      <c r="F72" s="15" t="s">
        <v>32</v>
      </c>
      <c r="G72" s="25" t="s">
        <v>33</v>
      </c>
    </row>
    <row r="73" spans="1:7" x14ac:dyDescent="0.25">
      <c r="A73" s="15" t="s">
        <v>27</v>
      </c>
      <c r="B73" s="25" t="s">
        <v>28</v>
      </c>
      <c r="C73" s="15" t="s">
        <v>29</v>
      </c>
      <c r="D73" s="16"/>
      <c r="E73" s="16"/>
      <c r="F73" s="16"/>
      <c r="G73" s="26"/>
    </row>
    <row r="74" spans="1:7" ht="30" x14ac:dyDescent="0.25">
      <c r="A74" s="15" t="s">
        <v>54</v>
      </c>
      <c r="B74" s="25" t="s">
        <v>55</v>
      </c>
      <c r="C74" s="16">
        <v>4</v>
      </c>
      <c r="D74" s="16" t="s">
        <v>37</v>
      </c>
      <c r="E74" s="17">
        <v>28</v>
      </c>
      <c r="F74" s="16">
        <f>IF(ISBLANK(E74),"", PRODUCT(C74,E74))</f>
        <v>112</v>
      </c>
      <c r="G74" s="33" t="s">
        <v>133</v>
      </c>
    </row>
    <row r="75" spans="1:7" x14ac:dyDescent="0.25">
      <c r="A75" s="16" t="s">
        <v>56</v>
      </c>
      <c r="B75" s="26" t="s">
        <v>55</v>
      </c>
      <c r="C75" s="16"/>
      <c r="E75" s="15" t="s">
        <v>38</v>
      </c>
      <c r="F75" s="15">
        <f>IF(F74="","",ROUND(SUM(F74:F74),2))</f>
        <v>112</v>
      </c>
      <c r="G75" s="24" t="str">
        <f>IF(F74="","Neužpildytos visos objektų kainos","")</f>
        <v/>
      </c>
    </row>
    <row r="76" spans="1:7" x14ac:dyDescent="0.25">
      <c r="D76" s="17">
        <v>5</v>
      </c>
      <c r="E76" s="15" t="s">
        <v>40</v>
      </c>
      <c r="F76" s="15">
        <f>IF(OR(F75="",D76=""),"", ROUND(PRODUCT(D76,F75)/100,2))</f>
        <v>5.6</v>
      </c>
      <c r="G76" s="24" t="str">
        <f>IF(D76="", "Nurodykite taikomą PVM dydį", "")</f>
        <v/>
      </c>
    </row>
    <row r="77" spans="1:7" x14ac:dyDescent="0.25">
      <c r="C77" s="15" t="s">
        <v>39</v>
      </c>
      <c r="E77" s="15" t="s">
        <v>41</v>
      </c>
      <c r="F77" s="15">
        <f>IF(ISBLANK(F76), "", ROUND(SUM(F75:F76),2))</f>
        <v>117.6</v>
      </c>
    </row>
    <row r="82" spans="1:7" x14ac:dyDescent="0.25">
      <c r="A82" s="12" t="s">
        <v>57</v>
      </c>
      <c r="B82" s="30" t="s">
        <v>58</v>
      </c>
    </row>
    <row r="84" spans="1:7" ht="45" x14ac:dyDescent="0.25">
      <c r="A84" s="12" t="s">
        <v>26</v>
      </c>
      <c r="D84" s="15" t="s">
        <v>30</v>
      </c>
      <c r="E84" s="15" t="s">
        <v>31</v>
      </c>
      <c r="F84" s="15" t="s">
        <v>32</v>
      </c>
      <c r="G84" s="25" t="s">
        <v>33</v>
      </c>
    </row>
    <row r="85" spans="1:7" x14ac:dyDescent="0.25">
      <c r="A85" s="15" t="s">
        <v>27</v>
      </c>
      <c r="B85" s="25" t="s">
        <v>28</v>
      </c>
      <c r="C85" s="15" t="s">
        <v>29</v>
      </c>
      <c r="D85" s="16"/>
      <c r="E85" s="16"/>
      <c r="F85" s="16"/>
      <c r="G85" s="26"/>
    </row>
    <row r="86" spans="1:7" ht="30" x14ac:dyDescent="0.25">
      <c r="A86" s="15" t="s">
        <v>59</v>
      </c>
      <c r="B86" s="25" t="s">
        <v>60</v>
      </c>
      <c r="C86" s="16">
        <v>3</v>
      </c>
      <c r="D86" s="16" t="s">
        <v>37</v>
      </c>
      <c r="E86" s="17">
        <v>28</v>
      </c>
      <c r="F86" s="16">
        <f>IF(ISBLANK(E86),"", PRODUCT(C86,E86))</f>
        <v>84</v>
      </c>
      <c r="G86" s="33" t="s">
        <v>134</v>
      </c>
    </row>
    <row r="87" spans="1:7" x14ac:dyDescent="0.25">
      <c r="A87" s="16" t="s">
        <v>61</v>
      </c>
      <c r="B87" s="26" t="s">
        <v>60</v>
      </c>
      <c r="C87" s="16"/>
      <c r="E87" s="15" t="s">
        <v>38</v>
      </c>
      <c r="F87" s="15">
        <f>IF(F86="","",ROUND(SUM(F86:F86),2))</f>
        <v>84</v>
      </c>
      <c r="G87" s="24" t="str">
        <f>IF(F86="","Neužpildytos visos objektų kainos","")</f>
        <v/>
      </c>
    </row>
    <row r="88" spans="1:7" x14ac:dyDescent="0.25">
      <c r="D88" s="17">
        <v>5</v>
      </c>
      <c r="E88" s="15" t="s">
        <v>40</v>
      </c>
      <c r="F88" s="15">
        <f>IF(OR(F87="",D88=""),"", ROUND(PRODUCT(D88,F87)/100,2))</f>
        <v>4.2</v>
      </c>
      <c r="G88" s="24" t="str">
        <f>IF(D88="", "Nurodykite taikomą PVM dydį", "")</f>
        <v/>
      </c>
    </row>
    <row r="89" spans="1:7" x14ac:dyDescent="0.25">
      <c r="C89" s="15" t="s">
        <v>39</v>
      </c>
      <c r="E89" s="15" t="s">
        <v>41</v>
      </c>
      <c r="F89" s="15">
        <f>IF(ISBLANK(F88), "", ROUND(SUM(F87:F88),2))</f>
        <v>88.2</v>
      </c>
    </row>
    <row r="94" spans="1:7" x14ac:dyDescent="0.25">
      <c r="A94" s="12" t="s">
        <v>62</v>
      </c>
      <c r="B94" s="30" t="s">
        <v>63</v>
      </c>
    </row>
    <row r="96" spans="1:7" ht="45" x14ac:dyDescent="0.25">
      <c r="A96" s="12" t="s">
        <v>26</v>
      </c>
      <c r="D96" s="15" t="s">
        <v>30</v>
      </c>
      <c r="E96" s="15" t="s">
        <v>31</v>
      </c>
      <c r="F96" s="15" t="s">
        <v>32</v>
      </c>
      <c r="G96" s="25" t="s">
        <v>33</v>
      </c>
    </row>
    <row r="97" spans="1:7" x14ac:dyDescent="0.25">
      <c r="A97" s="15" t="s">
        <v>27</v>
      </c>
      <c r="B97" s="25" t="s">
        <v>28</v>
      </c>
      <c r="C97" s="15" t="s">
        <v>29</v>
      </c>
      <c r="D97" s="16"/>
      <c r="E97" s="16"/>
      <c r="F97" s="16"/>
      <c r="G97" s="26"/>
    </row>
    <row r="98" spans="1:7" ht="30" x14ac:dyDescent="0.25">
      <c r="A98" s="15" t="s">
        <v>64</v>
      </c>
      <c r="B98" s="25" t="s">
        <v>65</v>
      </c>
      <c r="C98" s="16">
        <v>5</v>
      </c>
      <c r="D98" s="16" t="s">
        <v>37</v>
      </c>
      <c r="E98" s="17">
        <v>28</v>
      </c>
      <c r="F98" s="16">
        <f>IF(ISBLANK(E98),"", PRODUCT(C98,E98))</f>
        <v>140</v>
      </c>
      <c r="G98" s="33" t="s">
        <v>135</v>
      </c>
    </row>
    <row r="99" spans="1:7" x14ac:dyDescent="0.25">
      <c r="A99" s="16" t="s">
        <v>66</v>
      </c>
      <c r="B99" s="26" t="s">
        <v>65</v>
      </c>
      <c r="C99" s="16"/>
      <c r="E99" s="15" t="s">
        <v>38</v>
      </c>
      <c r="F99" s="15">
        <f>IF(F98="","",ROUND(SUM(F98:F98),2))</f>
        <v>140</v>
      </c>
      <c r="G99" s="24" t="str">
        <f>IF(F98="","Neužpildytos visos objektų kainos","")</f>
        <v/>
      </c>
    </row>
    <row r="100" spans="1:7" x14ac:dyDescent="0.25">
      <c r="D100" s="17">
        <v>5</v>
      </c>
      <c r="E100" s="15" t="s">
        <v>40</v>
      </c>
      <c r="F100" s="15">
        <f>IF(OR(F99="",D100=""),"", ROUND(PRODUCT(D100,F99)/100,2))</f>
        <v>7</v>
      </c>
      <c r="G100" s="24" t="str">
        <f>IF(D100="", "Nurodykite taikomą PVM dydį", "")</f>
        <v/>
      </c>
    </row>
    <row r="101" spans="1:7" x14ac:dyDescent="0.25">
      <c r="C101" s="15" t="s">
        <v>39</v>
      </c>
      <c r="E101" s="15" t="s">
        <v>41</v>
      </c>
      <c r="F101" s="15">
        <f>IF(ISBLANK(F100), "", ROUND(SUM(F99:F100),2))</f>
        <v>147</v>
      </c>
    </row>
    <row r="102" spans="1:7" x14ac:dyDescent="0.25">
      <c r="E102" s="15" t="s">
        <v>41</v>
      </c>
      <c r="F102" s="15">
        <f>IF(ISBLANK(F101), "", ROUND(SUM(F100:F101),2))</f>
        <v>154</v>
      </c>
    </row>
    <row r="106" spans="1:7" x14ac:dyDescent="0.25">
      <c r="A106" s="12" t="s">
        <v>68</v>
      </c>
      <c r="B106" s="30" t="s">
        <v>69</v>
      </c>
    </row>
    <row r="108" spans="1:7" x14ac:dyDescent="0.25">
      <c r="A108" s="12" t="s">
        <v>26</v>
      </c>
    </row>
    <row r="109" spans="1:7" ht="45" x14ac:dyDescent="0.25">
      <c r="A109" s="15" t="s">
        <v>27</v>
      </c>
      <c r="B109" s="25" t="s">
        <v>28</v>
      </c>
      <c r="C109" s="15" t="s">
        <v>29</v>
      </c>
      <c r="D109" s="15" t="s">
        <v>30</v>
      </c>
      <c r="E109" s="15" t="s">
        <v>31</v>
      </c>
      <c r="F109" s="15" t="s">
        <v>32</v>
      </c>
      <c r="G109" s="25" t="s">
        <v>33</v>
      </c>
    </row>
    <row r="110" spans="1:7" x14ac:dyDescent="0.25">
      <c r="A110" s="15" t="s">
        <v>70</v>
      </c>
      <c r="B110" s="25" t="s">
        <v>71</v>
      </c>
      <c r="C110" s="16"/>
      <c r="D110" s="16"/>
      <c r="E110" s="16"/>
      <c r="F110" s="16"/>
      <c r="G110" s="26"/>
    </row>
    <row r="111" spans="1:7" ht="30" x14ac:dyDescent="0.25">
      <c r="A111" s="16" t="s">
        <v>72</v>
      </c>
      <c r="B111" s="26" t="s">
        <v>71</v>
      </c>
      <c r="C111" s="16">
        <v>10</v>
      </c>
      <c r="D111" s="16" t="s">
        <v>73</v>
      </c>
      <c r="E111" s="17">
        <v>13.65</v>
      </c>
      <c r="F111" s="16">
        <f>IF(ISBLANK(E111),"", PRODUCT(C111,E111))</f>
        <v>136.5</v>
      </c>
      <c r="G111" s="27" t="s">
        <v>124</v>
      </c>
    </row>
    <row r="112" spans="1:7" x14ac:dyDescent="0.25">
      <c r="E112" s="15" t="s">
        <v>38</v>
      </c>
      <c r="F112" s="15">
        <f>IF(F111="","",ROUND(SUM(F111:F111),2))</f>
        <v>136.5</v>
      </c>
      <c r="G112" s="24" t="str">
        <f>IF(F111="","Neužpildytos visos objektų kainos","")</f>
        <v/>
      </c>
    </row>
    <row r="113" spans="1:7" x14ac:dyDescent="0.25">
      <c r="C113" s="15" t="s">
        <v>39</v>
      </c>
      <c r="D113" s="18">
        <v>5</v>
      </c>
      <c r="E113" s="15" t="s">
        <v>40</v>
      </c>
      <c r="F113" s="15">
        <f>IF(OR(F112="",D113=""),"", ROUND(PRODUCT(D113,F112)/100,2))</f>
        <v>6.83</v>
      </c>
      <c r="G113" s="24" t="str">
        <f>IF(D113="", "Nurodykite taikomą PVM dydį", "")</f>
        <v/>
      </c>
    </row>
    <row r="114" spans="1:7" x14ac:dyDescent="0.25">
      <c r="E114" s="15" t="s">
        <v>41</v>
      </c>
      <c r="F114" s="15">
        <f>IF(ISBLANK(F113), "", ROUND(SUM(F112:F113),2))</f>
        <v>143.33000000000001</v>
      </c>
    </row>
    <row r="118" spans="1:7" x14ac:dyDescent="0.25">
      <c r="A118" s="12" t="s">
        <v>74</v>
      </c>
      <c r="B118" s="30" t="s">
        <v>75</v>
      </c>
    </row>
    <row r="120" spans="1:7" x14ac:dyDescent="0.25">
      <c r="A120" s="12" t="s">
        <v>26</v>
      </c>
    </row>
    <row r="121" spans="1:7" ht="45" x14ac:dyDescent="0.25">
      <c r="A121" s="15" t="s">
        <v>27</v>
      </c>
      <c r="B121" s="25" t="s">
        <v>28</v>
      </c>
      <c r="C121" s="15" t="s">
        <v>29</v>
      </c>
      <c r="D121" s="15" t="s">
        <v>30</v>
      </c>
      <c r="E121" s="15" t="s">
        <v>31</v>
      </c>
      <c r="F121" s="15" t="s">
        <v>32</v>
      </c>
      <c r="G121" s="25" t="s">
        <v>33</v>
      </c>
    </row>
    <row r="122" spans="1:7" x14ac:dyDescent="0.25">
      <c r="A122" s="15" t="s">
        <v>76</v>
      </c>
      <c r="B122" s="25" t="s">
        <v>77</v>
      </c>
      <c r="C122" s="16"/>
      <c r="D122" s="16"/>
      <c r="E122" s="16"/>
      <c r="F122" s="16"/>
      <c r="G122" s="26"/>
    </row>
    <row r="123" spans="1:7" ht="30" x14ac:dyDescent="0.25">
      <c r="A123" s="16" t="s">
        <v>78</v>
      </c>
      <c r="B123" s="26" t="s">
        <v>77</v>
      </c>
      <c r="C123" s="16">
        <v>50</v>
      </c>
      <c r="D123" s="16" t="s">
        <v>67</v>
      </c>
      <c r="E123" s="17">
        <v>45.66</v>
      </c>
      <c r="F123" s="16">
        <f>IF(ISBLANK(E123),"", PRODUCT(C123,E123))</f>
        <v>2283</v>
      </c>
      <c r="G123" s="27" t="s">
        <v>125</v>
      </c>
    </row>
    <row r="124" spans="1:7" x14ac:dyDescent="0.25">
      <c r="E124" s="15" t="s">
        <v>38</v>
      </c>
      <c r="F124" s="15">
        <f>IF(F123="","",ROUND(SUM(F123:F123),2))</f>
        <v>2283</v>
      </c>
      <c r="G124" s="24" t="str">
        <f>IF(F123="","Neužpildytos visos objektų kainos","")</f>
        <v/>
      </c>
    </row>
    <row r="125" spans="1:7" x14ac:dyDescent="0.25">
      <c r="C125" s="15" t="s">
        <v>39</v>
      </c>
      <c r="D125" s="18">
        <v>5</v>
      </c>
      <c r="E125" s="15" t="s">
        <v>40</v>
      </c>
      <c r="F125" s="15">
        <f>IF(OR(F124="",D125=""),"", ROUND(PRODUCT(D125,F124)/100,2))</f>
        <v>114.15</v>
      </c>
      <c r="G125" s="24" t="str">
        <f>IF(D125="", "Nurodykite taikomą PVM dydį", "")</f>
        <v/>
      </c>
    </row>
    <row r="126" spans="1:7" x14ac:dyDescent="0.25">
      <c r="E126" s="15" t="s">
        <v>41</v>
      </c>
      <c r="F126" s="15">
        <f>IF(ISBLANK(F125), "", ROUND(SUM(F124:F125),2))</f>
        <v>2397.15</v>
      </c>
    </row>
    <row r="131" spans="1:7" x14ac:dyDescent="0.25">
      <c r="A131" s="12" t="s">
        <v>79</v>
      </c>
      <c r="B131" s="30" t="s">
        <v>80</v>
      </c>
    </row>
    <row r="133" spans="1:7" x14ac:dyDescent="0.25">
      <c r="A133" s="12" t="s">
        <v>26</v>
      </c>
    </row>
    <row r="134" spans="1:7" ht="45" x14ac:dyDescent="0.25">
      <c r="A134" s="15" t="s">
        <v>27</v>
      </c>
      <c r="B134" s="25" t="s">
        <v>28</v>
      </c>
      <c r="C134" s="15" t="s">
        <v>29</v>
      </c>
      <c r="D134" s="15" t="s">
        <v>30</v>
      </c>
      <c r="E134" s="15" t="s">
        <v>31</v>
      </c>
      <c r="F134" s="15" t="s">
        <v>32</v>
      </c>
      <c r="G134" s="25" t="s">
        <v>33</v>
      </c>
    </row>
    <row r="135" spans="1:7" x14ac:dyDescent="0.25">
      <c r="A135" s="15" t="s">
        <v>81</v>
      </c>
      <c r="B135" s="25" t="s">
        <v>82</v>
      </c>
      <c r="C135" s="16"/>
      <c r="D135" s="16"/>
      <c r="E135" s="16"/>
      <c r="F135" s="16"/>
      <c r="G135" s="26"/>
    </row>
    <row r="136" spans="1:7" ht="30" x14ac:dyDescent="0.25">
      <c r="A136" s="16" t="s">
        <v>83</v>
      </c>
      <c r="B136" s="26" t="s">
        <v>82</v>
      </c>
      <c r="C136" s="16">
        <v>1000</v>
      </c>
      <c r="D136" s="16" t="s">
        <v>84</v>
      </c>
      <c r="E136" s="17">
        <v>1.88</v>
      </c>
      <c r="F136" s="16">
        <f>IF(ISBLANK(E136),"", PRODUCT(C136,E136))</f>
        <v>1880</v>
      </c>
      <c r="G136" s="27" t="s">
        <v>126</v>
      </c>
    </row>
    <row r="137" spans="1:7" x14ac:dyDescent="0.25">
      <c r="E137" s="15" t="s">
        <v>38</v>
      </c>
      <c r="F137" s="15">
        <f>IF(F136="","",ROUND(SUM(F136:F136),2))</f>
        <v>1880</v>
      </c>
      <c r="G137" s="24" t="str">
        <f>IF(F136="","Neužpildytos visos objektų kainos","")</f>
        <v/>
      </c>
    </row>
    <row r="138" spans="1:7" x14ac:dyDescent="0.25">
      <c r="C138" s="15" t="s">
        <v>39</v>
      </c>
      <c r="D138" s="18">
        <v>5</v>
      </c>
      <c r="E138" s="15" t="s">
        <v>40</v>
      </c>
      <c r="F138" s="15">
        <f>IF(OR(F137="",D138=""),"", ROUND(PRODUCT(D138,F137)/100,2))</f>
        <v>94</v>
      </c>
      <c r="G138" s="24" t="str">
        <f>IF(D138="", "Nurodykite taikomą PVM dydį", "")</f>
        <v/>
      </c>
    </row>
    <row r="139" spans="1:7" x14ac:dyDescent="0.25">
      <c r="E139" s="15" t="s">
        <v>41</v>
      </c>
      <c r="F139" s="15">
        <f>IF(ISBLANK(F138), "", ROUND(SUM(F137:F138),2))</f>
        <v>1974</v>
      </c>
    </row>
    <row r="142" spans="1:7" x14ac:dyDescent="0.25">
      <c r="A142" s="12" t="s">
        <v>85</v>
      </c>
      <c r="B142" s="30" t="s">
        <v>86</v>
      </c>
    </row>
    <row r="144" spans="1:7" x14ac:dyDescent="0.25">
      <c r="A144" s="12" t="s">
        <v>26</v>
      </c>
    </row>
    <row r="145" spans="1:7" ht="45" x14ac:dyDescent="0.25">
      <c r="A145" s="15" t="s">
        <v>27</v>
      </c>
      <c r="B145" s="25" t="s">
        <v>28</v>
      </c>
      <c r="C145" s="15" t="s">
        <v>29</v>
      </c>
      <c r="D145" s="15" t="s">
        <v>30</v>
      </c>
      <c r="E145" s="15" t="s">
        <v>31</v>
      </c>
      <c r="F145" s="15" t="s">
        <v>32</v>
      </c>
      <c r="G145" s="25" t="s">
        <v>33</v>
      </c>
    </row>
    <row r="146" spans="1:7" x14ac:dyDescent="0.25">
      <c r="A146" s="15" t="s">
        <v>87</v>
      </c>
      <c r="B146" s="25" t="s">
        <v>88</v>
      </c>
      <c r="C146" s="16"/>
      <c r="D146" s="16"/>
      <c r="E146" s="16"/>
      <c r="F146" s="16"/>
      <c r="G146" s="26"/>
    </row>
    <row r="147" spans="1:7" x14ac:dyDescent="0.25">
      <c r="A147" s="16" t="s">
        <v>89</v>
      </c>
      <c r="B147" s="26" t="s">
        <v>88</v>
      </c>
      <c r="C147" s="16">
        <v>30</v>
      </c>
      <c r="D147" s="16" t="s">
        <v>67</v>
      </c>
      <c r="E147" s="17">
        <v>74</v>
      </c>
      <c r="F147" s="16">
        <f>IF(ISBLANK(E147),"", PRODUCT(C147,E147))</f>
        <v>2220</v>
      </c>
      <c r="G147" s="27" t="s">
        <v>127</v>
      </c>
    </row>
    <row r="148" spans="1:7" x14ac:dyDescent="0.25">
      <c r="E148" s="15" t="s">
        <v>38</v>
      </c>
      <c r="F148" s="15">
        <f>IF(F147="","",ROUND(SUM(F147:F147),2))</f>
        <v>2220</v>
      </c>
      <c r="G148" s="24" t="str">
        <f>IF(F147="","Neužpildytos visos objektų kainos","")</f>
        <v/>
      </c>
    </row>
    <row r="149" spans="1:7" x14ac:dyDescent="0.25">
      <c r="C149" s="15" t="s">
        <v>39</v>
      </c>
      <c r="D149" s="18">
        <v>5</v>
      </c>
      <c r="E149" s="15" t="s">
        <v>40</v>
      </c>
      <c r="F149" s="15">
        <f>IF(OR(F148="",D149=""),"", ROUND(PRODUCT(D149,F148)/100,2))</f>
        <v>111</v>
      </c>
      <c r="G149" s="24" t="str">
        <f>IF(D149="", "Nurodykite taikomą PVM dydį", "")</f>
        <v/>
      </c>
    </row>
    <row r="150" spans="1:7" x14ac:dyDescent="0.25">
      <c r="E150" s="15" t="s">
        <v>41</v>
      </c>
      <c r="F150" s="15">
        <f>IF(ISBLANK(F149), "", ROUND(SUM(F148:F149),2))</f>
        <v>2331</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workbookViewId="0">
      <selection activeCell="H24" sqref="H24:J2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90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6"/>
      <c r="B4" s="6"/>
      <c r="C4" s="6"/>
      <c r="D4" s="6"/>
      <c r="E4" s="6"/>
      <c r="F4" s="6"/>
      <c r="G4" s="6"/>
      <c r="H4" s="6"/>
      <c r="I4" s="6"/>
      <c r="J4" s="6"/>
    </row>
    <row r="5" spans="1:11" ht="48" customHeight="1" x14ac:dyDescent="0.25">
      <c r="A5" s="53" t="s">
        <v>91</v>
      </c>
      <c r="B5" s="54"/>
      <c r="C5" s="59" t="s">
        <v>92</v>
      </c>
      <c r="D5" s="60"/>
      <c r="E5" s="54"/>
      <c r="F5" s="59" t="s">
        <v>93</v>
      </c>
      <c r="G5" s="60"/>
      <c r="H5" s="54"/>
      <c r="I5" s="59" t="s">
        <v>94</v>
      </c>
      <c r="J5" s="54"/>
      <c r="K5" s="8" t="s">
        <v>95</v>
      </c>
    </row>
    <row r="6" spans="1:11" ht="48.95" customHeight="1" x14ac:dyDescent="0.25">
      <c r="A6" s="61"/>
      <c r="B6" s="45"/>
      <c r="C6" s="52"/>
      <c r="D6" s="58"/>
      <c r="E6" s="45"/>
      <c r="F6" s="52"/>
      <c r="G6" s="58"/>
      <c r="H6" s="45"/>
      <c r="I6" s="52"/>
      <c r="J6" s="45"/>
      <c r="K6" s="19"/>
    </row>
    <row r="7" spans="1:11" ht="48.95" customHeight="1" x14ac:dyDescent="0.25">
      <c r="A7" s="61"/>
      <c r="B7" s="45"/>
      <c r="C7" s="52"/>
      <c r="D7" s="58"/>
      <c r="E7" s="45"/>
      <c r="F7" s="52"/>
      <c r="G7" s="58"/>
      <c r="H7" s="45"/>
      <c r="I7" s="52"/>
      <c r="J7" s="45"/>
      <c r="K7" s="19"/>
    </row>
    <row r="8" spans="1:11" ht="48.95" customHeight="1" x14ac:dyDescent="0.25">
      <c r="A8" s="61"/>
      <c r="B8" s="45"/>
      <c r="C8" s="52"/>
      <c r="D8" s="58"/>
      <c r="E8" s="45"/>
      <c r="F8" s="52"/>
      <c r="G8" s="58"/>
      <c r="H8" s="45"/>
      <c r="I8" s="52"/>
      <c r="J8" s="45"/>
      <c r="K8" s="19"/>
    </row>
    <row r="9" spans="1:11" ht="18.95" customHeight="1" x14ac:dyDescent="0.25">
      <c r="A9" s="9"/>
      <c r="B9" s="9"/>
      <c r="C9" s="9"/>
      <c r="D9" s="9"/>
      <c r="E9" s="9"/>
      <c r="F9" s="9"/>
      <c r="G9" s="9"/>
      <c r="H9" s="9"/>
      <c r="I9" s="9"/>
      <c r="J9" s="9"/>
      <c r="K9" s="10"/>
    </row>
    <row r="10" spans="1:11" ht="48.95" customHeight="1" x14ac:dyDescent="0.25">
      <c r="A10" s="65" t="s">
        <v>96</v>
      </c>
      <c r="B10" s="34"/>
      <c r="C10" s="34"/>
      <c r="D10" s="34"/>
      <c r="E10" s="34"/>
      <c r="F10" s="34"/>
      <c r="G10" s="34"/>
      <c r="H10" s="34"/>
      <c r="I10" s="34"/>
      <c r="J10" s="34"/>
      <c r="K10" s="34"/>
    </row>
    <row r="11" spans="1:11" ht="15.95" customHeight="1" thickBot="1" x14ac:dyDescent="0.3">
      <c r="A11" s="9"/>
      <c r="B11" s="9"/>
      <c r="C11" s="9"/>
      <c r="D11" s="9"/>
      <c r="E11" s="9"/>
      <c r="F11" s="9"/>
      <c r="G11" s="9"/>
      <c r="H11" s="9"/>
      <c r="I11" s="9"/>
      <c r="J11" s="9"/>
      <c r="K11" s="10"/>
    </row>
    <row r="12" spans="1:11" ht="48.95" customHeight="1" x14ac:dyDescent="0.25">
      <c r="A12" s="53" t="s">
        <v>28</v>
      </c>
      <c r="B12" s="54"/>
      <c r="C12" s="59" t="s">
        <v>92</v>
      </c>
      <c r="D12" s="60"/>
      <c r="E12" s="54"/>
      <c r="F12" s="59" t="s">
        <v>97</v>
      </c>
      <c r="G12" s="60"/>
      <c r="H12" s="54"/>
      <c r="I12" s="79" t="s">
        <v>94</v>
      </c>
      <c r="J12" s="76"/>
      <c r="K12" s="10"/>
    </row>
    <row r="13" spans="1:11" ht="48.95" customHeight="1" x14ac:dyDescent="0.25">
      <c r="A13" s="61"/>
      <c r="B13" s="45"/>
      <c r="C13" s="52"/>
      <c r="D13" s="58"/>
      <c r="E13" s="45"/>
      <c r="F13" s="52"/>
      <c r="G13" s="58"/>
      <c r="H13" s="45"/>
      <c r="I13" s="55"/>
      <c r="J13" s="56"/>
      <c r="K13" s="10"/>
    </row>
    <row r="14" spans="1:11" ht="48.95" customHeight="1" x14ac:dyDescent="0.25">
      <c r="A14" s="61"/>
      <c r="B14" s="45"/>
      <c r="C14" s="52"/>
      <c r="D14" s="58"/>
      <c r="E14" s="45"/>
      <c r="F14" s="52"/>
      <c r="G14" s="58"/>
      <c r="H14" s="45"/>
      <c r="I14" s="55"/>
      <c r="J14" s="56"/>
      <c r="K14" s="10"/>
    </row>
    <row r="15" spans="1:11" ht="48.95" customHeight="1" x14ac:dyDescent="0.25">
      <c r="A15" s="61"/>
      <c r="B15" s="45"/>
      <c r="C15" s="52"/>
      <c r="D15" s="58"/>
      <c r="E15" s="45"/>
      <c r="F15" s="52"/>
      <c r="G15" s="58"/>
      <c r="H15" s="45"/>
      <c r="I15" s="55"/>
      <c r="J15" s="56"/>
      <c r="K15" s="10"/>
    </row>
    <row r="17" spans="1:10" ht="33" customHeight="1" x14ac:dyDescent="0.25">
      <c r="A17" s="67"/>
      <c r="B17" s="34"/>
      <c r="C17" s="34"/>
      <c r="D17" s="34"/>
      <c r="E17" s="34"/>
      <c r="F17" s="34"/>
      <c r="G17" s="34"/>
      <c r="H17" s="34"/>
      <c r="I17" s="34"/>
      <c r="J17" s="34"/>
    </row>
    <row r="19" spans="1:10" ht="15.95" customHeight="1" x14ac:dyDescent="0.25">
      <c r="A19" s="78" t="s">
        <v>98</v>
      </c>
      <c r="B19" s="34"/>
      <c r="C19" s="34"/>
      <c r="D19" s="34"/>
      <c r="E19" s="34"/>
      <c r="F19" s="34"/>
      <c r="G19" s="34"/>
      <c r="H19" s="34"/>
      <c r="I19" s="34"/>
      <c r="J19" s="34"/>
    </row>
    <row r="20" spans="1:10" ht="15.95" customHeight="1" thickBot="1" x14ac:dyDescent="0.3"/>
    <row r="21" spans="1:10" ht="15.95" customHeight="1" x14ac:dyDescent="0.25">
      <c r="A21" s="7" t="s">
        <v>27</v>
      </c>
      <c r="B21" s="63" t="s">
        <v>99</v>
      </c>
      <c r="C21" s="60"/>
      <c r="D21" s="60"/>
      <c r="E21" s="60"/>
      <c r="F21" s="60"/>
      <c r="G21" s="54"/>
      <c r="H21" s="75" t="s">
        <v>100</v>
      </c>
      <c r="I21" s="60"/>
      <c r="J21" s="76"/>
    </row>
    <row r="22" spans="1:10" ht="48" customHeight="1" x14ac:dyDescent="0.25">
      <c r="A22" s="20" t="s">
        <v>101</v>
      </c>
      <c r="B22" s="64" t="s">
        <v>102</v>
      </c>
      <c r="C22" s="58"/>
      <c r="D22" s="58"/>
      <c r="E22" s="58"/>
      <c r="F22" s="58"/>
      <c r="G22" s="45"/>
      <c r="H22" s="57"/>
      <c r="I22" s="58"/>
      <c r="J22" s="56"/>
    </row>
    <row r="23" spans="1:10" ht="48" customHeight="1" x14ac:dyDescent="0.25">
      <c r="A23" s="20" t="s">
        <v>103</v>
      </c>
      <c r="B23" s="64" t="s">
        <v>104</v>
      </c>
      <c r="C23" s="58"/>
      <c r="D23" s="58"/>
      <c r="E23" s="58"/>
      <c r="F23" s="58"/>
      <c r="G23" s="45"/>
      <c r="H23" s="57" t="s">
        <v>129</v>
      </c>
      <c r="I23" s="58"/>
      <c r="J23" s="56"/>
    </row>
    <row r="24" spans="1:10" ht="48" customHeight="1" x14ac:dyDescent="0.25">
      <c r="A24" s="20" t="s">
        <v>105</v>
      </c>
      <c r="B24" s="64" t="s">
        <v>106</v>
      </c>
      <c r="C24" s="58"/>
      <c r="D24" s="58"/>
      <c r="E24" s="58"/>
      <c r="F24" s="58"/>
      <c r="G24" s="45"/>
      <c r="H24" s="57"/>
      <c r="I24" s="58"/>
      <c r="J24" s="56"/>
    </row>
    <row r="25" spans="1:10" ht="48" customHeight="1" x14ac:dyDescent="0.25">
      <c r="A25" s="21"/>
      <c r="B25" s="62"/>
      <c r="C25" s="58"/>
      <c r="D25" s="58"/>
      <c r="E25" s="58"/>
      <c r="F25" s="58"/>
      <c r="G25" s="45"/>
      <c r="H25" s="57"/>
      <c r="I25" s="58"/>
      <c r="J25" s="56"/>
    </row>
    <row r="26" spans="1:10" ht="48" customHeight="1" x14ac:dyDescent="0.25">
      <c r="A26" s="21"/>
      <c r="B26" s="62"/>
      <c r="C26" s="58"/>
      <c r="D26" s="58"/>
      <c r="E26" s="58"/>
      <c r="F26" s="58"/>
      <c r="G26" s="45"/>
      <c r="H26" s="57"/>
      <c r="I26" s="58"/>
      <c r="J26" s="56"/>
    </row>
    <row r="27" spans="1:10" ht="48" customHeight="1" x14ac:dyDescent="0.25">
      <c r="A27" s="21"/>
      <c r="B27" s="62"/>
      <c r="C27" s="58"/>
      <c r="D27" s="58"/>
      <c r="E27" s="58"/>
      <c r="F27" s="58"/>
      <c r="G27" s="45"/>
      <c r="H27" s="57"/>
      <c r="I27" s="58"/>
      <c r="J27" s="56"/>
    </row>
    <row r="28" spans="1:10" ht="48" customHeight="1" x14ac:dyDescent="0.25">
      <c r="A28" s="21"/>
      <c r="B28" s="62"/>
      <c r="C28" s="58"/>
      <c r="D28" s="58"/>
      <c r="E28" s="58"/>
      <c r="F28" s="58"/>
      <c r="G28" s="45"/>
      <c r="H28" s="57"/>
      <c r="I28" s="58"/>
      <c r="J28" s="56"/>
    </row>
    <row r="29" spans="1:10" ht="48" customHeight="1" x14ac:dyDescent="0.25">
      <c r="A29" s="21"/>
      <c r="B29" s="62"/>
      <c r="C29" s="58"/>
      <c r="D29" s="58"/>
      <c r="E29" s="58"/>
      <c r="F29" s="58"/>
      <c r="G29" s="45"/>
      <c r="H29" s="57"/>
      <c r="I29" s="58"/>
      <c r="J29" s="56"/>
    </row>
    <row r="30" spans="1:10" ht="48" customHeight="1" x14ac:dyDescent="0.25">
      <c r="A30" s="21"/>
      <c r="B30" s="62"/>
      <c r="C30" s="58"/>
      <c r="D30" s="58"/>
      <c r="E30" s="58"/>
      <c r="F30" s="58"/>
      <c r="G30" s="45"/>
      <c r="H30" s="57"/>
      <c r="I30" s="58"/>
      <c r="J30" s="56"/>
    </row>
    <row r="31" spans="1:10" ht="48" customHeight="1" x14ac:dyDescent="0.25">
      <c r="A31" s="21"/>
      <c r="B31" s="62"/>
      <c r="C31" s="58"/>
      <c r="D31" s="58"/>
      <c r="E31" s="58"/>
      <c r="F31" s="58"/>
      <c r="G31" s="45"/>
      <c r="H31" s="57"/>
      <c r="I31" s="58"/>
      <c r="J31" s="56"/>
    </row>
    <row r="32" spans="1:10" ht="48.95" customHeight="1" thickBot="1" x14ac:dyDescent="0.3">
      <c r="A32" s="22"/>
      <c r="B32" s="69"/>
      <c r="C32" s="70"/>
      <c r="D32" s="70"/>
      <c r="E32" s="70"/>
      <c r="F32" s="70"/>
      <c r="G32" s="71"/>
      <c r="H32" s="72"/>
      <c r="I32" s="73"/>
      <c r="J32" s="74"/>
    </row>
    <row r="34" spans="1:10" ht="102" customHeight="1" x14ac:dyDescent="0.25">
      <c r="A34" s="67" t="s">
        <v>107</v>
      </c>
      <c r="B34" s="34"/>
      <c r="C34" s="34"/>
      <c r="D34" s="34"/>
      <c r="E34" s="34"/>
      <c r="F34" s="34"/>
      <c r="G34" s="34"/>
      <c r="H34" s="34"/>
      <c r="I34" s="34"/>
      <c r="J34" s="34"/>
    </row>
    <row r="37" spans="1:10" x14ac:dyDescent="0.25">
      <c r="A37" s="66" t="s">
        <v>108</v>
      </c>
      <c r="B37" s="34"/>
      <c r="C37" s="34"/>
      <c r="D37" s="34"/>
      <c r="E37" s="68" t="s">
        <v>128</v>
      </c>
      <c r="F37" s="34"/>
      <c r="G37" s="34"/>
      <c r="H37" s="34"/>
      <c r="I37" s="34"/>
      <c r="J37" s="34"/>
    </row>
    <row r="39" spans="1:10" x14ac:dyDescent="0.25">
      <c r="A39" s="66" t="s">
        <v>109</v>
      </c>
      <c r="B39" s="34"/>
      <c r="C39" s="34"/>
      <c r="D39" s="34"/>
      <c r="E39" s="68" t="s">
        <v>120</v>
      </c>
      <c r="F39" s="34"/>
      <c r="G39" s="34"/>
      <c r="H39" s="34"/>
      <c r="I39" s="34"/>
      <c r="J39" s="34"/>
    </row>
    <row r="86" spans="1:1" ht="15.75" x14ac:dyDescent="0.25">
      <c r="A86" t="s">
        <v>110</v>
      </c>
    </row>
  </sheetData>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2025-06-02T06:16:58Z</dcterms:modified>
</cp:coreProperties>
</file>