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rasbuz\Documents\VIENKARTINĖS gruodis 2 dalis P.N.586702\"/>
    </mc:Choice>
  </mc:AlternateContent>
  <xr:revisionPtr revIDLastSave="0" documentId="13_ncr:1_{A76A1519-2B11-48B9-870B-8CCBF11537B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0" i="1" l="1"/>
  <c r="F113" i="1"/>
  <c r="G119" i="1" s="1"/>
  <c r="G103" i="1"/>
  <c r="F95" i="1"/>
  <c r="G102" i="1" s="1"/>
  <c r="G86" i="1"/>
  <c r="F82" i="1"/>
  <c r="G85" i="1" s="1"/>
  <c r="G72" i="1"/>
  <c r="F63" i="1"/>
  <c r="F55" i="1"/>
  <c r="F47" i="1"/>
  <c r="F39" i="1"/>
  <c r="G21" i="1"/>
  <c r="F71" i="1" l="1"/>
  <c r="F72" i="1" s="1"/>
  <c r="F73" i="1" s="1"/>
  <c r="G71" i="1"/>
  <c r="F119" i="1"/>
  <c r="F120" i="1" s="1"/>
  <c r="F121" i="1" s="1"/>
  <c r="F85" i="1"/>
  <c r="F86" i="1" s="1"/>
  <c r="F87" i="1" s="1"/>
  <c r="F102" i="1"/>
  <c r="F103" i="1" s="1"/>
  <c r="F104" i="1" s="1"/>
</calcChain>
</file>

<file path=xl/sharedStrings.xml><?xml version="1.0" encoding="utf-8"?>
<sst xmlns="http://schemas.openxmlformats.org/spreadsheetml/2006/main" count="302" uniqueCount="206">
  <si>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</si>
  <si>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</si>
  <si>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</si>
  <si>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</si>
  <si>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</si>
  <si>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</si>
  <si>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</si>
  <si>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</si>
  <si>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</si>
  <si>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</si>
  <si>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</si>
  <si>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</si>
  <si>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</si>
  <si>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</si>
  <si>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</si>
  <si>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</si>
  <si>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</si>
  <si>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</si>
  <si>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</si>
  <si>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</si>
  <si>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</si>
  <si>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</si>
  <si>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</si>
  <si>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</si>
  <si>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</si>
  <si>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</si>
  <si>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</si>
  <si>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</si>
  <si>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</si>
  <si>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</si>
  <si>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</si>
  <si>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</si>
  <si>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</si>
  <si>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</si>
  <si>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</si>
  <si>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1.</t>
  </si>
  <si>
    <t>1.1.</t>
  </si>
  <si>
    <t>vnt</t>
  </si>
  <si>
    <t>1.1.1.</t>
  </si>
  <si>
    <t>1.1.2.</t>
  </si>
  <si>
    <t>1.1.3.</t>
  </si>
  <si>
    <t>1.1.4.</t>
  </si>
  <si>
    <t>1.1.5.</t>
  </si>
  <si>
    <t>1.2.</t>
  </si>
  <si>
    <t>1.2.1.</t>
  </si>
  <si>
    <t>1.2.2.</t>
  </si>
  <si>
    <t>1.2.3.</t>
  </si>
  <si>
    <t>1.2.4.</t>
  </si>
  <si>
    <t>1.2.5.</t>
  </si>
  <si>
    <t>Suma be PVM</t>
  </si>
  <si>
    <t>Taikomas PVM dydis (%)</t>
  </si>
  <si>
    <t>PVM suma</t>
  </si>
  <si>
    <t>Suma su PVM</t>
  </si>
  <si>
    <t>3. DALIS</t>
  </si>
  <si>
    <t>3.</t>
  </si>
  <si>
    <t>3.1.</t>
  </si>
  <si>
    <t>3.1.1.</t>
  </si>
  <si>
    <t>3.1.2.</t>
  </si>
  <si>
    <t>5. DALIS</t>
  </si>
  <si>
    <t>5.</t>
  </si>
  <si>
    <t>5.1.</t>
  </si>
  <si>
    <t>5.1.1.</t>
  </si>
  <si>
    <t>5.1.2.</t>
  </si>
  <si>
    <t>5.1.3.</t>
  </si>
  <si>
    <t>5.1.4.</t>
  </si>
  <si>
    <t>5.1.5.</t>
  </si>
  <si>
    <t>6. DALIS</t>
  </si>
  <si>
    <t>6.</t>
  </si>
  <si>
    <t>6.1.</t>
  </si>
  <si>
    <t>6.1.1.</t>
  </si>
  <si>
    <t>6.1.2.</t>
  </si>
  <si>
    <t>6.1.3.</t>
  </si>
  <si>
    <t>Gaminio sudėtyje nėra latekso</t>
  </si>
  <si>
    <t>Kaukė tvirtinama juostele (gumele), kuri kaukę ant veido fiksuoja hermetiškai</t>
  </si>
  <si>
    <t>Kaukės kraštai priglundantys prie veido, neaštrūs. Korpusas iš skaidrios medžiagos</t>
  </si>
  <si>
    <t>Su integruotu nosies fiksatoriumi (spaustuku)</t>
  </si>
  <si>
    <t>Visos jungtys kūginės, fiksuojama norimoje padėtyje</t>
  </si>
  <si>
    <t>Sistema sudaryta iš 2 vamzdelių, sujungtų Y formos jungtimi, alkūninės jungties paciento pusėje su Luer Lock tipo anga, kuri skirta CO2 matavimo linijos pajungimui</t>
  </si>
  <si>
    <t>Jungtys kūginės: aparato pusėje 22F, paciento- 22M/15F</t>
  </si>
  <si>
    <t xml:space="preserve">ANESTEZIOLOGINĖS VEIDO KAUKĖS </t>
  </si>
  <si>
    <t xml:space="preserve">Anesteziologinės veido kaukės </t>
  </si>
  <si>
    <t>Vienkartinės, kliniškai švarios, supakuotos ne daugiau kaip po 1vnt. Dydis 1</t>
  </si>
  <si>
    <t>Be Hook tipo žiedo</t>
  </si>
  <si>
    <t xml:space="preserve">Minkštas pripūstas priegalvis </t>
  </si>
  <si>
    <t xml:space="preserve">Kaukė skaidri </t>
  </si>
  <si>
    <t>Kaukės jungtys kūginės - 15M</t>
  </si>
  <si>
    <t>Spalvinis kaukių kodavimas pagal dydžius - atitinkamai pagal dydį yra nuspalvintas kaukės laikiklis</t>
  </si>
  <si>
    <t>Vienkartinės, kliniškai švarios, supakuotos ne daugiau kaip po 1vnt. Dydis 3</t>
  </si>
  <si>
    <t>Minkštas pripūstas priegalvis</t>
  </si>
  <si>
    <t>Kaukės jungtys kūginės - 22F</t>
  </si>
  <si>
    <t>Vienkartinės, kliniškai švarios, supakuotos ne daugiau kaip po 1vnt. Dydis 4</t>
  </si>
  <si>
    <t>Vienkartinės, kliniškai švarios, supakuotos ne daugiau kaip po 1vnt. Dydis 5</t>
  </si>
  <si>
    <t>DEGUONIES MAIŠAI</t>
  </si>
  <si>
    <t>Deguonies maišai</t>
  </si>
  <si>
    <t xml:space="preserve">Deguonies maišai </t>
  </si>
  <si>
    <t>Vienkartiniai, lateksiniai, 3ltr (±100ml)</t>
  </si>
  <si>
    <t>Jungtys 22M kūginės aparato pusėje</t>
  </si>
  <si>
    <t>SISTEMA KVĖPAVIMO SUAUGUSIEMS</t>
  </si>
  <si>
    <t>Sistema kvėpavimo suaugusiems</t>
  </si>
  <si>
    <t>Vienkartinės, kliniškai švarios, supakuotos į maišus po 1 vienetą</t>
  </si>
  <si>
    <t xml:space="preserve">Gaminio sudėtyje nėra latekso </t>
  </si>
  <si>
    <t>1.5m - 1.6m ilgio, 22mm diametro</t>
  </si>
  <si>
    <t>KAUKĖ DEGUONIES NAUJAGIMIAMS</t>
  </si>
  <si>
    <t>Kaukė deguonies naujagimiams</t>
  </si>
  <si>
    <t xml:space="preserve">Vienkartinės, sterilios. Gaminio sudėtyje nėra latekso </t>
  </si>
  <si>
    <t xml:space="preserve">Deguonies vamzdelis ne lygiasienis, 2,1 m (± 10 cm)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</si>
  <si>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</si>
  <si>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</si>
  <si>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</si>
  <si>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</si>
  <si>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</si>
  <si>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</si>
  <si>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</si>
  <si>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</si>
  <si>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</si>
  <si>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</si>
  <si>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</si>
  <si>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</si>
  <si>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</si>
  <si>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</si>
  <si>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</si>
  <si>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</si>
  <si>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</si>
  <si>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</si>
  <si>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</si>
  <si>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</si>
  <si>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8670-5 2024-12-20 09:17:16</t>
  </si>
  <si>
    <t>6.  Pasiūlymų formoje būtina palikti tik siūlomas pirkimo dalis. Nepasiūlytas pirkimo dalis būtina IŠTRINTI.</t>
  </si>
  <si>
    <t>1.1.6.</t>
  </si>
  <si>
    <t>1.1.7.</t>
  </si>
  <si>
    <t>1.2.6.</t>
  </si>
  <si>
    <t>1.2.7.</t>
  </si>
  <si>
    <t>1.3.</t>
  </si>
  <si>
    <t>1.3.1.</t>
  </si>
  <si>
    <t>1.3.2.</t>
  </si>
  <si>
    <t>1.3.3.</t>
  </si>
  <si>
    <t>1.3.4.</t>
  </si>
  <si>
    <t>1.3.5.</t>
  </si>
  <si>
    <t>1.3.6.</t>
  </si>
  <si>
    <t>1.3.7.</t>
  </si>
  <si>
    <t>1.4.</t>
  </si>
  <si>
    <t>1.4.1.</t>
  </si>
  <si>
    <t>1.4.2.</t>
  </si>
  <si>
    <t>1.4.3.</t>
  </si>
  <si>
    <t>1.4.4.</t>
  </si>
  <si>
    <t>1.4.5.</t>
  </si>
  <si>
    <t>1.4.6.</t>
  </si>
  <si>
    <t>1.4.7.</t>
  </si>
  <si>
    <t>6.1.4.</t>
  </si>
  <si>
    <t>6.1.5.</t>
  </si>
  <si>
    <t>2025 m. vasario mėn. 5 d.</t>
  </si>
  <si>
    <t>Pabradė</t>
  </si>
  <si>
    <t>S25-021</t>
  </si>
  <si>
    <t>UAB "Intersurgical"</t>
  </si>
  <si>
    <t>Arnionių g. 60, LT-18170, Pabradė</t>
  </si>
  <si>
    <t>LT115024314</t>
  </si>
  <si>
    <t>AB SEB bankas, LT58 7044 0600 0101 8621, banko kodas 70440</t>
  </si>
  <si>
    <t>Viešųjų pirkimų specialistė Kristina Šimanel</t>
  </si>
  <si>
    <t xml:space="preserve">8-387-66612, sales@intersurgical.lt </t>
  </si>
  <si>
    <t>Generalinis direktorius Sigitas Žvirblis</t>
  </si>
  <si>
    <t xml:space="preserve">Lietuvos klientų aptarnavimo specialistė Božena Bartoševičiūtė, 8-387-66514, sales@intersurgical.lt </t>
  </si>
  <si>
    <t>Valdymo ir (ar) priežiūros organai įmonėje nesudaryti. 
Tiekėjo finansinės apskaitos dokumentus turintį teisę surašyti ir pasirašyti  generalinis direktorius Sigitas Žvirblis ir finansų direktorė Larisa Paryngovskaja</t>
  </si>
  <si>
    <r>
      <rPr>
        <b/>
        <sz val="11"/>
        <color theme="1"/>
        <rFont val="Calibri"/>
        <family val="2"/>
        <charset val="186"/>
        <scheme val="minor"/>
      </rPr>
      <t xml:space="preserve">Gamintojas: </t>
    </r>
    <r>
      <rPr>
        <sz val="11"/>
        <color theme="1"/>
        <rFont val="Calibri"/>
        <family val="2"/>
        <charset val="186"/>
        <scheme val="minor"/>
      </rPr>
      <t xml:space="preserve">Intersurgical
</t>
    </r>
    <r>
      <rPr>
        <b/>
        <sz val="11"/>
        <color theme="1"/>
        <rFont val="Calibri"/>
        <family val="2"/>
        <charset val="186"/>
        <scheme val="minor"/>
      </rPr>
      <t xml:space="preserve">Prekės pavadinimas: </t>
    </r>
    <r>
      <rPr>
        <sz val="11"/>
        <color theme="1"/>
        <rFont val="Calibri"/>
        <family val="2"/>
        <charset val="186"/>
        <scheme val="minor"/>
      </rPr>
      <t xml:space="preserve">Vienkartinės anesteziologinės veido kaukės
</t>
    </r>
    <r>
      <rPr>
        <b/>
        <sz val="11"/>
        <color theme="1"/>
        <rFont val="Calibri"/>
        <family val="2"/>
        <charset val="186"/>
        <scheme val="minor"/>
      </rPr>
      <t xml:space="preserve">Prekės kodas: </t>
    </r>
    <r>
      <rPr>
        <sz val="11"/>
        <color theme="1"/>
        <rFont val="Calibri"/>
        <family val="2"/>
        <charset val="186"/>
        <scheme val="minor"/>
      </rPr>
      <t>1512111</t>
    </r>
  </si>
  <si>
    <r>
      <rPr>
        <b/>
        <sz val="11"/>
        <color theme="1"/>
        <rFont val="Calibri"/>
        <family val="2"/>
        <charset val="186"/>
        <scheme val="minor"/>
      </rPr>
      <t xml:space="preserve">Gamintojas: </t>
    </r>
    <r>
      <rPr>
        <sz val="11"/>
        <color theme="1"/>
        <rFont val="Calibri"/>
        <family val="2"/>
        <charset val="186"/>
        <scheme val="minor"/>
      </rPr>
      <t xml:space="preserve">Intersurgical
</t>
    </r>
    <r>
      <rPr>
        <b/>
        <sz val="11"/>
        <color theme="1"/>
        <rFont val="Calibri"/>
        <family val="2"/>
        <charset val="186"/>
        <scheme val="minor"/>
      </rPr>
      <t xml:space="preserve">Prekės pavadinimas: </t>
    </r>
    <r>
      <rPr>
        <sz val="11"/>
        <color theme="1"/>
        <rFont val="Calibri"/>
        <family val="2"/>
        <charset val="186"/>
        <scheme val="minor"/>
      </rPr>
      <t xml:space="preserve">Vienkartinės anesteziologinės veido kaukės
</t>
    </r>
    <r>
      <rPr>
        <b/>
        <sz val="11"/>
        <color theme="1"/>
        <rFont val="Calibri"/>
        <family val="2"/>
        <charset val="186"/>
        <scheme val="minor"/>
      </rPr>
      <t xml:space="preserve">Prekės kodas: </t>
    </r>
    <r>
      <rPr>
        <sz val="11"/>
        <color theme="1"/>
        <rFont val="Calibri"/>
        <family val="2"/>
        <charset val="186"/>
        <scheme val="minor"/>
      </rPr>
      <t>1514111</t>
    </r>
  </si>
  <si>
    <r>
      <rPr>
        <b/>
        <sz val="11"/>
        <color theme="1"/>
        <rFont val="Calibri"/>
        <family val="2"/>
        <charset val="186"/>
        <scheme val="minor"/>
      </rPr>
      <t xml:space="preserve">Gamintojas: </t>
    </r>
    <r>
      <rPr>
        <sz val="11"/>
        <color theme="1"/>
        <rFont val="Calibri"/>
        <family val="2"/>
        <charset val="186"/>
        <scheme val="minor"/>
      </rPr>
      <t xml:space="preserve">Intersurgical
</t>
    </r>
    <r>
      <rPr>
        <b/>
        <sz val="11"/>
        <color theme="1"/>
        <rFont val="Calibri"/>
        <family val="2"/>
        <charset val="186"/>
        <scheme val="minor"/>
      </rPr>
      <t xml:space="preserve">Prekės pavadinimas: </t>
    </r>
    <r>
      <rPr>
        <sz val="11"/>
        <color theme="1"/>
        <rFont val="Calibri"/>
        <family val="2"/>
        <charset val="186"/>
        <scheme val="minor"/>
      </rPr>
      <t xml:space="preserve">Vienkartinės anesteziologinės veido kaukės
</t>
    </r>
    <r>
      <rPr>
        <b/>
        <sz val="11"/>
        <color theme="1"/>
        <rFont val="Calibri"/>
        <family val="2"/>
        <charset val="186"/>
        <scheme val="minor"/>
      </rPr>
      <t xml:space="preserve">Prekės kodas: </t>
    </r>
    <r>
      <rPr>
        <sz val="11"/>
        <color theme="1"/>
        <rFont val="Calibri"/>
        <family val="2"/>
        <charset val="186"/>
        <scheme val="minor"/>
      </rPr>
      <t>1515111</t>
    </r>
  </si>
  <si>
    <r>
      <rPr>
        <b/>
        <sz val="11"/>
        <color theme="1"/>
        <rFont val="Calibri"/>
        <family val="2"/>
        <charset val="186"/>
        <scheme val="minor"/>
      </rPr>
      <t xml:space="preserve">Gamintojas: </t>
    </r>
    <r>
      <rPr>
        <sz val="11"/>
        <color theme="1"/>
        <rFont val="Calibri"/>
        <family val="2"/>
        <charset val="186"/>
        <scheme val="minor"/>
      </rPr>
      <t xml:space="preserve">Intersurgical
</t>
    </r>
    <r>
      <rPr>
        <b/>
        <sz val="11"/>
        <color theme="1"/>
        <rFont val="Calibri"/>
        <family val="2"/>
        <charset val="186"/>
        <scheme val="minor"/>
      </rPr>
      <t xml:space="preserve">Prekės pavadinimas: </t>
    </r>
    <r>
      <rPr>
        <sz val="11"/>
        <color theme="1"/>
        <rFont val="Calibri"/>
        <family val="2"/>
        <charset val="186"/>
        <scheme val="minor"/>
      </rPr>
      <t xml:space="preserve">Vienkartinės anesteziologinės veido kaukės
</t>
    </r>
    <r>
      <rPr>
        <b/>
        <sz val="11"/>
        <color theme="1"/>
        <rFont val="Calibri"/>
        <family val="2"/>
        <charset val="186"/>
        <scheme val="minor"/>
      </rPr>
      <t xml:space="preserve">Prekės kodas: </t>
    </r>
    <r>
      <rPr>
        <sz val="11"/>
        <color theme="1"/>
        <rFont val="Calibri"/>
        <family val="2"/>
        <charset val="186"/>
        <scheme val="minor"/>
      </rPr>
      <t>1516111</t>
    </r>
  </si>
  <si>
    <t>Siūlomų gaminių aprašymų 1psl.</t>
  </si>
  <si>
    <t>Vienkartinės. Kliniškai švarios. Supakuotos po 1 vnt. Dydis 1.</t>
  </si>
  <si>
    <t>Siūlomų gaminių aprašymų 4psl.</t>
  </si>
  <si>
    <t>Vienkartinės. Kliniškai švarios. Supakuotos po 1 vnt. Dydis 3.</t>
  </si>
  <si>
    <t>Gaminio sudėtyje nėra latekso.</t>
  </si>
  <si>
    <t>Itin minkštas pripūstas priegalvis.</t>
  </si>
  <si>
    <t>Kaukės be Hook žiedo.</t>
  </si>
  <si>
    <t>Skaidri kaukė ir jos priegalvis.</t>
  </si>
  <si>
    <t>Kaukių jungtys kūginės, vaikams – 15M.</t>
  </si>
  <si>
    <t>Kadangi specifikacijoje prašoma kaukė be hoog žiedo, t.y. kaukės laikiklio, tokiais atvejais kaukės spalvinis kodavimas pažymėtas ant pakuotės.</t>
  </si>
  <si>
    <t>Kaukių jungtys kūginės, suaugusiųjų – 22F.</t>
  </si>
  <si>
    <t>Vienkartinės. Kliniškai švarios. Supakuotos po 1 vnt. Dydis 4.</t>
  </si>
  <si>
    <t>Vienkartinės. Kliniškai švarios. Supakuotos po 1 vnt. Dydis 5.</t>
  </si>
  <si>
    <r>
      <rPr>
        <b/>
        <sz val="11"/>
        <color theme="1"/>
        <rFont val="Calibri"/>
        <family val="2"/>
        <charset val="186"/>
        <scheme val="minor"/>
      </rPr>
      <t xml:space="preserve">Gamintojas: </t>
    </r>
    <r>
      <rPr>
        <sz val="11"/>
        <color theme="1"/>
        <rFont val="Calibri"/>
        <family val="2"/>
        <charset val="186"/>
        <scheme val="minor"/>
      </rPr>
      <t xml:space="preserve">Intersurgical
</t>
    </r>
    <r>
      <rPr>
        <b/>
        <sz val="11"/>
        <color theme="1"/>
        <rFont val="Calibri"/>
        <family val="2"/>
        <charset val="186"/>
        <scheme val="minor"/>
      </rPr>
      <t xml:space="preserve">Prekės pavadinimas: </t>
    </r>
    <r>
      <rPr>
        <sz val="11"/>
        <color theme="1"/>
        <rFont val="Calibri"/>
        <family val="2"/>
        <charset val="186"/>
        <scheme val="minor"/>
      </rPr>
      <t xml:space="preserve">Rezervinis maišas
</t>
    </r>
    <r>
      <rPr>
        <b/>
        <sz val="11"/>
        <color theme="1"/>
        <rFont val="Calibri"/>
        <family val="2"/>
        <charset val="186"/>
        <scheme val="minor"/>
      </rPr>
      <t xml:space="preserve">Prekės kodas: </t>
    </r>
    <r>
      <rPr>
        <sz val="11"/>
        <color theme="1"/>
        <rFont val="Calibri"/>
        <family val="2"/>
        <charset val="186"/>
        <scheme val="minor"/>
      </rPr>
      <t>2830000</t>
    </r>
  </si>
  <si>
    <t>Siūlomų gaminių aprašymų 2psl.</t>
  </si>
  <si>
    <t>Siūlomų gaminių aprašymų 5psl.</t>
  </si>
  <si>
    <t>Vienkartinis.   Be latekso, t.y. neturi alerginių savybių.   3l ± 100ml talpos.</t>
  </si>
  <si>
    <t>Pajungimas (kakliuke) – 22F.</t>
  </si>
  <si>
    <r>
      <rPr>
        <b/>
        <sz val="11"/>
        <color theme="1"/>
        <rFont val="Calibri"/>
        <family val="2"/>
        <charset val="186"/>
        <scheme val="minor"/>
      </rPr>
      <t xml:space="preserve">Gamintojas: </t>
    </r>
    <r>
      <rPr>
        <sz val="11"/>
        <color theme="1"/>
        <rFont val="Calibri"/>
        <family val="2"/>
        <charset val="186"/>
        <scheme val="minor"/>
      </rPr>
      <t xml:space="preserve">Intersurgical
</t>
    </r>
    <r>
      <rPr>
        <b/>
        <sz val="11"/>
        <color theme="1"/>
        <rFont val="Calibri"/>
        <family val="2"/>
        <charset val="186"/>
        <scheme val="minor"/>
      </rPr>
      <t xml:space="preserve">Prekės pavadinimas: </t>
    </r>
    <r>
      <rPr>
        <sz val="11"/>
        <color theme="1"/>
        <rFont val="Calibri"/>
        <family val="2"/>
        <charset val="186"/>
        <scheme val="minor"/>
      </rPr>
      <t xml:space="preserve">22mm diametro Compact reguliuojamo ilgio kvėpavimo sistema
</t>
    </r>
    <r>
      <rPr>
        <b/>
        <sz val="11"/>
        <color theme="1"/>
        <rFont val="Calibri"/>
        <family val="2"/>
        <charset val="186"/>
        <scheme val="minor"/>
      </rPr>
      <t xml:space="preserve">Prekės kodas: </t>
    </r>
    <r>
      <rPr>
        <sz val="11"/>
        <color theme="1"/>
        <rFont val="Calibri"/>
        <family val="2"/>
        <charset val="186"/>
        <scheme val="minor"/>
      </rPr>
      <t>2150000</t>
    </r>
  </si>
  <si>
    <t>Vienkartinė. Kliniškai švari. Supakuotos į maišus po 1 vnt.</t>
  </si>
  <si>
    <t>Sistemos jungtys kūginės. Sistemos gofras stabiliai fiksuojasi reikiamoje padėtyje.</t>
  </si>
  <si>
    <t>Ilgis: ištempus - 1,5 m, suspaudus - iki 34-35 cm. 22 diemetro.</t>
  </si>
  <si>
    <t>Komplektą sudaro:
- 2 vamzdžiai (diametras -22 mm), sujungti Y formos jungtimi;
- alkūninė jungtis (paciento pusėje) su Luer Lock anga skirta CO2 matavimo linijos pajungimui.</t>
  </si>
  <si>
    <t>Sistemos jungtys kūginės: aparato pusėje 22F, paciento pusėje 22M/15F.</t>
  </si>
  <si>
    <r>
      <rPr>
        <b/>
        <sz val="11"/>
        <color theme="1"/>
        <rFont val="Calibri"/>
        <family val="2"/>
        <charset val="186"/>
        <scheme val="minor"/>
      </rPr>
      <t xml:space="preserve">Gamintojas: </t>
    </r>
    <r>
      <rPr>
        <sz val="11"/>
        <color theme="1"/>
        <rFont val="Calibri"/>
        <family val="2"/>
        <charset val="186"/>
        <scheme val="minor"/>
      </rPr>
      <t xml:space="preserve">Intersurgical
</t>
    </r>
    <r>
      <rPr>
        <b/>
        <sz val="11"/>
        <color theme="1"/>
        <rFont val="Calibri"/>
        <family val="2"/>
        <charset val="186"/>
        <scheme val="minor"/>
      </rPr>
      <t xml:space="preserve">Prekės pavadinimas: </t>
    </r>
    <r>
      <rPr>
        <sz val="11"/>
        <color theme="1"/>
        <rFont val="Calibri"/>
        <family val="2"/>
        <charset val="186"/>
        <scheme val="minor"/>
      </rPr>
      <t xml:space="preserve">Skaidrios deguonies kaukės
</t>
    </r>
    <r>
      <rPr>
        <b/>
        <sz val="11"/>
        <color theme="1"/>
        <rFont val="Calibri"/>
        <family val="2"/>
        <charset val="186"/>
        <scheme val="minor"/>
      </rPr>
      <t xml:space="preserve">Prekės kodas: </t>
    </r>
    <r>
      <rPr>
        <sz val="11"/>
        <color theme="1"/>
        <rFont val="Calibri"/>
        <family val="2"/>
        <charset val="186"/>
        <scheme val="minor"/>
      </rPr>
      <t>1196015</t>
    </r>
  </si>
  <si>
    <t>Vienkartinės. Kliniškai švarios/ sterilios. Gaminio sudėtyje nėra latekso.</t>
  </si>
  <si>
    <t>Kaukė yra su sutvirtinimo juostele (gumele), kuri leidžia hermetiškai fiksuoti kaukę pacientui ant veido.</t>
  </si>
  <si>
    <t>Kaukės kraštai, kontaktuojantys su paciento veidu, yra minkšti ir neaštrūs.   Kaukė pagaminta iš plono skaidraus plastiko ir nedeformuota.</t>
  </si>
  <si>
    <t>Deguonies vamzdelis ne lygiasienis, o su specialiu vidiniu profiliu.   Deguonies vamzdelio ilgis - 2,10m.</t>
  </si>
  <si>
    <t>Integruotas nosies spaustukas plastikinis.</t>
  </si>
  <si>
    <t>Nėra</t>
  </si>
  <si>
    <t>-</t>
  </si>
  <si>
    <t>Ne</t>
  </si>
  <si>
    <t>CE kokybės sertifikatai, filtrų testavimo protokolai</t>
  </si>
  <si>
    <t>Deklaracija dėl tiekėjo atsakingų asmenų</t>
  </si>
  <si>
    <t>Tiekėjo deklaracija</t>
  </si>
  <si>
    <t>Įgaliojimas</t>
  </si>
  <si>
    <t>Siūlomų gaminių aprašymai</t>
  </si>
  <si>
    <t>Viešųjų pirkimų specialistė</t>
  </si>
  <si>
    <t>Kristina Šimanel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</si>
</sst>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
      <patternFill patternType="solid">
        <fgColor theme="0"/>
        <bgColor rgb="FFFFFFFF"/>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3" fillId="2" borderId="0" xfId="0" applyFont="1" applyFill="1"/>
    <xf numFmtId="0" fontId="4" fillId="2" borderId="0" xfId="0" applyFont="1" applyFill="1"/>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wrapText="1"/>
    </xf>
    <xf numFmtId="0" fontId="4" fillId="4" borderId="0" xfId="0" applyFont="1" applyFill="1"/>
    <xf numFmtId="0" fontId="3" fillId="4" borderId="16" xfId="0" applyFont="1" applyFill="1" applyBorder="1" applyAlignment="1">
      <alignment vertical="center" wrapText="1"/>
    </xf>
    <xf numFmtId="0" fontId="3" fillId="4" borderId="0" xfId="0" applyFont="1" applyFill="1"/>
    <xf numFmtId="0" fontId="4" fillId="4" borderId="16" xfId="0" applyFont="1" applyFill="1" applyBorder="1"/>
    <xf numFmtId="0" fontId="3" fillId="4" borderId="16" xfId="0" applyFont="1" applyFill="1" applyBorder="1"/>
    <xf numFmtId="0" fontId="3" fillId="3" borderId="8"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2" borderId="0" xfId="0" applyFont="1" applyFill="1" applyAlignment="1">
      <alignment vertical="center"/>
    </xf>
    <xf numFmtId="0" fontId="4" fillId="2" borderId="0" xfId="0" applyFont="1" applyFill="1" applyAlignment="1">
      <alignment wrapText="1"/>
    </xf>
    <xf numFmtId="0" fontId="4" fillId="2" borderId="0" xfId="0" applyFont="1" applyFill="1" applyAlignment="1">
      <alignment horizontal="center" wrapText="1"/>
    </xf>
    <xf numFmtId="0" fontId="4" fillId="4" borderId="0" xfId="0" applyFont="1" applyFill="1" applyAlignment="1">
      <alignment wrapText="1"/>
    </xf>
    <xf numFmtId="0" fontId="4" fillId="4" borderId="16" xfId="0" applyFont="1" applyFill="1" applyBorder="1" applyAlignment="1">
      <alignment wrapText="1"/>
    </xf>
    <xf numFmtId="0" fontId="3" fillId="4" borderId="16" xfId="0" applyFont="1" applyFill="1" applyBorder="1" applyAlignment="1">
      <alignment wrapText="1"/>
    </xf>
    <xf numFmtId="0" fontId="3" fillId="4" borderId="0" xfId="0" applyFont="1" applyFill="1" applyAlignment="1">
      <alignment wrapText="1"/>
    </xf>
    <xf numFmtId="0" fontId="4" fillId="4" borderId="16" xfId="0" applyFont="1" applyFill="1" applyBorder="1" applyAlignment="1">
      <alignment vertical="center" wrapText="1"/>
    </xf>
    <xf numFmtId="0" fontId="3" fillId="5" borderId="16" xfId="0" applyFont="1" applyFill="1" applyBorder="1" applyAlignment="1" applyProtection="1">
      <alignment vertical="center" wrapText="1"/>
      <protection locked="0"/>
    </xf>
    <xf numFmtId="0" fontId="4" fillId="4" borderId="16" xfId="0" applyFont="1" applyFill="1" applyBorder="1" applyAlignment="1">
      <alignment vertical="center"/>
    </xf>
    <xf numFmtId="0" fontId="3" fillId="4" borderId="16" xfId="0" applyFont="1" applyFill="1" applyBorder="1" applyAlignment="1">
      <alignment vertical="center"/>
    </xf>
    <xf numFmtId="0" fontId="3" fillId="6" borderId="16" xfId="0" applyFont="1" applyFill="1" applyBorder="1" applyAlignment="1" applyProtection="1">
      <alignment vertical="center"/>
      <protection locked="0"/>
    </xf>
    <xf numFmtId="0" fontId="3" fillId="5" borderId="16" xfId="0" applyFont="1" applyFill="1" applyBorder="1" applyAlignment="1" applyProtection="1">
      <alignment vertical="center"/>
      <protection locked="0"/>
    </xf>
    <xf numFmtId="0" fontId="3" fillId="7" borderId="0" xfId="0" applyFont="1" applyFill="1"/>
    <xf numFmtId="0" fontId="3" fillId="8" borderId="0" xfId="0" applyFont="1" applyFill="1"/>
    <xf numFmtId="0" fontId="3" fillId="9" borderId="0" xfId="0" applyFont="1" applyFill="1" applyAlignment="1" applyProtection="1">
      <alignment vertical="center"/>
      <protection locked="0"/>
    </xf>
    <xf numFmtId="0" fontId="3" fillId="6" borderId="1" xfId="0" applyFont="1" applyFill="1" applyBorder="1" applyAlignment="1" applyProtection="1">
      <alignment wrapText="1"/>
      <protection locked="0"/>
    </xf>
    <xf numFmtId="0" fontId="2" fillId="6" borderId="16" xfId="0" applyFont="1" applyFill="1" applyBorder="1" applyAlignment="1" applyProtection="1">
      <alignment vertical="center" wrapText="1"/>
      <protection locked="0"/>
    </xf>
    <xf numFmtId="0" fontId="7" fillId="4" borderId="16" xfId="0" applyFont="1" applyFill="1" applyBorder="1" applyAlignment="1">
      <alignment vertical="center" wrapText="1"/>
    </xf>
    <xf numFmtId="0" fontId="3" fillId="2" borderId="0" xfId="0" applyFont="1" applyFill="1"/>
    <xf numFmtId="0" fontId="3" fillId="6"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49" fontId="5" fillId="2" borderId="2" xfId="0" applyNumberFormat="1" applyFont="1" applyFill="1" applyBorder="1" applyAlignment="1">
      <alignment horizontal="left" vertical="center" wrapText="1"/>
    </xf>
    <xf numFmtId="0" fontId="0" fillId="0" borderId="15" xfId="0" applyBorder="1"/>
    <xf numFmtId="0" fontId="4" fillId="2" borderId="0" xfId="0" applyFont="1" applyFill="1"/>
    <xf numFmtId="0" fontId="3" fillId="2" borderId="1" xfId="0" applyFont="1" applyFill="1" applyBorder="1" applyAlignment="1">
      <alignment vertical="center" wrapText="1"/>
    </xf>
    <xf numFmtId="0" fontId="0" fillId="0" borderId="12" xfId="0" applyBorder="1"/>
    <xf numFmtId="0" fontId="3" fillId="4" borderId="16" xfId="0" applyFont="1" applyFill="1" applyBorder="1" applyAlignment="1">
      <alignment vertical="center" wrapText="1"/>
    </xf>
    <xf numFmtId="0" fontId="0" fillId="0" borderId="16"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3" fillId="6" borderId="16" xfId="0" applyFont="1" applyFill="1" applyBorder="1" applyAlignment="1" applyProtection="1">
      <alignment horizontal="center" vertical="center" wrapText="1"/>
      <protection locked="0"/>
    </xf>
    <xf numFmtId="0" fontId="0" fillId="0" borderId="16" xfId="0" applyBorder="1" applyProtection="1">
      <protection locked="0"/>
    </xf>
    <xf numFmtId="0" fontId="3" fillId="2" borderId="0" xfId="0" applyFont="1" applyFill="1" applyAlignment="1">
      <alignment horizontal="right"/>
    </xf>
    <xf numFmtId="0" fontId="3" fillId="3" borderId="1" xfId="0" applyFont="1" applyFill="1" applyBorder="1" applyAlignment="1" applyProtection="1">
      <alignment horizontal="center" vertical="center" wrapText="1"/>
      <protection locked="0"/>
    </xf>
    <xf numFmtId="0" fontId="0" fillId="0" borderId="13" xfId="0" applyBorder="1"/>
    <xf numFmtId="0" fontId="3" fillId="4" borderId="1" xfId="0" applyFont="1" applyFill="1" applyBorder="1" applyAlignment="1">
      <alignment horizontal="left" vertical="center" wrapText="1"/>
    </xf>
    <xf numFmtId="0" fontId="4" fillId="2" borderId="0" xfId="0" applyFont="1" applyFill="1" applyAlignment="1">
      <alignment horizontal="left" vertical="center" wrapText="1"/>
    </xf>
    <xf numFmtId="0" fontId="3" fillId="5" borderId="14" xfId="0" applyFont="1" applyFill="1" applyBorder="1" applyAlignment="1" applyProtection="1">
      <alignment horizontal="center" vertical="center" wrapText="1"/>
      <protection locked="0"/>
    </xf>
    <xf numFmtId="0" fontId="0" fillId="0" borderId="14" xfId="0" applyBorder="1"/>
    <xf numFmtId="0" fontId="3" fillId="3" borderId="8"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0" fillId="0" borderId="9" xfId="0" applyBorder="1"/>
    <xf numFmtId="0" fontId="3" fillId="3" borderId="0" xfId="0" applyFont="1" applyFill="1" applyProtection="1">
      <protection locked="0"/>
    </xf>
    <xf numFmtId="0" fontId="3" fillId="5" borderId="1" xfId="0" applyFont="1" applyFill="1" applyBorder="1" applyAlignment="1" applyProtection="1">
      <alignment horizontal="left" vertical="center" wrapText="1"/>
      <protection locked="0"/>
    </xf>
    <xf numFmtId="0" fontId="3" fillId="2" borderId="6" xfId="0" applyFont="1" applyFill="1" applyBorder="1" applyAlignment="1">
      <alignment horizontal="center" vertical="center" wrapText="1"/>
    </xf>
    <xf numFmtId="0" fontId="0" fillId="0" borderId="11" xfId="0" applyBorder="1"/>
    <xf numFmtId="0" fontId="3" fillId="3" borderId="7" xfId="0" applyFont="1" applyFill="1" applyBorder="1" applyAlignment="1" applyProtection="1">
      <alignment horizontal="center" vertical="center" wrapText="1"/>
      <protection locked="0"/>
    </xf>
    <xf numFmtId="0" fontId="4" fillId="2" borderId="0" xfId="0" applyFont="1" applyFill="1" applyAlignment="1">
      <alignment horizontal="left"/>
    </xf>
    <xf numFmtId="0" fontId="6" fillId="2" borderId="0" xfId="0" applyFont="1" applyFill="1" applyAlignment="1">
      <alignment horizontal="left" vertical="top" wrapText="1"/>
    </xf>
    <xf numFmtId="0" fontId="3" fillId="2" borderId="5" xfId="0" applyFont="1" applyFill="1" applyBorder="1" applyAlignment="1">
      <alignment horizontal="center" vertical="center" wrapText="1"/>
    </xf>
    <xf numFmtId="0" fontId="0" fillId="0" borderId="10" xfId="0" applyBorder="1"/>
    <xf numFmtId="0" fontId="3" fillId="2" borderId="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4"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21"/>
  <sheetViews>
    <sheetView tabSelected="1" zoomScaleNormal="100" workbookViewId="0">
      <selection activeCell="H129" sqref="H129"/>
    </sheetView>
  </sheetViews>
  <sheetFormatPr defaultColWidth="10.875" defaultRowHeight="15" x14ac:dyDescent="0.25"/>
  <cols>
    <col min="1" max="1" width="8.25" style="1" customWidth="1"/>
    <col min="2" max="2" width="78" style="11" customWidth="1"/>
    <col min="3" max="3" width="10.375" style="20" customWidth="1"/>
    <col min="4" max="4" width="12" style="20" customWidth="1"/>
    <col min="5" max="5" width="16.25" style="20" customWidth="1"/>
    <col min="6" max="6" width="16.75" style="20" customWidth="1"/>
    <col min="7" max="7" width="20.5" style="11" customWidth="1"/>
    <col min="8" max="8" width="32" style="4" customWidth="1"/>
    <col min="9" max="15" width="25" style="1" customWidth="1"/>
    <col min="16" max="16" width="10.875" style="1" customWidth="1"/>
    <col min="17" max="16384" width="10.875" style="1"/>
  </cols>
  <sheetData>
    <row r="2" spans="1:6" x14ac:dyDescent="0.25">
      <c r="A2" s="12" t="s">
        <v>0</v>
      </c>
      <c r="B2" s="21"/>
    </row>
    <row r="3" spans="1:6" x14ac:dyDescent="0.25">
      <c r="B3" s="22"/>
    </row>
    <row r="4" spans="1:6" x14ac:dyDescent="0.25">
      <c r="A4" s="12" t="s">
        <v>1</v>
      </c>
      <c r="B4" s="21"/>
    </row>
    <row r="5" spans="1:6" x14ac:dyDescent="0.25">
      <c r="A5" s="2"/>
      <c r="B5" s="21"/>
    </row>
    <row r="6" spans="1:6" x14ac:dyDescent="0.25">
      <c r="A6" s="1" t="s">
        <v>2</v>
      </c>
      <c r="B6" s="23" t="s">
        <v>3</v>
      </c>
    </row>
    <row r="7" spans="1:6" x14ac:dyDescent="0.25">
      <c r="B7" s="21"/>
    </row>
    <row r="8" spans="1:6" x14ac:dyDescent="0.25">
      <c r="A8" s="3" t="s">
        <v>4</v>
      </c>
      <c r="B8" s="36" t="s">
        <v>150</v>
      </c>
    </row>
    <row r="9" spans="1:6" x14ac:dyDescent="0.25">
      <c r="A9" s="3" t="s">
        <v>5</v>
      </c>
      <c r="B9" s="36" t="s">
        <v>152</v>
      </c>
    </row>
    <row r="10" spans="1:6" x14ac:dyDescent="0.25">
      <c r="A10" s="3" t="s">
        <v>6</v>
      </c>
      <c r="B10" s="36" t="s">
        <v>151</v>
      </c>
    </row>
    <row r="12" spans="1:6" ht="15.75" x14ac:dyDescent="0.25">
      <c r="A12" s="46" t="s">
        <v>7</v>
      </c>
      <c r="B12" s="47"/>
      <c r="C12" s="40" t="s">
        <v>153</v>
      </c>
      <c r="D12" s="41"/>
      <c r="E12" s="41"/>
      <c r="F12" s="42"/>
    </row>
    <row r="13" spans="1:6" ht="15.95" customHeight="1" x14ac:dyDescent="0.25">
      <c r="A13" s="51" t="s">
        <v>8</v>
      </c>
      <c r="B13" s="44"/>
      <c r="C13" s="40">
        <v>111502432</v>
      </c>
      <c r="D13" s="41"/>
      <c r="E13" s="41"/>
      <c r="F13" s="42"/>
    </row>
    <row r="14" spans="1:6" ht="15.95" customHeight="1" x14ac:dyDescent="0.25">
      <c r="A14" s="51" t="s">
        <v>9</v>
      </c>
      <c r="B14" s="44"/>
      <c r="C14" s="40" t="s">
        <v>154</v>
      </c>
      <c r="D14" s="41"/>
      <c r="E14" s="41"/>
      <c r="F14" s="42"/>
    </row>
    <row r="15" spans="1:6" ht="15.95" customHeight="1" x14ac:dyDescent="0.25">
      <c r="A15" s="46" t="s">
        <v>10</v>
      </c>
      <c r="B15" s="47"/>
      <c r="C15" s="40" t="s">
        <v>155</v>
      </c>
      <c r="D15" s="41"/>
      <c r="E15" s="41"/>
      <c r="F15" s="42"/>
    </row>
    <row r="16" spans="1:6" ht="63" customHeight="1" x14ac:dyDescent="0.25">
      <c r="A16" s="43" t="s">
        <v>11</v>
      </c>
      <c r="B16" s="44"/>
      <c r="C16" s="40" t="s">
        <v>156</v>
      </c>
      <c r="D16" s="41"/>
      <c r="E16" s="41"/>
      <c r="F16" s="42"/>
    </row>
    <row r="17" spans="1:7" ht="15.95" customHeight="1" x14ac:dyDescent="0.25">
      <c r="A17" s="46" t="s">
        <v>12</v>
      </c>
      <c r="B17" s="47"/>
      <c r="C17" s="40" t="s">
        <v>157</v>
      </c>
      <c r="D17" s="41"/>
      <c r="E17" s="41"/>
      <c r="F17" s="42"/>
    </row>
    <row r="18" spans="1:7" ht="15.95" customHeight="1" x14ac:dyDescent="0.25">
      <c r="A18" s="46" t="s">
        <v>13</v>
      </c>
      <c r="B18" s="47"/>
      <c r="C18" s="40" t="s">
        <v>158</v>
      </c>
      <c r="D18" s="41"/>
      <c r="E18" s="41"/>
      <c r="F18" s="42"/>
    </row>
    <row r="19" spans="1:7" ht="48" customHeight="1" x14ac:dyDescent="0.25">
      <c r="A19" s="46" t="s">
        <v>14</v>
      </c>
      <c r="B19" s="47"/>
      <c r="C19" s="40" t="s">
        <v>159</v>
      </c>
      <c r="D19" s="41"/>
      <c r="E19" s="41"/>
      <c r="F19" s="42"/>
    </row>
    <row r="20" spans="1:7" ht="54.95" customHeight="1" x14ac:dyDescent="0.25">
      <c r="A20" s="46" t="s">
        <v>15</v>
      </c>
      <c r="B20" s="47"/>
      <c r="C20" s="40" t="s">
        <v>160</v>
      </c>
      <c r="D20" s="41"/>
      <c r="E20" s="41"/>
      <c r="F20" s="42"/>
    </row>
    <row r="21" spans="1:7" ht="71.099999999999994" customHeight="1" x14ac:dyDescent="0.25">
      <c r="A21" s="48" t="s">
        <v>16</v>
      </c>
      <c r="B21" s="49"/>
      <c r="C21" s="52" t="s">
        <v>161</v>
      </c>
      <c r="D21" s="53"/>
      <c r="E21" s="53"/>
      <c r="F21" s="53"/>
      <c r="G21" s="26" t="str">
        <f>IF((SUMPRODUCT(--(C21=""))&gt;0), "Privaloma užpildyti, kai taikomi pašalinimo pagrindai", "")</f>
        <v/>
      </c>
    </row>
    <row r="22" spans="1:7" ht="18" customHeight="1" x14ac:dyDescent="0.25">
      <c r="A22" s="4"/>
      <c r="B22" s="4"/>
      <c r="C22" s="5"/>
      <c r="D22" s="5"/>
      <c r="E22" s="5"/>
      <c r="F22" s="5"/>
    </row>
    <row r="23" spans="1:7" x14ac:dyDescent="0.25">
      <c r="A23" s="45" t="s">
        <v>17</v>
      </c>
      <c r="B23" s="39"/>
      <c r="C23" s="39"/>
      <c r="D23" s="39"/>
      <c r="E23" s="39"/>
      <c r="F23" s="39"/>
    </row>
    <row r="24" spans="1:7" x14ac:dyDescent="0.25">
      <c r="A24" s="39" t="s">
        <v>18</v>
      </c>
      <c r="B24" s="39"/>
      <c r="C24" s="39"/>
      <c r="D24" s="39"/>
      <c r="E24" s="39"/>
      <c r="F24" s="39"/>
    </row>
    <row r="25" spans="1:7" x14ac:dyDescent="0.25">
      <c r="A25" s="39" t="s">
        <v>19</v>
      </c>
      <c r="B25" s="39"/>
      <c r="C25" s="39"/>
      <c r="D25" s="39"/>
      <c r="E25" s="39"/>
      <c r="F25" s="39"/>
    </row>
    <row r="26" spans="1:7" x14ac:dyDescent="0.25">
      <c r="A26" s="39" t="s">
        <v>20</v>
      </c>
      <c r="B26" s="39"/>
      <c r="C26" s="39"/>
      <c r="D26" s="39"/>
      <c r="E26" s="39"/>
      <c r="F26" s="39"/>
    </row>
    <row r="27" spans="1:7" x14ac:dyDescent="0.25">
      <c r="A27" s="39" t="s">
        <v>21</v>
      </c>
      <c r="B27" s="39"/>
      <c r="C27" s="39"/>
      <c r="D27" s="39"/>
      <c r="E27" s="39"/>
      <c r="F27" s="39"/>
    </row>
    <row r="28" spans="1:7" ht="32.1" customHeight="1" x14ac:dyDescent="0.25">
      <c r="A28" s="50" t="s">
        <v>22</v>
      </c>
      <c r="B28" s="39"/>
      <c r="C28" s="39"/>
      <c r="D28" s="39"/>
      <c r="E28" s="39"/>
      <c r="F28" s="39"/>
    </row>
    <row r="29" spans="1:7" x14ac:dyDescent="0.25">
      <c r="A29" s="39" t="s">
        <v>23</v>
      </c>
      <c r="B29" s="39"/>
      <c r="C29" s="39"/>
      <c r="D29" s="39"/>
      <c r="E29" s="39"/>
      <c r="F29" s="39"/>
    </row>
    <row r="30" spans="1:7" x14ac:dyDescent="0.25">
      <c r="A30" s="14" t="s">
        <v>24</v>
      </c>
      <c r="D30" s="35"/>
    </row>
    <row r="31" spans="1:7" x14ac:dyDescent="0.25">
      <c r="A31" s="33" t="s">
        <v>127</v>
      </c>
      <c r="B31" s="34"/>
    </row>
    <row r="32" spans="1:7" x14ac:dyDescent="0.25">
      <c r="A32" s="33"/>
      <c r="B32" s="34"/>
    </row>
    <row r="33" spans="1:8" x14ac:dyDescent="0.25">
      <c r="A33" s="12"/>
      <c r="B33" s="23"/>
    </row>
    <row r="34" spans="1:8" x14ac:dyDescent="0.25">
      <c r="A34" s="12" t="s">
        <v>25</v>
      </c>
      <c r="B34" s="23" t="s">
        <v>79</v>
      </c>
    </row>
    <row r="36" spans="1:8" x14ac:dyDescent="0.25">
      <c r="A36" s="12" t="s">
        <v>26</v>
      </c>
    </row>
    <row r="37" spans="1:8" ht="45" x14ac:dyDescent="0.25">
      <c r="A37" s="15" t="s">
        <v>27</v>
      </c>
      <c r="B37" s="24" t="s">
        <v>28</v>
      </c>
      <c r="C37" s="29" t="s">
        <v>29</v>
      </c>
      <c r="D37" s="29" t="s">
        <v>30</v>
      </c>
      <c r="E37" s="29" t="s">
        <v>31</v>
      </c>
      <c r="F37" s="29" t="s">
        <v>32</v>
      </c>
      <c r="G37" s="24" t="s">
        <v>33</v>
      </c>
      <c r="H37" s="27" t="s">
        <v>34</v>
      </c>
    </row>
    <row r="38" spans="1:8" x14ac:dyDescent="0.25">
      <c r="A38" s="15" t="s">
        <v>35</v>
      </c>
      <c r="B38" s="24" t="s">
        <v>80</v>
      </c>
      <c r="C38" s="30"/>
      <c r="D38" s="30"/>
      <c r="E38" s="30"/>
      <c r="F38" s="30"/>
      <c r="G38" s="25"/>
      <c r="H38" s="13"/>
    </row>
    <row r="39" spans="1:8" ht="90" x14ac:dyDescent="0.25">
      <c r="A39" s="16" t="s">
        <v>36</v>
      </c>
      <c r="B39" s="25" t="s">
        <v>80</v>
      </c>
      <c r="C39" s="30">
        <v>200</v>
      </c>
      <c r="D39" s="30" t="s">
        <v>37</v>
      </c>
      <c r="E39" s="31">
        <v>0.77139999999999997</v>
      </c>
      <c r="F39" s="30">
        <f>IF(ISBLANK(E39),"", PRODUCT(C39,E39))</f>
        <v>154.28</v>
      </c>
      <c r="G39" s="37" t="s">
        <v>162</v>
      </c>
      <c r="H39" s="38" t="s">
        <v>166</v>
      </c>
    </row>
    <row r="40" spans="1:8" ht="30" x14ac:dyDescent="0.25">
      <c r="A40" s="16" t="s">
        <v>38</v>
      </c>
      <c r="B40" s="25" t="s">
        <v>81</v>
      </c>
      <c r="C40" s="30"/>
      <c r="D40" s="30"/>
      <c r="E40" s="30"/>
      <c r="F40" s="30"/>
      <c r="G40" s="25"/>
      <c r="H40" s="28" t="s">
        <v>167</v>
      </c>
    </row>
    <row r="41" spans="1:8" x14ac:dyDescent="0.25">
      <c r="A41" s="16" t="s">
        <v>39</v>
      </c>
      <c r="B41" s="25" t="s">
        <v>72</v>
      </c>
      <c r="C41" s="30"/>
      <c r="D41" s="30"/>
      <c r="E41" s="30"/>
      <c r="F41" s="30"/>
      <c r="G41" s="25"/>
      <c r="H41" s="28" t="s">
        <v>170</v>
      </c>
    </row>
    <row r="42" spans="1:8" x14ac:dyDescent="0.25">
      <c r="A42" s="16" t="s">
        <v>40</v>
      </c>
      <c r="B42" s="25" t="s">
        <v>82</v>
      </c>
      <c r="C42" s="30"/>
      <c r="D42" s="30"/>
      <c r="E42" s="30"/>
      <c r="F42" s="30"/>
      <c r="G42" s="25"/>
      <c r="H42" s="28" t="s">
        <v>172</v>
      </c>
    </row>
    <row r="43" spans="1:8" x14ac:dyDescent="0.25">
      <c r="A43" s="16" t="s">
        <v>41</v>
      </c>
      <c r="B43" s="25" t="s">
        <v>83</v>
      </c>
      <c r="C43" s="30"/>
      <c r="D43" s="30"/>
      <c r="E43" s="30"/>
      <c r="F43" s="30"/>
      <c r="G43" s="25"/>
      <c r="H43" s="28" t="s">
        <v>171</v>
      </c>
    </row>
    <row r="44" spans="1:8" x14ac:dyDescent="0.25">
      <c r="A44" s="16" t="s">
        <v>42</v>
      </c>
      <c r="B44" s="25" t="s">
        <v>84</v>
      </c>
      <c r="C44" s="30"/>
      <c r="D44" s="30"/>
      <c r="E44" s="30"/>
      <c r="F44" s="30"/>
      <c r="G44" s="25"/>
      <c r="H44" s="28" t="s">
        <v>173</v>
      </c>
    </row>
    <row r="45" spans="1:8" x14ac:dyDescent="0.25">
      <c r="A45" s="16" t="s">
        <v>128</v>
      </c>
      <c r="B45" s="25" t="s">
        <v>85</v>
      </c>
      <c r="C45" s="30"/>
      <c r="D45" s="30"/>
      <c r="E45" s="30"/>
      <c r="F45" s="30"/>
      <c r="G45" s="25"/>
      <c r="H45" s="28" t="s">
        <v>174</v>
      </c>
    </row>
    <row r="46" spans="1:8" ht="60" x14ac:dyDescent="0.25">
      <c r="A46" s="16" t="s">
        <v>129</v>
      </c>
      <c r="B46" s="25" t="s">
        <v>86</v>
      </c>
      <c r="C46" s="30"/>
      <c r="D46" s="30"/>
      <c r="E46" s="30"/>
      <c r="F46" s="30"/>
      <c r="G46" s="25"/>
      <c r="H46" s="28" t="s">
        <v>175</v>
      </c>
    </row>
    <row r="47" spans="1:8" ht="90" x14ac:dyDescent="0.25">
      <c r="A47" s="16" t="s">
        <v>43</v>
      </c>
      <c r="B47" s="25" t="s">
        <v>80</v>
      </c>
      <c r="C47" s="30">
        <v>600</v>
      </c>
      <c r="D47" s="30" t="s">
        <v>37</v>
      </c>
      <c r="E47" s="31">
        <v>0.77139999999999997</v>
      </c>
      <c r="F47" s="30">
        <f>IF(ISBLANK(E47),"", PRODUCT(C47,E47))</f>
        <v>462.84</v>
      </c>
      <c r="G47" s="37" t="s">
        <v>163</v>
      </c>
      <c r="H47" s="13"/>
    </row>
    <row r="48" spans="1:8" ht="30" x14ac:dyDescent="0.25">
      <c r="A48" s="16" t="s">
        <v>44</v>
      </c>
      <c r="B48" s="25" t="s">
        <v>87</v>
      </c>
      <c r="C48" s="30"/>
      <c r="D48" s="30"/>
      <c r="E48" s="30"/>
      <c r="F48" s="30"/>
      <c r="G48" s="25"/>
      <c r="H48" s="28" t="s">
        <v>169</v>
      </c>
    </row>
    <row r="49" spans="1:8" x14ac:dyDescent="0.25">
      <c r="A49" s="16" t="s">
        <v>45</v>
      </c>
      <c r="B49" s="25" t="s">
        <v>72</v>
      </c>
      <c r="C49" s="30"/>
      <c r="D49" s="30"/>
      <c r="E49" s="30"/>
      <c r="F49" s="30"/>
      <c r="G49" s="25"/>
      <c r="H49" s="28" t="s">
        <v>170</v>
      </c>
    </row>
    <row r="50" spans="1:8" x14ac:dyDescent="0.25">
      <c r="A50" s="16" t="s">
        <v>46</v>
      </c>
      <c r="B50" s="25" t="s">
        <v>82</v>
      </c>
      <c r="C50" s="30"/>
      <c r="D50" s="30"/>
      <c r="E50" s="30"/>
      <c r="F50" s="30"/>
      <c r="G50" s="25"/>
      <c r="H50" s="28" t="s">
        <v>172</v>
      </c>
    </row>
    <row r="51" spans="1:8" x14ac:dyDescent="0.25">
      <c r="A51" s="16" t="s">
        <v>47</v>
      </c>
      <c r="B51" s="25" t="s">
        <v>88</v>
      </c>
      <c r="C51" s="30"/>
      <c r="D51" s="30"/>
      <c r="E51" s="30"/>
      <c r="F51" s="30"/>
      <c r="G51" s="25"/>
      <c r="H51" s="28" t="s">
        <v>171</v>
      </c>
    </row>
    <row r="52" spans="1:8" x14ac:dyDescent="0.25">
      <c r="A52" s="16" t="s">
        <v>48</v>
      </c>
      <c r="B52" s="25" t="s">
        <v>84</v>
      </c>
      <c r="C52" s="30"/>
      <c r="D52" s="30"/>
      <c r="E52" s="30"/>
      <c r="F52" s="30"/>
      <c r="G52" s="25"/>
      <c r="H52" s="28" t="s">
        <v>173</v>
      </c>
    </row>
    <row r="53" spans="1:8" ht="30" x14ac:dyDescent="0.25">
      <c r="A53" s="16" t="s">
        <v>130</v>
      </c>
      <c r="B53" s="25" t="s">
        <v>89</v>
      </c>
      <c r="C53" s="30"/>
      <c r="D53" s="30"/>
      <c r="E53" s="30"/>
      <c r="F53" s="30"/>
      <c r="G53" s="25"/>
      <c r="H53" s="28" t="s">
        <v>176</v>
      </c>
    </row>
    <row r="54" spans="1:8" ht="60" x14ac:dyDescent="0.25">
      <c r="A54" s="16" t="s">
        <v>131</v>
      </c>
      <c r="B54" s="25" t="s">
        <v>86</v>
      </c>
      <c r="C54" s="30"/>
      <c r="D54" s="30"/>
      <c r="E54" s="30"/>
      <c r="F54" s="30"/>
      <c r="G54" s="25"/>
      <c r="H54" s="28" t="s">
        <v>175</v>
      </c>
    </row>
    <row r="55" spans="1:8" ht="90" x14ac:dyDescent="0.25">
      <c r="A55" s="16" t="s">
        <v>132</v>
      </c>
      <c r="B55" s="25" t="s">
        <v>80</v>
      </c>
      <c r="C55" s="30">
        <v>12000</v>
      </c>
      <c r="D55" s="30" t="s">
        <v>37</v>
      </c>
      <c r="E55" s="31">
        <v>0.77139999999999997</v>
      </c>
      <c r="F55" s="30">
        <f>IF(ISBLANK(E55),"", PRODUCT(C55,E55))</f>
        <v>9256.7999999999993</v>
      </c>
      <c r="G55" s="37" t="s">
        <v>164</v>
      </c>
      <c r="H55" s="13"/>
    </row>
    <row r="56" spans="1:8" ht="30" x14ac:dyDescent="0.25">
      <c r="A56" s="16" t="s">
        <v>133</v>
      </c>
      <c r="B56" s="25" t="s">
        <v>90</v>
      </c>
      <c r="C56" s="30"/>
      <c r="D56" s="30"/>
      <c r="E56" s="30"/>
      <c r="F56" s="30"/>
      <c r="G56" s="25"/>
      <c r="H56" s="28" t="s">
        <v>177</v>
      </c>
    </row>
    <row r="57" spans="1:8" x14ac:dyDescent="0.25">
      <c r="A57" s="16" t="s">
        <v>134</v>
      </c>
      <c r="B57" s="25" t="s">
        <v>72</v>
      </c>
      <c r="C57" s="30"/>
      <c r="D57" s="30"/>
      <c r="E57" s="30"/>
      <c r="F57" s="30"/>
      <c r="G57" s="25"/>
      <c r="H57" s="28" t="s">
        <v>170</v>
      </c>
    </row>
    <row r="58" spans="1:8" x14ac:dyDescent="0.25">
      <c r="A58" s="16" t="s">
        <v>135</v>
      </c>
      <c r="B58" s="25" t="s">
        <v>82</v>
      </c>
      <c r="C58" s="30"/>
      <c r="D58" s="30"/>
      <c r="E58" s="30"/>
      <c r="F58" s="30"/>
      <c r="G58" s="25"/>
      <c r="H58" s="28" t="s">
        <v>172</v>
      </c>
    </row>
    <row r="59" spans="1:8" x14ac:dyDescent="0.25">
      <c r="A59" s="16" t="s">
        <v>136</v>
      </c>
      <c r="B59" s="25" t="s">
        <v>83</v>
      </c>
      <c r="C59" s="30"/>
      <c r="D59" s="30"/>
      <c r="E59" s="30"/>
      <c r="F59" s="30"/>
      <c r="G59" s="25"/>
      <c r="H59" s="28" t="s">
        <v>171</v>
      </c>
    </row>
    <row r="60" spans="1:8" x14ac:dyDescent="0.25">
      <c r="A60" s="16" t="s">
        <v>137</v>
      </c>
      <c r="B60" s="25" t="s">
        <v>84</v>
      </c>
      <c r="C60" s="30"/>
      <c r="D60" s="30"/>
      <c r="E60" s="30"/>
      <c r="F60" s="30"/>
      <c r="G60" s="25"/>
      <c r="H60" s="28" t="s">
        <v>173</v>
      </c>
    </row>
    <row r="61" spans="1:8" ht="30" x14ac:dyDescent="0.25">
      <c r="A61" s="16" t="s">
        <v>138</v>
      </c>
      <c r="B61" s="25" t="s">
        <v>89</v>
      </c>
      <c r="C61" s="30"/>
      <c r="D61" s="30"/>
      <c r="E61" s="30"/>
      <c r="F61" s="30"/>
      <c r="G61" s="25"/>
      <c r="H61" s="28" t="s">
        <v>176</v>
      </c>
    </row>
    <row r="62" spans="1:8" ht="60" x14ac:dyDescent="0.25">
      <c r="A62" s="16" t="s">
        <v>139</v>
      </c>
      <c r="B62" s="25" t="s">
        <v>86</v>
      </c>
      <c r="C62" s="30"/>
      <c r="D62" s="30"/>
      <c r="E62" s="30"/>
      <c r="F62" s="30"/>
      <c r="G62" s="25"/>
      <c r="H62" s="28" t="s">
        <v>175</v>
      </c>
    </row>
    <row r="63" spans="1:8" ht="90" x14ac:dyDescent="0.25">
      <c r="A63" s="16" t="s">
        <v>140</v>
      </c>
      <c r="B63" s="25" t="s">
        <v>80</v>
      </c>
      <c r="C63" s="30">
        <v>9000</v>
      </c>
      <c r="D63" s="30" t="s">
        <v>37</v>
      </c>
      <c r="E63" s="31">
        <v>0.77139999999999997</v>
      </c>
      <c r="F63" s="30">
        <f>IF(ISBLANK(E63),"", PRODUCT(C63,E63))</f>
        <v>6942.5999999999995</v>
      </c>
      <c r="G63" s="37" t="s">
        <v>165</v>
      </c>
      <c r="H63" s="13"/>
    </row>
    <row r="64" spans="1:8" ht="30" x14ac:dyDescent="0.25">
      <c r="A64" s="16" t="s">
        <v>141</v>
      </c>
      <c r="B64" s="25" t="s">
        <v>91</v>
      </c>
      <c r="C64" s="30"/>
      <c r="D64" s="30"/>
      <c r="E64" s="30"/>
      <c r="F64" s="30"/>
      <c r="G64" s="25"/>
      <c r="H64" s="28" t="s">
        <v>178</v>
      </c>
    </row>
    <row r="65" spans="1:8" x14ac:dyDescent="0.25">
      <c r="A65" s="16" t="s">
        <v>142</v>
      </c>
      <c r="B65" s="25" t="s">
        <v>72</v>
      </c>
      <c r="C65" s="30"/>
      <c r="D65" s="30"/>
      <c r="E65" s="30"/>
      <c r="F65" s="30"/>
      <c r="G65" s="25"/>
      <c r="H65" s="28" t="s">
        <v>170</v>
      </c>
    </row>
    <row r="66" spans="1:8" x14ac:dyDescent="0.25">
      <c r="A66" s="16" t="s">
        <v>143</v>
      </c>
      <c r="B66" s="25" t="s">
        <v>82</v>
      </c>
      <c r="C66" s="30"/>
      <c r="D66" s="30"/>
      <c r="E66" s="30"/>
      <c r="F66" s="30"/>
      <c r="G66" s="25"/>
      <c r="H66" s="28" t="s">
        <v>172</v>
      </c>
    </row>
    <row r="67" spans="1:8" x14ac:dyDescent="0.25">
      <c r="A67" s="16" t="s">
        <v>144</v>
      </c>
      <c r="B67" s="25" t="s">
        <v>83</v>
      </c>
      <c r="C67" s="30"/>
      <c r="D67" s="30"/>
      <c r="E67" s="30"/>
      <c r="F67" s="30"/>
      <c r="G67" s="25"/>
      <c r="H67" s="28" t="s">
        <v>171</v>
      </c>
    </row>
    <row r="68" spans="1:8" x14ac:dyDescent="0.25">
      <c r="A68" s="16" t="s">
        <v>145</v>
      </c>
      <c r="B68" s="25" t="s">
        <v>84</v>
      </c>
      <c r="C68" s="30"/>
      <c r="D68" s="30"/>
      <c r="E68" s="30"/>
      <c r="F68" s="30"/>
      <c r="G68" s="25"/>
      <c r="H68" s="28" t="s">
        <v>173</v>
      </c>
    </row>
    <row r="69" spans="1:8" ht="30" x14ac:dyDescent="0.25">
      <c r="A69" s="16" t="s">
        <v>146</v>
      </c>
      <c r="B69" s="25" t="s">
        <v>89</v>
      </c>
      <c r="C69" s="30"/>
      <c r="D69" s="30"/>
      <c r="E69" s="30"/>
      <c r="F69" s="30"/>
      <c r="G69" s="25"/>
      <c r="H69" s="28" t="s">
        <v>176</v>
      </c>
    </row>
    <row r="70" spans="1:8" ht="60" x14ac:dyDescent="0.25">
      <c r="A70" s="16" t="s">
        <v>147</v>
      </c>
      <c r="B70" s="25" t="s">
        <v>86</v>
      </c>
      <c r="C70" s="30"/>
      <c r="D70" s="30"/>
      <c r="E70" s="30"/>
      <c r="F70" s="30"/>
      <c r="G70" s="25"/>
      <c r="H70" s="28" t="s">
        <v>175</v>
      </c>
    </row>
    <row r="71" spans="1:8" x14ac:dyDescent="0.25">
      <c r="E71" s="29" t="s">
        <v>49</v>
      </c>
      <c r="F71" s="29">
        <f>IF((COUNT(C39:C70)&lt;&gt;COUNT(F39:F70)),"", ROUND(SUM(F39:F70),2))</f>
        <v>16816.52</v>
      </c>
      <c r="G71" s="26" t="str">
        <f>IF((COUNT(C39:C70)&lt;&gt;COUNT(F39:F70)),"Neužpildytos visų objektų kainos", "")</f>
        <v/>
      </c>
    </row>
    <row r="72" spans="1:8" x14ac:dyDescent="0.25">
      <c r="C72" s="29" t="s">
        <v>50</v>
      </c>
      <c r="D72" s="32">
        <v>5</v>
      </c>
      <c r="E72" s="29" t="s">
        <v>51</v>
      </c>
      <c r="F72" s="29">
        <f>IF(OR(F71="",D72=""),"", ROUND(PRODUCT(D72,F71)/100,2))</f>
        <v>840.83</v>
      </c>
      <c r="G72" s="26" t="str">
        <f>IF(D72="", "Nurodykite taikomą PVM dydį", "")</f>
        <v/>
      </c>
    </row>
    <row r="73" spans="1:8" x14ac:dyDescent="0.25">
      <c r="E73" s="29" t="s">
        <v>52</v>
      </c>
      <c r="F73" s="29">
        <f>IF(ISBLANK(F72), "", ROUND(SUM(F71:F72),2))</f>
        <v>17657.349999999999</v>
      </c>
    </row>
    <row r="77" spans="1:8" x14ac:dyDescent="0.25">
      <c r="A77" s="12" t="s">
        <v>53</v>
      </c>
      <c r="B77" s="23" t="s">
        <v>92</v>
      </c>
    </row>
    <row r="79" spans="1:8" x14ac:dyDescent="0.25">
      <c r="A79" s="12" t="s">
        <v>26</v>
      </c>
    </row>
    <row r="80" spans="1:8" ht="45" x14ac:dyDescent="0.25">
      <c r="A80" s="15" t="s">
        <v>27</v>
      </c>
      <c r="B80" s="24" t="s">
        <v>28</v>
      </c>
      <c r="C80" s="29" t="s">
        <v>29</v>
      </c>
      <c r="D80" s="29" t="s">
        <v>30</v>
      </c>
      <c r="E80" s="29" t="s">
        <v>31</v>
      </c>
      <c r="F80" s="29" t="s">
        <v>32</v>
      </c>
      <c r="G80" s="24" t="s">
        <v>33</v>
      </c>
      <c r="H80" s="27" t="s">
        <v>34</v>
      </c>
    </row>
    <row r="81" spans="1:8" x14ac:dyDescent="0.25">
      <c r="A81" s="15" t="s">
        <v>54</v>
      </c>
      <c r="B81" s="24" t="s">
        <v>93</v>
      </c>
      <c r="C81" s="30"/>
      <c r="D81" s="30"/>
      <c r="E81" s="30"/>
      <c r="F81" s="30"/>
      <c r="G81" s="25"/>
      <c r="H81" s="13"/>
    </row>
    <row r="82" spans="1:8" ht="60" x14ac:dyDescent="0.25">
      <c r="A82" s="16" t="s">
        <v>55</v>
      </c>
      <c r="B82" s="25" t="s">
        <v>94</v>
      </c>
      <c r="C82" s="30">
        <v>60</v>
      </c>
      <c r="D82" s="30" t="s">
        <v>37</v>
      </c>
      <c r="E82" s="31">
        <v>1.8571</v>
      </c>
      <c r="F82" s="30">
        <f>IF(ISBLANK(E82),"", PRODUCT(C82,E82))</f>
        <v>111.426</v>
      </c>
      <c r="G82" s="37" t="s">
        <v>179</v>
      </c>
      <c r="H82" s="38" t="s">
        <v>180</v>
      </c>
    </row>
    <row r="83" spans="1:8" ht="30" x14ac:dyDescent="0.25">
      <c r="A83" s="16" t="s">
        <v>56</v>
      </c>
      <c r="B83" s="25" t="s">
        <v>95</v>
      </c>
      <c r="C83" s="30"/>
      <c r="D83" s="30"/>
      <c r="E83" s="30"/>
      <c r="F83" s="30"/>
      <c r="G83" s="25"/>
      <c r="H83" s="28" t="s">
        <v>182</v>
      </c>
    </row>
    <row r="84" spans="1:8" x14ac:dyDescent="0.25">
      <c r="A84" s="16" t="s">
        <v>57</v>
      </c>
      <c r="B84" s="25" t="s">
        <v>96</v>
      </c>
      <c r="C84" s="30"/>
      <c r="D84" s="30"/>
      <c r="E84" s="30"/>
      <c r="F84" s="30"/>
      <c r="G84" s="25"/>
      <c r="H84" s="28" t="s">
        <v>183</v>
      </c>
    </row>
    <row r="85" spans="1:8" x14ac:dyDescent="0.25">
      <c r="E85" s="29" t="s">
        <v>49</v>
      </c>
      <c r="F85" s="29">
        <f>IF((COUNT(C82:C84)&lt;&gt;COUNT(F82:F84)),"", ROUND(SUM(F82:F84),2))</f>
        <v>111.43</v>
      </c>
      <c r="G85" s="26" t="str">
        <f>IF((COUNT(C82:C84)&lt;&gt;COUNT(F82:F84)),"Neužpildytos visų objektų kainos", "")</f>
        <v/>
      </c>
    </row>
    <row r="86" spans="1:8" x14ac:dyDescent="0.25">
      <c r="C86" s="29" t="s">
        <v>50</v>
      </c>
      <c r="D86" s="32">
        <v>5</v>
      </c>
      <c r="E86" s="29" t="s">
        <v>51</v>
      </c>
      <c r="F86" s="29">
        <f>IF(OR(F85="",D86=""),"", ROUND(PRODUCT(D86,F85)/100,2))</f>
        <v>5.57</v>
      </c>
      <c r="G86" s="26" t="str">
        <f>IF(D86="", "Nurodykite taikomą PVM dydį", "")</f>
        <v/>
      </c>
    </row>
    <row r="87" spans="1:8" x14ac:dyDescent="0.25">
      <c r="E87" s="29" t="s">
        <v>52</v>
      </c>
      <c r="F87" s="29">
        <f>IF(ISBLANK(F86), "", ROUND(SUM(F85:F86),2))</f>
        <v>117</v>
      </c>
    </row>
    <row r="90" spans="1:8" x14ac:dyDescent="0.25">
      <c r="A90" s="12" t="s">
        <v>58</v>
      </c>
      <c r="B90" s="23" t="s">
        <v>97</v>
      </c>
    </row>
    <row r="92" spans="1:8" x14ac:dyDescent="0.25">
      <c r="A92" s="12" t="s">
        <v>26</v>
      </c>
    </row>
    <row r="93" spans="1:8" ht="45" x14ac:dyDescent="0.25">
      <c r="A93" s="15" t="s">
        <v>27</v>
      </c>
      <c r="B93" s="24" t="s">
        <v>28</v>
      </c>
      <c r="C93" s="29" t="s">
        <v>29</v>
      </c>
      <c r="D93" s="29" t="s">
        <v>30</v>
      </c>
      <c r="E93" s="29" t="s">
        <v>31</v>
      </c>
      <c r="F93" s="29" t="s">
        <v>32</v>
      </c>
      <c r="G93" s="24" t="s">
        <v>33</v>
      </c>
      <c r="H93" s="27" t="s">
        <v>34</v>
      </c>
    </row>
    <row r="94" spans="1:8" x14ac:dyDescent="0.25">
      <c r="A94" s="15" t="s">
        <v>59</v>
      </c>
      <c r="B94" s="24" t="s">
        <v>98</v>
      </c>
      <c r="C94" s="30"/>
      <c r="D94" s="30"/>
      <c r="E94" s="30"/>
      <c r="F94" s="30"/>
      <c r="G94" s="25"/>
      <c r="H94" s="13"/>
    </row>
    <row r="95" spans="1:8" ht="90" x14ac:dyDescent="0.25">
      <c r="A95" s="16" t="s">
        <v>60</v>
      </c>
      <c r="B95" s="25" t="s">
        <v>98</v>
      </c>
      <c r="C95" s="30">
        <v>4000</v>
      </c>
      <c r="D95" s="30" t="s">
        <v>37</v>
      </c>
      <c r="E95" s="31">
        <v>1.381</v>
      </c>
      <c r="F95" s="30">
        <f>IF(ISBLANK(E95),"", PRODUCT(C95,E95))</f>
        <v>5524</v>
      </c>
      <c r="G95" s="37" t="s">
        <v>184</v>
      </c>
      <c r="H95" s="38" t="s">
        <v>168</v>
      </c>
    </row>
    <row r="96" spans="1:8" ht="30" x14ac:dyDescent="0.25">
      <c r="A96" s="16" t="s">
        <v>61</v>
      </c>
      <c r="B96" s="25" t="s">
        <v>99</v>
      </c>
      <c r="C96" s="30"/>
      <c r="D96" s="30"/>
      <c r="E96" s="30"/>
      <c r="F96" s="30"/>
      <c r="G96" s="25"/>
      <c r="H96" s="28" t="s">
        <v>185</v>
      </c>
    </row>
    <row r="97" spans="1:8" x14ac:dyDescent="0.25">
      <c r="A97" s="16" t="s">
        <v>62</v>
      </c>
      <c r="B97" s="25" t="s">
        <v>100</v>
      </c>
      <c r="C97" s="30"/>
      <c r="D97" s="30"/>
      <c r="E97" s="30"/>
      <c r="F97" s="30"/>
      <c r="G97" s="25"/>
      <c r="H97" s="28" t="s">
        <v>170</v>
      </c>
    </row>
    <row r="98" spans="1:8" ht="45" x14ac:dyDescent="0.25">
      <c r="A98" s="16" t="s">
        <v>63</v>
      </c>
      <c r="B98" s="25" t="s">
        <v>76</v>
      </c>
      <c r="C98" s="30"/>
      <c r="D98" s="30"/>
      <c r="E98" s="30"/>
      <c r="F98" s="30"/>
      <c r="G98" s="25"/>
      <c r="H98" s="28" t="s">
        <v>186</v>
      </c>
    </row>
    <row r="99" spans="1:8" ht="30" x14ac:dyDescent="0.25">
      <c r="A99" s="16" t="s">
        <v>64</v>
      </c>
      <c r="B99" s="25" t="s">
        <v>101</v>
      </c>
      <c r="C99" s="30"/>
      <c r="D99" s="30"/>
      <c r="E99" s="30"/>
      <c r="F99" s="30"/>
      <c r="G99" s="25"/>
      <c r="H99" s="28" t="s">
        <v>187</v>
      </c>
    </row>
    <row r="100" spans="1:8" ht="90" x14ac:dyDescent="0.25">
      <c r="A100" s="16" t="s">
        <v>65</v>
      </c>
      <c r="B100" s="25" t="s">
        <v>77</v>
      </c>
      <c r="C100" s="30"/>
      <c r="D100" s="30"/>
      <c r="E100" s="30"/>
      <c r="F100" s="30"/>
      <c r="G100" s="25"/>
      <c r="H100" s="28" t="s">
        <v>188</v>
      </c>
    </row>
    <row r="101" spans="1:8" ht="30" x14ac:dyDescent="0.25">
      <c r="A101" s="16"/>
      <c r="B101" s="25" t="s">
        <v>78</v>
      </c>
      <c r="C101" s="30"/>
      <c r="D101" s="30"/>
      <c r="E101" s="30"/>
      <c r="F101" s="30"/>
      <c r="G101" s="25"/>
      <c r="H101" s="28" t="s">
        <v>189</v>
      </c>
    </row>
    <row r="102" spans="1:8" x14ac:dyDescent="0.25">
      <c r="E102" s="29" t="s">
        <v>49</v>
      </c>
      <c r="F102" s="29">
        <f>IF((COUNT(C95:C101)&lt;&gt;COUNT(F95:F101)),"", ROUND(SUM(F95:F101),2))</f>
        <v>5524</v>
      </c>
      <c r="G102" s="26" t="str">
        <f>IF((COUNT(C95:C101)&lt;&gt;COUNT(F95:F101)),"Neužpildytos visų objektų kainos", "")</f>
        <v/>
      </c>
    </row>
    <row r="103" spans="1:8" x14ac:dyDescent="0.25">
      <c r="C103" s="29" t="s">
        <v>50</v>
      </c>
      <c r="D103" s="32">
        <v>5</v>
      </c>
      <c r="E103" s="29" t="s">
        <v>51</v>
      </c>
      <c r="F103" s="29">
        <f>IF(OR(F102="",D103=""),"", ROUND(PRODUCT(D103,F102)/100,2))</f>
        <v>276.2</v>
      </c>
      <c r="G103" s="26" t="str">
        <f>IF(D103="", "Nurodykite taikomą PVM dydį", "")</f>
        <v/>
      </c>
    </row>
    <row r="104" spans="1:8" x14ac:dyDescent="0.25">
      <c r="E104" s="29" t="s">
        <v>52</v>
      </c>
      <c r="F104" s="29">
        <f>IF(ISBLANK(F103), "", ROUND(SUM(F102:F103),2))</f>
        <v>5800.2</v>
      </c>
    </row>
    <row r="108" spans="1:8" x14ac:dyDescent="0.25">
      <c r="A108" s="12" t="s">
        <v>66</v>
      </c>
      <c r="B108" s="23" t="s">
        <v>102</v>
      </c>
    </row>
    <row r="110" spans="1:8" x14ac:dyDescent="0.25">
      <c r="A110" s="12" t="s">
        <v>26</v>
      </c>
    </row>
    <row r="111" spans="1:8" ht="45" x14ac:dyDescent="0.25">
      <c r="A111" s="15" t="s">
        <v>27</v>
      </c>
      <c r="B111" s="24" t="s">
        <v>28</v>
      </c>
      <c r="C111" s="29" t="s">
        <v>29</v>
      </c>
      <c r="D111" s="29" t="s">
        <v>30</v>
      </c>
      <c r="E111" s="29" t="s">
        <v>31</v>
      </c>
      <c r="F111" s="29" t="s">
        <v>32</v>
      </c>
      <c r="G111" s="24" t="s">
        <v>33</v>
      </c>
      <c r="H111" s="27" t="s">
        <v>34</v>
      </c>
    </row>
    <row r="112" spans="1:8" x14ac:dyDescent="0.25">
      <c r="A112" s="15" t="s">
        <v>67</v>
      </c>
      <c r="B112" s="24" t="s">
        <v>103</v>
      </c>
      <c r="C112" s="30"/>
      <c r="D112" s="30"/>
      <c r="E112" s="30"/>
      <c r="F112" s="30"/>
      <c r="G112" s="25"/>
      <c r="H112" s="13"/>
    </row>
    <row r="113" spans="1:8" ht="75" x14ac:dyDescent="0.25">
      <c r="A113" s="16" t="s">
        <v>68</v>
      </c>
      <c r="B113" s="25" t="s">
        <v>103</v>
      </c>
      <c r="C113" s="30">
        <v>100</v>
      </c>
      <c r="D113" s="30" t="s">
        <v>37</v>
      </c>
      <c r="E113" s="31">
        <v>0.8095</v>
      </c>
      <c r="F113" s="30">
        <f>IF(ISBLANK(E113),"", PRODUCT(C113,E113))</f>
        <v>80.95</v>
      </c>
      <c r="G113" s="37" t="s">
        <v>190</v>
      </c>
      <c r="H113" s="38" t="s">
        <v>181</v>
      </c>
    </row>
    <row r="114" spans="1:8" ht="45" x14ac:dyDescent="0.25">
      <c r="A114" s="16" t="s">
        <v>69</v>
      </c>
      <c r="B114" s="25" t="s">
        <v>104</v>
      </c>
      <c r="C114" s="30"/>
      <c r="D114" s="30"/>
      <c r="E114" s="30"/>
      <c r="F114" s="30"/>
      <c r="G114" s="25"/>
      <c r="H114" s="28" t="s">
        <v>191</v>
      </c>
    </row>
    <row r="115" spans="1:8" ht="45" x14ac:dyDescent="0.25">
      <c r="A115" s="16" t="s">
        <v>70</v>
      </c>
      <c r="B115" s="25" t="s">
        <v>73</v>
      </c>
      <c r="C115" s="30"/>
      <c r="D115" s="30"/>
      <c r="E115" s="30"/>
      <c r="F115" s="30"/>
      <c r="G115" s="25"/>
      <c r="H115" s="28" t="s">
        <v>192</v>
      </c>
    </row>
    <row r="116" spans="1:8" ht="60" x14ac:dyDescent="0.25">
      <c r="A116" s="16" t="s">
        <v>71</v>
      </c>
      <c r="B116" s="25" t="s">
        <v>74</v>
      </c>
      <c r="C116" s="30"/>
      <c r="D116" s="30"/>
      <c r="E116" s="30"/>
      <c r="F116" s="30"/>
      <c r="G116" s="25"/>
      <c r="H116" s="28" t="s">
        <v>193</v>
      </c>
    </row>
    <row r="117" spans="1:8" ht="45" x14ac:dyDescent="0.25">
      <c r="A117" s="16" t="s">
        <v>148</v>
      </c>
      <c r="B117" s="25" t="s">
        <v>105</v>
      </c>
      <c r="C117" s="30"/>
      <c r="D117" s="30"/>
      <c r="E117" s="30"/>
      <c r="F117" s="30"/>
      <c r="G117" s="25"/>
      <c r="H117" s="28" t="s">
        <v>194</v>
      </c>
    </row>
    <row r="118" spans="1:8" ht="30" x14ac:dyDescent="0.25">
      <c r="A118" s="16" t="s">
        <v>149</v>
      </c>
      <c r="B118" s="25" t="s">
        <v>75</v>
      </c>
      <c r="C118" s="30"/>
      <c r="D118" s="30"/>
      <c r="E118" s="30"/>
      <c r="F118" s="30"/>
      <c r="G118" s="25"/>
      <c r="H118" s="28" t="s">
        <v>195</v>
      </c>
    </row>
    <row r="119" spans="1:8" x14ac:dyDescent="0.25">
      <c r="E119" s="29" t="s">
        <v>49</v>
      </c>
      <c r="F119" s="29">
        <f>IF((COUNT(C113:C118)&lt;&gt;COUNT(F113:F118)),"", ROUND(SUM(F113:F118),2))</f>
        <v>80.95</v>
      </c>
      <c r="G119" s="26" t="str">
        <f>IF((COUNT(C113:C118)&lt;&gt;COUNT(F113:F118)),"Neužpildytos visų objektų kainos", "")</f>
        <v/>
      </c>
    </row>
    <row r="120" spans="1:8" x14ac:dyDescent="0.25">
      <c r="C120" s="29" t="s">
        <v>50</v>
      </c>
      <c r="D120" s="32">
        <v>5</v>
      </c>
      <c r="E120" s="29" t="s">
        <v>51</v>
      </c>
      <c r="F120" s="29">
        <f>IF(OR(F119="",D120=""),"", ROUND(PRODUCT(D120,F119)/100,2))</f>
        <v>4.05</v>
      </c>
      <c r="G120" s="26" t="str">
        <f>IF(D120="", "Nurodykite taikomą PVM dydį", "")</f>
        <v/>
      </c>
    </row>
    <row r="121" spans="1:8" x14ac:dyDescent="0.25">
      <c r="E121" s="29" t="s">
        <v>52</v>
      </c>
      <c r="F121" s="29">
        <f>IF(ISBLANK(F120), "", ROUND(SUM(F119:F120),2))</f>
        <v>85</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scale="4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1"/>
  <sheetViews>
    <sheetView topLeftCell="A14" zoomScaleNormal="100"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5" t="s">
        <v>106</v>
      </c>
      <c r="B2" s="39"/>
      <c r="C2" s="39"/>
      <c r="D2" s="39"/>
      <c r="E2" s="39"/>
      <c r="F2" s="39"/>
      <c r="G2" s="39"/>
      <c r="H2" s="39"/>
      <c r="I2" s="39"/>
      <c r="J2" s="39"/>
      <c r="K2" s="39"/>
    </row>
    <row r="3" spans="1:11" x14ac:dyDescent="0.25">
      <c r="A3" s="39"/>
      <c r="B3" s="39"/>
      <c r="C3" s="39"/>
      <c r="D3" s="39"/>
      <c r="E3" s="39"/>
      <c r="F3" s="39"/>
      <c r="G3" s="39"/>
      <c r="H3" s="39"/>
      <c r="I3" s="39"/>
      <c r="J3" s="39"/>
      <c r="K3" s="39"/>
    </row>
    <row r="4" spans="1:11" ht="15.95" customHeight="1" thickBot="1" x14ac:dyDescent="0.3">
      <c r="A4" s="6"/>
      <c r="B4" s="6"/>
      <c r="C4" s="6"/>
      <c r="D4" s="6"/>
      <c r="E4" s="6"/>
      <c r="F4" s="6"/>
      <c r="G4" s="6"/>
      <c r="H4" s="6"/>
      <c r="I4" s="6"/>
      <c r="J4" s="6"/>
    </row>
    <row r="5" spans="1:11" ht="48" customHeight="1" x14ac:dyDescent="0.25">
      <c r="A5" s="62" t="s">
        <v>107</v>
      </c>
      <c r="B5" s="63"/>
      <c r="C5" s="71" t="s">
        <v>108</v>
      </c>
      <c r="D5" s="72"/>
      <c r="E5" s="63"/>
      <c r="F5" s="71" t="s">
        <v>109</v>
      </c>
      <c r="G5" s="72"/>
      <c r="H5" s="63"/>
      <c r="I5" s="71" t="s">
        <v>110</v>
      </c>
      <c r="J5" s="63"/>
      <c r="K5" s="8" t="s">
        <v>111</v>
      </c>
    </row>
    <row r="6" spans="1:11" ht="48.95" customHeight="1" x14ac:dyDescent="0.25">
      <c r="A6" s="68" t="s">
        <v>196</v>
      </c>
      <c r="B6" s="47"/>
      <c r="C6" s="55"/>
      <c r="D6" s="56"/>
      <c r="E6" s="47"/>
      <c r="F6" s="55"/>
      <c r="G6" s="56"/>
      <c r="H6" s="47"/>
      <c r="I6" s="55"/>
      <c r="J6" s="47"/>
      <c r="K6" s="17"/>
    </row>
    <row r="7" spans="1:11" ht="48.95" customHeight="1" x14ac:dyDescent="0.25">
      <c r="A7" s="68"/>
      <c r="B7" s="47"/>
      <c r="C7" s="55"/>
      <c r="D7" s="56"/>
      <c r="E7" s="47"/>
      <c r="F7" s="55"/>
      <c r="G7" s="56"/>
      <c r="H7" s="47"/>
      <c r="I7" s="55"/>
      <c r="J7" s="47"/>
      <c r="K7" s="17"/>
    </row>
    <row r="8" spans="1:11" ht="18.95" customHeight="1" x14ac:dyDescent="0.25">
      <c r="A8" s="9"/>
      <c r="B8" s="9"/>
      <c r="C8" s="9"/>
      <c r="D8" s="9"/>
      <c r="E8" s="9"/>
      <c r="F8" s="9"/>
      <c r="G8" s="9"/>
      <c r="H8" s="9"/>
      <c r="I8" s="9"/>
      <c r="J8" s="9"/>
      <c r="K8" s="10"/>
    </row>
    <row r="9" spans="1:11" ht="48.95" customHeight="1" x14ac:dyDescent="0.25">
      <c r="A9" s="58" t="s">
        <v>112</v>
      </c>
      <c r="B9" s="39"/>
      <c r="C9" s="39"/>
      <c r="D9" s="39"/>
      <c r="E9" s="39"/>
      <c r="F9" s="39"/>
      <c r="G9" s="39"/>
      <c r="H9" s="39"/>
      <c r="I9" s="39"/>
      <c r="J9" s="39"/>
      <c r="K9" s="39"/>
    </row>
    <row r="10" spans="1:11" ht="15.95" customHeight="1" thickBot="1" x14ac:dyDescent="0.3">
      <c r="A10" s="9"/>
      <c r="B10" s="9"/>
      <c r="C10" s="9"/>
      <c r="D10" s="9"/>
      <c r="E10" s="9"/>
      <c r="F10" s="9"/>
      <c r="G10" s="9"/>
      <c r="H10" s="9"/>
      <c r="I10" s="9"/>
      <c r="J10" s="9"/>
      <c r="K10" s="10"/>
    </row>
    <row r="11" spans="1:11" ht="48.95" customHeight="1" x14ac:dyDescent="0.25">
      <c r="A11" s="62" t="s">
        <v>28</v>
      </c>
      <c r="B11" s="63"/>
      <c r="C11" s="71" t="s">
        <v>108</v>
      </c>
      <c r="D11" s="72"/>
      <c r="E11" s="63"/>
      <c r="F11" s="71" t="s">
        <v>113</v>
      </c>
      <c r="G11" s="72"/>
      <c r="H11" s="63"/>
      <c r="I11" s="66" t="s">
        <v>110</v>
      </c>
      <c r="J11" s="67"/>
      <c r="K11" s="10"/>
    </row>
    <row r="12" spans="1:11" ht="48.95" customHeight="1" x14ac:dyDescent="0.25">
      <c r="A12" s="68" t="s">
        <v>196</v>
      </c>
      <c r="B12" s="47"/>
      <c r="C12" s="55"/>
      <c r="D12" s="56"/>
      <c r="E12" s="47"/>
      <c r="F12" s="55"/>
      <c r="G12" s="56"/>
      <c r="H12" s="47"/>
      <c r="I12" s="61"/>
      <c r="J12" s="60"/>
      <c r="K12" s="10"/>
    </row>
    <row r="13" spans="1:11" ht="48.95" customHeight="1" x14ac:dyDescent="0.25">
      <c r="A13" s="68"/>
      <c r="B13" s="47"/>
      <c r="C13" s="55"/>
      <c r="D13" s="56"/>
      <c r="E13" s="47"/>
      <c r="F13" s="55"/>
      <c r="G13" s="56"/>
      <c r="H13" s="47"/>
      <c r="I13" s="61"/>
      <c r="J13" s="60"/>
      <c r="K13" s="10"/>
    </row>
    <row r="15" spans="1:11" ht="33" customHeight="1" x14ac:dyDescent="0.25">
      <c r="A15" s="70"/>
      <c r="B15" s="39"/>
      <c r="C15" s="39"/>
      <c r="D15" s="39"/>
      <c r="E15" s="39"/>
      <c r="F15" s="39"/>
      <c r="G15" s="39"/>
      <c r="H15" s="39"/>
      <c r="I15" s="39"/>
      <c r="J15" s="39"/>
    </row>
    <row r="17" spans="1:10" ht="15.95" customHeight="1" x14ac:dyDescent="0.25">
      <c r="A17" s="69" t="s">
        <v>114</v>
      </c>
      <c r="B17" s="39"/>
      <c r="C17" s="39"/>
      <c r="D17" s="39"/>
      <c r="E17" s="39"/>
      <c r="F17" s="39"/>
      <c r="G17" s="39"/>
      <c r="H17" s="39"/>
      <c r="I17" s="39"/>
      <c r="J17" s="39"/>
    </row>
    <row r="18" spans="1:10" ht="15.95" customHeight="1" thickBot="1" x14ac:dyDescent="0.3"/>
    <row r="19" spans="1:10" ht="15.95" customHeight="1" x14ac:dyDescent="0.25">
      <c r="A19" s="7" t="s">
        <v>27</v>
      </c>
      <c r="B19" s="73" t="s">
        <v>115</v>
      </c>
      <c r="C19" s="72"/>
      <c r="D19" s="72"/>
      <c r="E19" s="72"/>
      <c r="F19" s="72"/>
      <c r="G19" s="63"/>
      <c r="H19" s="74" t="s">
        <v>116</v>
      </c>
      <c r="I19" s="72"/>
      <c r="J19" s="67"/>
    </row>
    <row r="20" spans="1:10" ht="48" customHeight="1" x14ac:dyDescent="0.25">
      <c r="A20" s="18" t="s">
        <v>117</v>
      </c>
      <c r="B20" s="57" t="s">
        <v>118</v>
      </c>
      <c r="C20" s="56"/>
      <c r="D20" s="56"/>
      <c r="E20" s="56"/>
      <c r="F20" s="56"/>
      <c r="G20" s="47"/>
      <c r="H20" s="59" t="s">
        <v>197</v>
      </c>
      <c r="I20" s="56"/>
      <c r="J20" s="60"/>
    </row>
    <row r="21" spans="1:10" ht="48" customHeight="1" x14ac:dyDescent="0.25">
      <c r="A21" s="18" t="s">
        <v>119</v>
      </c>
      <c r="B21" s="57" t="s">
        <v>120</v>
      </c>
      <c r="C21" s="56"/>
      <c r="D21" s="56"/>
      <c r="E21" s="56"/>
      <c r="F21" s="56"/>
      <c r="G21" s="47"/>
      <c r="H21" s="59" t="s">
        <v>198</v>
      </c>
      <c r="I21" s="56"/>
      <c r="J21" s="60"/>
    </row>
    <row r="22" spans="1:10" ht="48" customHeight="1" x14ac:dyDescent="0.25">
      <c r="A22" s="18" t="s">
        <v>121</v>
      </c>
      <c r="B22" s="57" t="s">
        <v>122</v>
      </c>
      <c r="C22" s="56"/>
      <c r="D22" s="56"/>
      <c r="E22" s="56"/>
      <c r="F22" s="56"/>
      <c r="G22" s="47"/>
      <c r="H22" s="59" t="s">
        <v>197</v>
      </c>
      <c r="I22" s="56"/>
      <c r="J22" s="60"/>
    </row>
    <row r="23" spans="1:10" ht="48" customHeight="1" x14ac:dyDescent="0.25">
      <c r="A23" s="19">
        <v>4</v>
      </c>
      <c r="B23" s="65" t="s">
        <v>199</v>
      </c>
      <c r="C23" s="56"/>
      <c r="D23" s="56"/>
      <c r="E23" s="56"/>
      <c r="F23" s="56"/>
      <c r="G23" s="47"/>
      <c r="H23" s="59" t="s">
        <v>198</v>
      </c>
      <c r="I23" s="56"/>
      <c r="J23" s="60"/>
    </row>
    <row r="24" spans="1:10" ht="48" customHeight="1" x14ac:dyDescent="0.25">
      <c r="A24" s="19">
        <v>5</v>
      </c>
      <c r="B24" s="65" t="s">
        <v>200</v>
      </c>
      <c r="C24" s="56"/>
      <c r="D24" s="56"/>
      <c r="E24" s="56"/>
      <c r="F24" s="56"/>
      <c r="G24" s="47"/>
      <c r="H24" s="59" t="s">
        <v>198</v>
      </c>
      <c r="I24" s="56"/>
      <c r="J24" s="60"/>
    </row>
    <row r="25" spans="1:10" ht="48" customHeight="1" x14ac:dyDescent="0.25">
      <c r="A25" s="19">
        <v>6</v>
      </c>
      <c r="B25" s="65" t="s">
        <v>201</v>
      </c>
      <c r="C25" s="56"/>
      <c r="D25" s="56"/>
      <c r="E25" s="56"/>
      <c r="F25" s="56"/>
      <c r="G25" s="47"/>
      <c r="H25" s="59" t="s">
        <v>198</v>
      </c>
      <c r="I25" s="56"/>
      <c r="J25" s="60"/>
    </row>
    <row r="26" spans="1:10" ht="48" customHeight="1" x14ac:dyDescent="0.25">
      <c r="A26" s="19">
        <v>7</v>
      </c>
      <c r="B26" s="65" t="s">
        <v>202</v>
      </c>
      <c r="C26" s="56"/>
      <c r="D26" s="56"/>
      <c r="E26" s="56"/>
      <c r="F26" s="56"/>
      <c r="G26" s="47"/>
      <c r="H26" s="59" t="s">
        <v>198</v>
      </c>
      <c r="I26" s="56"/>
      <c r="J26" s="60"/>
    </row>
    <row r="27" spans="1:10" ht="48" customHeight="1" x14ac:dyDescent="0.25">
      <c r="A27" s="19">
        <v>8</v>
      </c>
      <c r="B27" s="65" t="s">
        <v>203</v>
      </c>
      <c r="C27" s="56"/>
      <c r="D27" s="56"/>
      <c r="E27" s="56"/>
      <c r="F27" s="56"/>
      <c r="G27" s="47"/>
      <c r="H27" s="59" t="s">
        <v>198</v>
      </c>
      <c r="I27" s="56"/>
      <c r="J27" s="60"/>
    </row>
    <row r="29" spans="1:10" ht="102" customHeight="1" x14ac:dyDescent="0.25">
      <c r="A29" s="70" t="s">
        <v>123</v>
      </c>
      <c r="B29" s="39"/>
      <c r="C29" s="39"/>
      <c r="D29" s="39"/>
      <c r="E29" s="39"/>
      <c r="F29" s="39"/>
      <c r="G29" s="39"/>
      <c r="H29" s="39"/>
      <c r="I29" s="39"/>
      <c r="J29" s="39"/>
    </row>
    <row r="32" spans="1:10" x14ac:dyDescent="0.25">
      <c r="A32" s="54" t="s">
        <v>124</v>
      </c>
      <c r="B32" s="39"/>
      <c r="C32" s="39"/>
      <c r="D32" s="39"/>
      <c r="E32" s="64" t="s">
        <v>204</v>
      </c>
      <c r="F32" s="39"/>
      <c r="G32" s="39"/>
      <c r="H32" s="39"/>
      <c r="I32" s="39"/>
      <c r="J32" s="39"/>
    </row>
    <row r="34" spans="1:10" x14ac:dyDescent="0.25">
      <c r="A34" s="54" t="s">
        <v>125</v>
      </c>
      <c r="B34" s="39"/>
      <c r="C34" s="39"/>
      <c r="D34" s="39"/>
      <c r="E34" s="64" t="s">
        <v>205</v>
      </c>
      <c r="F34" s="39"/>
      <c r="G34" s="39"/>
      <c r="H34" s="39"/>
      <c r="I34" s="39"/>
      <c r="J34" s="39"/>
    </row>
    <row r="81" spans="1:1" ht="15.75" x14ac:dyDescent="0.25">
      <c r="A81" t="s">
        <v>126</v>
      </c>
    </row>
  </sheetData>
  <sheetProtection algorithmName="SHA-512" hashValue="5sm8xxTi6jCb5/4chF4oJnfB7WTr7GbVs0DNkMEaqcdyv7eqvsw8+a0zJaUhVpX+xpv/Ol9mzR8J2NKptgVtsw==" saltValue="h6JjMnRpK/dos+6YUVAwpA==" spinCount="100000" sheet="1"/>
  <mergeCells count="51">
    <mergeCell ref="A2:K3"/>
    <mergeCell ref="A6:B6"/>
    <mergeCell ref="B21:G21"/>
    <mergeCell ref="H21:J21"/>
    <mergeCell ref="C11:E11"/>
    <mergeCell ref="I5:J5"/>
    <mergeCell ref="H27:J27"/>
    <mergeCell ref="A12:B12"/>
    <mergeCell ref="F11:H11"/>
    <mergeCell ref="C5:E5"/>
    <mergeCell ref="H25:J25"/>
    <mergeCell ref="I7:J7"/>
    <mergeCell ref="H26:J26"/>
    <mergeCell ref="B25:G25"/>
    <mergeCell ref="B19:G19"/>
    <mergeCell ref="H19:J19"/>
    <mergeCell ref="F5:H5"/>
    <mergeCell ref="I6:J6"/>
    <mergeCell ref="A5:B5"/>
    <mergeCell ref="E34:J34"/>
    <mergeCell ref="C6:E6"/>
    <mergeCell ref="F6:H6"/>
    <mergeCell ref="B27:G27"/>
    <mergeCell ref="H23:J23"/>
    <mergeCell ref="A17:J17"/>
    <mergeCell ref="F12:H12"/>
    <mergeCell ref="B26:G26"/>
    <mergeCell ref="H20:J20"/>
    <mergeCell ref="A29:J29"/>
    <mergeCell ref="B22:G22"/>
    <mergeCell ref="B24:G24"/>
    <mergeCell ref="I13:J13"/>
    <mergeCell ref="A13:B13"/>
    <mergeCell ref="A34:D34"/>
    <mergeCell ref="A15:J15"/>
    <mergeCell ref="A32:D32"/>
    <mergeCell ref="C7:E7"/>
    <mergeCell ref="B20:G20"/>
    <mergeCell ref="A9:K9"/>
    <mergeCell ref="H22:J22"/>
    <mergeCell ref="I12:J12"/>
    <mergeCell ref="A11:B11"/>
    <mergeCell ref="H24:J24"/>
    <mergeCell ref="F7:H7"/>
    <mergeCell ref="F13:H13"/>
    <mergeCell ref="E32:J32"/>
    <mergeCell ref="C12:E12"/>
    <mergeCell ref="B23:G23"/>
    <mergeCell ref="I11:J11"/>
    <mergeCell ref="C13:E13"/>
    <mergeCell ref="A7:B7"/>
  </mergeCells>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2025-05-21T09:06:12Z</dcterms:modified>
</cp:coreProperties>
</file>