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2 dalis P.N.586702\"/>
    </mc:Choice>
  </mc:AlternateContent>
  <xr:revisionPtr revIDLastSave="0" documentId="13_ncr:1_{F2403880-F59C-4BD8-8CAB-5AE429DDE65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 r="F61" i="1"/>
  <c r="G64" i="1" s="1"/>
  <c r="G52" i="1"/>
  <c r="F46" i="1"/>
  <c r="F41" i="1"/>
  <c r="G21" i="1"/>
  <c r="G51" i="1" l="1"/>
  <c r="F51" i="1"/>
  <c r="F52" i="1" s="1"/>
  <c r="F53" i="1" s="1"/>
  <c r="F64" i="1"/>
  <c r="F65" i="1" s="1"/>
  <c r="F66" i="1" s="1"/>
</calcChain>
</file>

<file path=xl/sharedStrings.xml><?xml version="1.0" encoding="utf-8"?>
<sst xmlns="http://schemas.openxmlformats.org/spreadsheetml/2006/main" count="155" uniqueCount="119">
  <si>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</si>
  <si>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</si>
  <si>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</si>
  <si>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</si>
  <si>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</si>
  <si>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</si>
  <si>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</si>
  <si>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</si>
  <si>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</si>
  <si>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</si>
  <si>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</si>
  <si>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</si>
  <si>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</si>
  <si>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</si>
  <si>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</si>
  <si>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</si>
  <si>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</si>
  <si>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</si>
  <si>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</si>
  <si>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</si>
  <si>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</si>
  <si>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</si>
  <si>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</si>
  <si>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</si>
  <si>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</si>
  <si>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</si>
  <si>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</si>
  <si>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</si>
  <si>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</si>
  <si>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</si>
  <si>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</si>
  <si>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</si>
  <si>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</si>
  <si>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</si>
  <si>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</si>
  <si>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</si>
  <si>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</si>
  <si>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</si>
  <si>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</si>
  <si>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24. DALIS</t>
  </si>
  <si>
    <t>24.</t>
  </si>
  <si>
    <t>24.1.</t>
  </si>
  <si>
    <t>24.1.1.</t>
  </si>
  <si>
    <t>24.1.2.</t>
  </si>
  <si>
    <t>24.1.3.</t>
  </si>
  <si>
    <t>24.1.4.</t>
  </si>
  <si>
    <t>28. DALIS</t>
  </si>
  <si>
    <t>28.</t>
  </si>
  <si>
    <t>28.1.</t>
  </si>
  <si>
    <t>28.1.1.</t>
  </si>
  <si>
    <t>Vienkartiniai, sterilūs</t>
  </si>
  <si>
    <t>28.1.2.</t>
  </si>
  <si>
    <t>KLIPAI KRAUJAVIMO STABDYMUI IR KLIPAVIMO KOMPLEKTAI</t>
  </si>
  <si>
    <t>Klipai kraujavimo stabdymui ir klipavimo komplektai</t>
  </si>
  <si>
    <t>Klipai kraujavimo stabdymui</t>
  </si>
  <si>
    <t xml:space="preserve">Pritaikyti daugkartinio naudojimo klipavimo sistemai „OLYMPUS“ </t>
  </si>
  <si>
    <t>Atsidarymo kampas 135°</t>
  </si>
  <si>
    <t>Ilgis 7,5mm ± 0,1mm</t>
  </si>
  <si>
    <t>Klipavimo komplektai</t>
  </si>
  <si>
    <t>Priemonė hemostazei – sukamieji 360 laipsnių, vienkartiniai su pakartotino atidarymo galimybe, pakartotinų atidarymų apribojimas ne mažiau kaip 5 kartai</t>
  </si>
  <si>
    <t>Maksimalus įleidžiamosios dalies skersmuo ne daugiau kaip 2,75mm</t>
  </si>
  <si>
    <t>Darbinis ilgis 2200-2300mm</t>
  </si>
  <si>
    <t>Atidarymo plotis 11mm</t>
  </si>
  <si>
    <t>POLIPŲ GAUDYKLĖ</t>
  </si>
  <si>
    <t>Polipų gaudyklė</t>
  </si>
  <si>
    <t>Vienkartinio naudojimo, jungiama prie atsiurbimo sistemos</t>
  </si>
  <si>
    <t>Pašalintų polipų surinkimui, ≥ 1 kameros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</si>
  <si>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</si>
  <si>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</si>
  <si>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</si>
  <si>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</si>
  <si>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</si>
  <si>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</si>
  <si>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</si>
  <si>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</si>
  <si>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</si>
  <si>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</si>
  <si>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</si>
  <si>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</si>
  <si>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</si>
  <si>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</si>
  <si>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</si>
  <si>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</si>
  <si>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</si>
  <si>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</si>
  <si>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</si>
  <si>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</si>
  <si>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</si>
  <si>
    <t>6.  Pasiūlymų formoje būtina palikti tik siūlomas pirkimo dalis. Nepasiūlytas pirkimo dalis būtina IŠTRINTI.</t>
  </si>
  <si>
    <t>24.2.</t>
  </si>
  <si>
    <t>24.2.1.</t>
  </si>
  <si>
    <t>24.2.2.</t>
  </si>
  <si>
    <t>24.2.3.</t>
  </si>
  <si>
    <t>24.2.4.</t>
  </si>
  <si>
    <t>maksimalus įleidžiamosios dalies skersmuo ne daugiau kaip 2,75mm</t>
  </si>
  <si>
    <t>Vytil katalogo pusl. 30 ir 33.</t>
  </si>
  <si>
    <t>Vytil katalogo pusl. 55</t>
  </si>
  <si>
    <t>FOR-0205</t>
  </si>
  <si>
    <t>Vilnius</t>
  </si>
  <si>
    <t>UAB "Formedics"</t>
  </si>
  <si>
    <t>Senosios Pilaitės kl. 1, 06229 Vilnius</t>
  </si>
  <si>
    <t>LT100001278310</t>
  </si>
  <si>
    <t>AB SEB bankas, b.k. 7440, LT37 7044 0600 0167 0742</t>
  </si>
  <si>
    <t>Ema Dalikaitė-Savickė</t>
  </si>
  <si>
    <t>ema@formedics.lt, +37060147239</t>
  </si>
  <si>
    <t>Direktorius Eimantas Baltušis</t>
  </si>
  <si>
    <t>Klinikinių tyrimų ir produktų specialistas Vaidas Večkys, vaidas@formedics.lt, +37060793324. Užsakymai siunčiami: Orders@formedics.lt.</t>
  </si>
  <si>
    <t>Valdyba. Valdybos nariai: Darijus Jasas, Viktoras Sidaravičius ir Vytautas Pranulis</t>
  </si>
  <si>
    <t>ECOCLIP &amp; REUSABLE HANDLE HEMOCLIP, Vytil (pagal Vytil užsakymą pagamino SMI), Ref NLS/RHC-8-135</t>
  </si>
  <si>
    <t>NOVACLIP R3 HEMOCLIP, Vytil (pagal Vytil užsakymą pagamino SMI), Ref NLS/HC-26-230-W</t>
  </si>
  <si>
    <t>POLYP TRAPS, Vytil (pagal Vytil užsakymą pagamino GZM), Ref VTL/PT-01</t>
  </si>
  <si>
    <t>netaikoma</t>
  </si>
  <si>
    <t>ne</t>
  </si>
  <si>
    <t>3_Deklaracija dėl atsakingų asmenų ir 4_Tiekėjo - subtiekėjo deklaracija</t>
  </si>
  <si>
    <t>espd-response - 2025-02-05T110808.677</t>
  </si>
  <si>
    <t>Įgaliojimas Dalikaitei-Savickei FOR-2024-08-12</t>
  </si>
  <si>
    <t>Katalogai</t>
  </si>
  <si>
    <t>CE ir susijusi informacija</t>
  </si>
  <si>
    <t xml:space="preserve">Teisininkė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</si>
</sst>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16" xfId="0" applyFont="1" applyFill="1" applyBorder="1" applyAlignment="1">
      <alignment wrapText="1"/>
    </xf>
    <xf numFmtId="0" fontId="1" fillId="4" borderId="16" xfId="0" applyFont="1" applyFill="1" applyBorder="1" applyAlignment="1">
      <alignment wrapText="1"/>
    </xf>
    <xf numFmtId="0" fontId="1" fillId="5" borderId="16" xfId="0" applyFont="1" applyFill="1" applyBorder="1" applyAlignment="1" applyProtection="1">
      <alignment wrapText="1"/>
      <protection locked="0"/>
    </xf>
    <xf numFmtId="0" fontId="1" fillId="4" borderId="0" xfId="0" applyFont="1" applyFill="1" applyAlignment="1">
      <alignment wrapText="1"/>
    </xf>
    <xf numFmtId="0" fontId="2" fillId="4" borderId="16" xfId="0" applyFont="1" applyFill="1" applyBorder="1" applyAlignment="1">
      <alignment vertical="center" wrapText="1"/>
    </xf>
    <xf numFmtId="0" fontId="1" fillId="5" borderId="16" xfId="0" applyFont="1" applyFill="1" applyBorder="1" applyAlignment="1" applyProtection="1">
      <alignment vertical="center" wrapText="1"/>
      <protection locked="0"/>
    </xf>
    <xf numFmtId="0" fontId="2" fillId="4" borderId="16" xfId="0" applyFont="1" applyFill="1" applyBorder="1" applyAlignment="1">
      <alignment vertical="center"/>
    </xf>
    <xf numFmtId="0" fontId="1" fillId="4" borderId="16" xfId="0" applyFont="1" applyFill="1" applyBorder="1" applyAlignment="1">
      <alignment vertical="center"/>
    </xf>
    <xf numFmtId="0" fontId="1" fillId="6" borderId="16" xfId="0" applyFont="1" applyFill="1" applyBorder="1" applyAlignment="1" applyProtection="1">
      <alignment vertical="center"/>
      <protection locked="0"/>
    </xf>
    <xf numFmtId="0" fontId="1" fillId="5" borderId="16" xfId="0" applyFont="1" applyFill="1" applyBorder="1" applyAlignment="1" applyProtection="1">
      <alignment vertical="center"/>
      <protection locked="0"/>
    </xf>
    <xf numFmtId="0" fontId="1" fillId="7" borderId="0" xfId="0" applyFont="1" applyFill="1"/>
    <xf numFmtId="0" fontId="1" fillId="8" borderId="0" xfId="0" applyFont="1" applyFill="1"/>
    <xf numFmtId="0" fontId="1" fillId="9" borderId="0" xfId="0" applyFont="1" applyFill="1" applyAlignment="1" applyProtection="1">
      <alignment vertical="center"/>
      <protection locked="0"/>
    </xf>
    <xf numFmtId="14" fontId="1" fillId="5" borderId="1" xfId="0" applyNumberFormat="1"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5" fillId="5" borderId="1" xfId="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1" fillId="2" borderId="0" xfId="0" applyFont="1" applyFill="1" applyAlignment="1">
      <alignment horizontal="right"/>
    </xf>
    <xf numFmtId="0" fontId="1" fillId="3" borderId="1" xfId="0" applyFont="1" applyFill="1" applyBorder="1" applyAlignment="1" applyProtection="1">
      <alignment horizontal="center" vertical="center" wrapText="1"/>
      <protection locked="0"/>
    </xf>
    <xf numFmtId="0" fontId="0" fillId="0" borderId="13"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9"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2" borderId="5" xfId="0" applyFont="1" applyFill="1" applyBorder="1" applyAlignment="1">
      <alignment horizontal="center" vertical="center" wrapText="1"/>
    </xf>
    <xf numFmtId="0" fontId="0" fillId="0" borderId="10"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0" xfId="0" applyFont="1" applyFill="1" applyAlignment="1">
      <alignment horizontal="lef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ma@formedics.lt,%20+370601472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6"/>
  <sheetViews>
    <sheetView tabSelected="1" topLeftCell="A19" workbookViewId="0">
      <selection activeCell="G76" sqref="G76"/>
    </sheetView>
  </sheetViews>
  <sheetFormatPr defaultColWidth="10.75" defaultRowHeight="15" x14ac:dyDescent="0.25"/>
  <cols>
    <col min="1" max="1" width="8.25" style="1" customWidth="1"/>
    <col min="2" max="2" width="78" style="11" customWidth="1"/>
    <col min="3" max="3" width="10.25" style="20" customWidth="1"/>
    <col min="4" max="4" width="12" style="20" customWidth="1"/>
    <col min="5" max="5" width="16.25" style="20" customWidth="1"/>
    <col min="6" max="6" width="16.75" style="20" customWidth="1"/>
    <col min="7" max="7" width="20.5" style="11" customWidth="1"/>
    <col min="8" max="8" width="32" style="4" customWidth="1"/>
    <col min="9" max="15" width="25" style="1" customWidth="1"/>
    <col min="16" max="16" width="10.75" style="1" customWidth="1"/>
    <col min="17" max="16384" width="10.75" style="1"/>
  </cols>
  <sheetData>
    <row r="2" spans="1:6" x14ac:dyDescent="0.25">
      <c r="A2" s="12" t="s">
        <v>0</v>
      </c>
      <c r="B2" s="21"/>
    </row>
    <row r="3" spans="1:6" x14ac:dyDescent="0.25">
      <c r="B3" s="22"/>
    </row>
    <row r="4" spans="1:6" x14ac:dyDescent="0.25">
      <c r="A4" s="12" t="s">
        <v>1</v>
      </c>
      <c r="B4" s="21"/>
    </row>
    <row r="5" spans="1:6" x14ac:dyDescent="0.25">
      <c r="A5" s="2"/>
      <c r="B5" s="21"/>
    </row>
    <row r="6" spans="1:6" x14ac:dyDescent="0.25">
      <c r="A6" s="1" t="s">
        <v>2</v>
      </c>
      <c r="B6" s="23" t="s">
        <v>3</v>
      </c>
    </row>
    <row r="7" spans="1:6" x14ac:dyDescent="0.25">
      <c r="B7" s="21"/>
    </row>
    <row r="8" spans="1:6" x14ac:dyDescent="0.25">
      <c r="A8" s="3" t="s">
        <v>4</v>
      </c>
      <c r="B8" s="38">
        <v>45693</v>
      </c>
    </row>
    <row r="9" spans="1:6" x14ac:dyDescent="0.25">
      <c r="A9" s="3" t="s">
        <v>5</v>
      </c>
      <c r="B9" s="24" t="s">
        <v>97</v>
      </c>
    </row>
    <row r="10" spans="1:6" x14ac:dyDescent="0.25">
      <c r="A10" s="3" t="s">
        <v>6</v>
      </c>
      <c r="B10" s="24" t="s">
        <v>98</v>
      </c>
    </row>
    <row r="12" spans="1:6" ht="15.75" x14ac:dyDescent="0.25">
      <c r="A12" s="47" t="s">
        <v>7</v>
      </c>
      <c r="B12" s="48"/>
      <c r="C12" s="40" t="s">
        <v>99</v>
      </c>
      <c r="D12" s="41"/>
      <c r="E12" s="41"/>
      <c r="F12" s="42"/>
    </row>
    <row r="13" spans="1:6" ht="16.149999999999999" customHeight="1" x14ac:dyDescent="0.25">
      <c r="A13" s="52" t="s">
        <v>8</v>
      </c>
      <c r="B13" s="45"/>
      <c r="C13" s="40">
        <v>124980311</v>
      </c>
      <c r="D13" s="41"/>
      <c r="E13" s="41"/>
      <c r="F13" s="42"/>
    </row>
    <row r="14" spans="1:6" ht="16.149999999999999" customHeight="1" x14ac:dyDescent="0.25">
      <c r="A14" s="52" t="s">
        <v>9</v>
      </c>
      <c r="B14" s="45"/>
      <c r="C14" s="40" t="s">
        <v>100</v>
      </c>
      <c r="D14" s="41"/>
      <c r="E14" s="41"/>
      <c r="F14" s="42"/>
    </row>
    <row r="15" spans="1:6" ht="16.149999999999999" customHeight="1" x14ac:dyDescent="0.25">
      <c r="A15" s="47" t="s">
        <v>10</v>
      </c>
      <c r="B15" s="48"/>
      <c r="C15" s="40" t="s">
        <v>101</v>
      </c>
      <c r="D15" s="41"/>
      <c r="E15" s="41"/>
      <c r="F15" s="42"/>
    </row>
    <row r="16" spans="1:6" ht="63" customHeight="1" x14ac:dyDescent="0.25">
      <c r="A16" s="44" t="s">
        <v>11</v>
      </c>
      <c r="B16" s="45"/>
      <c r="C16" s="40" t="s">
        <v>102</v>
      </c>
      <c r="D16" s="41"/>
      <c r="E16" s="41"/>
      <c r="F16" s="42"/>
    </row>
    <row r="17" spans="1:7" ht="16.149999999999999" customHeight="1" x14ac:dyDescent="0.25">
      <c r="A17" s="47" t="s">
        <v>12</v>
      </c>
      <c r="B17" s="48"/>
      <c r="C17" s="40" t="s">
        <v>103</v>
      </c>
      <c r="D17" s="41"/>
      <c r="E17" s="41"/>
      <c r="F17" s="42"/>
    </row>
    <row r="18" spans="1:7" ht="16.149999999999999" customHeight="1" x14ac:dyDescent="0.25">
      <c r="A18" s="47" t="s">
        <v>13</v>
      </c>
      <c r="B18" s="48"/>
      <c r="C18" s="43" t="s">
        <v>104</v>
      </c>
      <c r="D18" s="41"/>
      <c r="E18" s="41"/>
      <c r="F18" s="42"/>
    </row>
    <row r="19" spans="1:7" ht="48" customHeight="1" x14ac:dyDescent="0.25">
      <c r="A19" s="47" t="s">
        <v>14</v>
      </c>
      <c r="B19" s="48"/>
      <c r="C19" s="40" t="s">
        <v>105</v>
      </c>
      <c r="D19" s="41"/>
      <c r="E19" s="41"/>
      <c r="F19" s="42"/>
    </row>
    <row r="20" spans="1:7" ht="55.15" customHeight="1" x14ac:dyDescent="0.25">
      <c r="A20" s="47" t="s">
        <v>15</v>
      </c>
      <c r="B20" s="48"/>
      <c r="C20" s="40" t="s">
        <v>106</v>
      </c>
      <c r="D20" s="41"/>
      <c r="E20" s="41"/>
      <c r="F20" s="42"/>
    </row>
    <row r="21" spans="1:7" ht="70.900000000000006" customHeight="1" x14ac:dyDescent="0.25">
      <c r="A21" s="49" t="s">
        <v>16</v>
      </c>
      <c r="B21" s="50"/>
      <c r="C21" s="53" t="s">
        <v>107</v>
      </c>
      <c r="D21" s="54"/>
      <c r="E21" s="54"/>
      <c r="F21" s="54"/>
      <c r="G21" s="28" t="str">
        <f>IF((SUMPRODUCT(--(C21=""))&gt;0), "Privaloma užpildyti, kai taikomi pašalinimo pagrindai", "")</f>
        <v/>
      </c>
    </row>
    <row r="22" spans="1:7" ht="18" customHeight="1" x14ac:dyDescent="0.25">
      <c r="A22" s="4"/>
      <c r="B22" s="4"/>
      <c r="C22" s="5"/>
      <c r="D22" s="5"/>
      <c r="E22" s="5"/>
      <c r="F22" s="5"/>
    </row>
    <row r="23" spans="1:7" x14ac:dyDescent="0.25">
      <c r="A23" s="46"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1.9" customHeight="1" x14ac:dyDescent="0.25">
      <c r="A28" s="51" t="s">
        <v>22</v>
      </c>
      <c r="B28" s="39"/>
      <c r="C28" s="39"/>
      <c r="D28" s="39"/>
      <c r="E28" s="39"/>
      <c r="F28" s="39"/>
    </row>
    <row r="29" spans="1:7" x14ac:dyDescent="0.25">
      <c r="A29" s="39" t="s">
        <v>23</v>
      </c>
      <c r="B29" s="39"/>
      <c r="C29" s="39"/>
      <c r="D29" s="39"/>
      <c r="E29" s="39"/>
      <c r="F29" s="39"/>
    </row>
    <row r="30" spans="1:7" x14ac:dyDescent="0.25">
      <c r="A30" s="14" t="s">
        <v>24</v>
      </c>
      <c r="D30" s="37"/>
    </row>
    <row r="31" spans="1:7" x14ac:dyDescent="0.25">
      <c r="A31" s="35" t="s">
        <v>88</v>
      </c>
      <c r="B31" s="36"/>
    </row>
    <row r="32" spans="1:7" x14ac:dyDescent="0.25">
      <c r="A32" s="35"/>
      <c r="B32" s="36"/>
    </row>
    <row r="33" spans="1:8" x14ac:dyDescent="0.25">
      <c r="A33" s="12"/>
      <c r="B33" s="23"/>
    </row>
    <row r="36" spans="1:8" x14ac:dyDescent="0.25">
      <c r="A36" s="12" t="s">
        <v>39</v>
      </c>
      <c r="B36" s="23" t="s">
        <v>52</v>
      </c>
    </row>
    <row r="38" spans="1:8" x14ac:dyDescent="0.25">
      <c r="A38" s="12" t="s">
        <v>25</v>
      </c>
    </row>
    <row r="39" spans="1:8" ht="45" x14ac:dyDescent="0.25">
      <c r="A39" s="15" t="s">
        <v>26</v>
      </c>
      <c r="B39" s="25" t="s">
        <v>27</v>
      </c>
      <c r="C39" s="31" t="s">
        <v>28</v>
      </c>
      <c r="D39" s="31" t="s">
        <v>29</v>
      </c>
      <c r="E39" s="31" t="s">
        <v>30</v>
      </c>
      <c r="F39" s="31" t="s">
        <v>31</v>
      </c>
      <c r="G39" s="25" t="s">
        <v>32</v>
      </c>
      <c r="H39" s="29" t="s">
        <v>33</v>
      </c>
    </row>
    <row r="40" spans="1:8" x14ac:dyDescent="0.25">
      <c r="A40" s="15" t="s">
        <v>40</v>
      </c>
      <c r="B40" s="25" t="s">
        <v>53</v>
      </c>
      <c r="C40" s="32"/>
      <c r="D40" s="32"/>
      <c r="E40" s="32"/>
      <c r="F40" s="32"/>
      <c r="G40" s="26"/>
      <c r="H40" s="13"/>
    </row>
    <row r="41" spans="1:8" ht="75" x14ac:dyDescent="0.25">
      <c r="A41" s="16" t="s">
        <v>41</v>
      </c>
      <c r="B41" s="26" t="s">
        <v>54</v>
      </c>
      <c r="C41" s="32">
        <v>500</v>
      </c>
      <c r="D41" s="32" t="s">
        <v>34</v>
      </c>
      <c r="E41" s="33">
        <v>10.9</v>
      </c>
      <c r="F41" s="32">
        <f>IF(ISBLANK(E41),"", PRODUCT(C41,E41))</f>
        <v>5450</v>
      </c>
      <c r="G41" s="27" t="s">
        <v>108</v>
      </c>
      <c r="H41" s="13" t="s">
        <v>95</v>
      </c>
    </row>
    <row r="42" spans="1:8" x14ac:dyDescent="0.25">
      <c r="A42" s="16" t="s">
        <v>42</v>
      </c>
      <c r="B42" s="26" t="s">
        <v>50</v>
      </c>
      <c r="C42" s="32"/>
      <c r="D42" s="32"/>
      <c r="E42" s="32"/>
      <c r="F42" s="32"/>
      <c r="G42" s="26"/>
      <c r="H42" s="30" t="s">
        <v>50</v>
      </c>
    </row>
    <row r="43" spans="1:8" ht="30" x14ac:dyDescent="0.25">
      <c r="A43" s="16" t="s">
        <v>43</v>
      </c>
      <c r="B43" s="26" t="s">
        <v>55</v>
      </c>
      <c r="C43" s="32"/>
      <c r="D43" s="32"/>
      <c r="E43" s="32"/>
      <c r="F43" s="32"/>
      <c r="G43" s="26"/>
      <c r="H43" s="30" t="s">
        <v>55</v>
      </c>
    </row>
    <row r="44" spans="1:8" x14ac:dyDescent="0.25">
      <c r="A44" s="16" t="s">
        <v>44</v>
      </c>
      <c r="B44" s="26" t="s">
        <v>56</v>
      </c>
      <c r="C44" s="32"/>
      <c r="D44" s="32"/>
      <c r="E44" s="32"/>
      <c r="F44" s="32"/>
      <c r="G44" s="26"/>
      <c r="H44" s="30" t="s">
        <v>56</v>
      </c>
    </row>
    <row r="45" spans="1:8" x14ac:dyDescent="0.25">
      <c r="A45" s="16" t="s">
        <v>45</v>
      </c>
      <c r="B45" s="26" t="s">
        <v>57</v>
      </c>
      <c r="C45" s="32"/>
      <c r="D45" s="32"/>
      <c r="E45" s="32"/>
      <c r="F45" s="32"/>
      <c r="G45" s="26"/>
      <c r="H45" s="30" t="s">
        <v>57</v>
      </c>
    </row>
    <row r="46" spans="1:8" ht="75" x14ac:dyDescent="0.25">
      <c r="A46" s="16" t="s">
        <v>89</v>
      </c>
      <c r="B46" s="26" t="s">
        <v>58</v>
      </c>
      <c r="C46" s="32">
        <v>50</v>
      </c>
      <c r="D46" s="32" t="s">
        <v>34</v>
      </c>
      <c r="E46" s="33">
        <v>32.200000000000003</v>
      </c>
      <c r="F46" s="32">
        <f>IF(ISBLANK(E46),"", PRODUCT(C46,E46))</f>
        <v>1610.0000000000002</v>
      </c>
      <c r="G46" s="27" t="s">
        <v>109</v>
      </c>
      <c r="H46" s="13"/>
    </row>
    <row r="47" spans="1:8" ht="75" x14ac:dyDescent="0.25">
      <c r="A47" s="16" t="s">
        <v>90</v>
      </c>
      <c r="B47" s="26" t="s">
        <v>59</v>
      </c>
      <c r="C47" s="32"/>
      <c r="D47" s="32"/>
      <c r="E47" s="32"/>
      <c r="F47" s="32"/>
      <c r="G47" s="26"/>
      <c r="H47" s="30" t="s">
        <v>59</v>
      </c>
    </row>
    <row r="48" spans="1:8" ht="30" x14ac:dyDescent="0.25">
      <c r="A48" s="16" t="s">
        <v>91</v>
      </c>
      <c r="B48" s="26" t="s">
        <v>60</v>
      </c>
      <c r="C48" s="32"/>
      <c r="D48" s="32"/>
      <c r="E48" s="32"/>
      <c r="F48" s="32"/>
      <c r="G48" s="26"/>
      <c r="H48" s="30" t="s">
        <v>94</v>
      </c>
    </row>
    <row r="49" spans="1:8" x14ac:dyDescent="0.25">
      <c r="A49" s="16" t="s">
        <v>92</v>
      </c>
      <c r="B49" s="26" t="s">
        <v>61</v>
      </c>
      <c r="C49" s="32"/>
      <c r="D49" s="32"/>
      <c r="E49" s="32"/>
      <c r="F49" s="32"/>
      <c r="G49" s="26"/>
      <c r="H49" s="30" t="s">
        <v>61</v>
      </c>
    </row>
    <row r="50" spans="1:8" x14ac:dyDescent="0.25">
      <c r="A50" s="16" t="s">
        <v>93</v>
      </c>
      <c r="B50" s="26" t="s">
        <v>62</v>
      </c>
      <c r="C50" s="32"/>
      <c r="D50" s="32"/>
      <c r="E50" s="32"/>
      <c r="F50" s="32"/>
      <c r="G50" s="26"/>
      <c r="H50" s="30" t="s">
        <v>62</v>
      </c>
    </row>
    <row r="51" spans="1:8" x14ac:dyDescent="0.25">
      <c r="E51" s="31" t="s">
        <v>35</v>
      </c>
      <c r="F51" s="31">
        <f>IF((COUNT(C41:C50)&lt;&gt;COUNT(F41:F50)),"", ROUND(SUM(F41:F50),2))</f>
        <v>7060</v>
      </c>
      <c r="G51" s="28" t="str">
        <f>IF((COUNT(C41:C50)&lt;&gt;COUNT(F41:F50)),"Neužpildytos visų objektų kainos", "")</f>
        <v/>
      </c>
    </row>
    <row r="52" spans="1:8" x14ac:dyDescent="0.25">
      <c r="C52" s="31" t="s">
        <v>36</v>
      </c>
      <c r="D52" s="34">
        <v>5</v>
      </c>
      <c r="E52" s="31" t="s">
        <v>37</v>
      </c>
      <c r="F52" s="31">
        <f>IF(OR(F51="",D52=""),"", ROUND(PRODUCT(D52,F51)/100,2))</f>
        <v>353</v>
      </c>
      <c r="G52" s="28" t="str">
        <f>IF(D52="", "Nurodykite taikomą PVM dydį", "")</f>
        <v/>
      </c>
    </row>
    <row r="53" spans="1:8" x14ac:dyDescent="0.25">
      <c r="E53" s="31" t="s">
        <v>38</v>
      </c>
      <c r="F53" s="31">
        <f>IF(ISBLANK(F52), "", ROUND(SUM(F51:F52),2))</f>
        <v>7413</v>
      </c>
    </row>
    <row r="56" spans="1:8" x14ac:dyDescent="0.25">
      <c r="A56" s="12" t="s">
        <v>46</v>
      </c>
      <c r="B56" s="23" t="s">
        <v>63</v>
      </c>
    </row>
    <row r="58" spans="1:8" x14ac:dyDescent="0.25">
      <c r="A58" s="12" t="s">
        <v>25</v>
      </c>
    </row>
    <row r="59" spans="1:8" ht="45" x14ac:dyDescent="0.25">
      <c r="A59" s="15" t="s">
        <v>26</v>
      </c>
      <c r="B59" s="25" t="s">
        <v>27</v>
      </c>
      <c r="C59" s="31" t="s">
        <v>28</v>
      </c>
      <c r="D59" s="31" t="s">
        <v>29</v>
      </c>
      <c r="E59" s="31" t="s">
        <v>30</v>
      </c>
      <c r="F59" s="31" t="s">
        <v>31</v>
      </c>
      <c r="G59" s="25" t="s">
        <v>32</v>
      </c>
      <c r="H59" s="29" t="s">
        <v>33</v>
      </c>
    </row>
    <row r="60" spans="1:8" x14ac:dyDescent="0.25">
      <c r="A60" s="15" t="s">
        <v>47</v>
      </c>
      <c r="B60" s="25" t="s">
        <v>64</v>
      </c>
      <c r="C60" s="32"/>
      <c r="D60" s="32"/>
      <c r="E60" s="32"/>
      <c r="F60" s="32"/>
      <c r="G60" s="26"/>
      <c r="H60" s="13"/>
    </row>
    <row r="61" spans="1:8" ht="60" x14ac:dyDescent="0.25">
      <c r="A61" s="16" t="s">
        <v>48</v>
      </c>
      <c r="B61" s="26" t="s">
        <v>64</v>
      </c>
      <c r="C61" s="32">
        <v>200</v>
      </c>
      <c r="D61" s="32" t="s">
        <v>34</v>
      </c>
      <c r="E61" s="33">
        <v>3.3</v>
      </c>
      <c r="F61" s="32">
        <f>IF(ISBLANK(E61),"", PRODUCT(C61,E61))</f>
        <v>660</v>
      </c>
      <c r="G61" s="27" t="s">
        <v>110</v>
      </c>
      <c r="H61" s="13" t="s">
        <v>96</v>
      </c>
    </row>
    <row r="62" spans="1:8" ht="30" x14ac:dyDescent="0.25">
      <c r="A62" s="16" t="s">
        <v>49</v>
      </c>
      <c r="B62" s="26" t="s">
        <v>65</v>
      </c>
      <c r="C62" s="32"/>
      <c r="D62" s="32"/>
      <c r="E62" s="32"/>
      <c r="F62" s="32"/>
      <c r="G62" s="26"/>
      <c r="H62" s="30" t="s">
        <v>65</v>
      </c>
    </row>
    <row r="63" spans="1:8" ht="30" x14ac:dyDescent="0.25">
      <c r="A63" s="16" t="s">
        <v>51</v>
      </c>
      <c r="B63" s="26" t="s">
        <v>66</v>
      </c>
      <c r="C63" s="32"/>
      <c r="D63" s="32"/>
      <c r="E63" s="32"/>
      <c r="F63" s="32"/>
      <c r="G63" s="26"/>
      <c r="H63" s="30" t="s">
        <v>66</v>
      </c>
    </row>
    <row r="64" spans="1:8" x14ac:dyDescent="0.25">
      <c r="E64" s="31" t="s">
        <v>35</v>
      </c>
      <c r="F64" s="31">
        <f>IF((COUNT(C61:C63)&lt;&gt;COUNT(F61:F63)),"", ROUND(SUM(F61:F63),2))</f>
        <v>660</v>
      </c>
      <c r="G64" s="28" t="str">
        <f>IF((COUNT(C61:C63)&lt;&gt;COUNT(F61:F63)),"Neužpildytos visų objektų kainos", "")</f>
        <v/>
      </c>
    </row>
    <row r="65" spans="3:7" x14ac:dyDescent="0.25">
      <c r="C65" s="31" t="s">
        <v>36</v>
      </c>
      <c r="D65" s="34">
        <v>5</v>
      </c>
      <c r="E65" s="31" t="s">
        <v>37</v>
      </c>
      <c r="F65" s="31">
        <f>IF(OR(F64="",D65=""),"", ROUND(PRODUCT(D65,F64)/100,2))</f>
        <v>33</v>
      </c>
      <c r="G65" s="28" t="str">
        <f>IF(D65="", "Nurodykite taikomą PVM dydį", "")</f>
        <v/>
      </c>
    </row>
    <row r="66" spans="3:7" x14ac:dyDescent="0.25">
      <c r="E66" s="31" t="s">
        <v>38</v>
      </c>
      <c r="F66" s="31">
        <f>IF(ISBLANK(F65), "", ROUND(SUM(F64:F65),2))</f>
        <v>693</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hyperlinks>
    <hyperlink ref="C18" r:id="rId1" xr:uid="{BAD71E9A-FF4C-493E-929D-05ADBC5292A4}"/>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6" workbookViewId="0">
      <selection activeCell="E34" sqref="E34:J34"/>
    </sheetView>
  </sheetViews>
  <sheetFormatPr defaultColWidth="10.75" defaultRowHeight="15" x14ac:dyDescent="0.25"/>
  <cols>
    <col min="1" max="1" width="13.75" style="1" customWidth="1"/>
    <col min="2" max="2" width="10.75" style="1" customWidth="1"/>
    <col min="3" max="16384" width="10.75" style="1"/>
  </cols>
  <sheetData>
    <row r="2" spans="1:11" x14ac:dyDescent="0.25">
      <c r="A2" s="76" t="s">
        <v>67</v>
      </c>
      <c r="B2" s="39"/>
      <c r="C2" s="39"/>
      <c r="D2" s="39"/>
      <c r="E2" s="39"/>
      <c r="F2" s="39"/>
      <c r="G2" s="39"/>
      <c r="H2" s="39"/>
      <c r="I2" s="39"/>
      <c r="J2" s="39"/>
      <c r="K2" s="39"/>
    </row>
    <row r="3" spans="1:11" x14ac:dyDescent="0.25">
      <c r="A3" s="39"/>
      <c r="B3" s="39"/>
      <c r="C3" s="39"/>
      <c r="D3" s="39"/>
      <c r="E3" s="39"/>
      <c r="F3" s="39"/>
      <c r="G3" s="39"/>
      <c r="H3" s="39"/>
      <c r="I3" s="39"/>
      <c r="J3" s="39"/>
      <c r="K3" s="39"/>
    </row>
    <row r="4" spans="1:11" ht="16.149999999999999" customHeight="1" thickBot="1" x14ac:dyDescent="0.3">
      <c r="A4" s="6"/>
      <c r="B4" s="6"/>
      <c r="C4" s="6"/>
      <c r="D4" s="6"/>
      <c r="E4" s="6"/>
      <c r="F4" s="6"/>
      <c r="G4" s="6"/>
      <c r="H4" s="6"/>
      <c r="I4" s="6"/>
      <c r="J4" s="6"/>
    </row>
    <row r="5" spans="1:11" ht="48" customHeight="1" x14ac:dyDescent="0.25">
      <c r="A5" s="63" t="s">
        <v>68</v>
      </c>
      <c r="B5" s="64"/>
      <c r="C5" s="72" t="s">
        <v>69</v>
      </c>
      <c r="D5" s="73"/>
      <c r="E5" s="64"/>
      <c r="F5" s="72" t="s">
        <v>70</v>
      </c>
      <c r="G5" s="73"/>
      <c r="H5" s="64"/>
      <c r="I5" s="72" t="s">
        <v>71</v>
      </c>
      <c r="J5" s="64"/>
      <c r="K5" s="8" t="s">
        <v>72</v>
      </c>
    </row>
    <row r="6" spans="1:11" ht="49.15" customHeight="1" x14ac:dyDescent="0.25">
      <c r="A6" s="69"/>
      <c r="B6" s="48"/>
      <c r="C6" s="56"/>
      <c r="D6" s="57"/>
      <c r="E6" s="48"/>
      <c r="F6" s="56"/>
      <c r="G6" s="57"/>
      <c r="H6" s="48"/>
      <c r="I6" s="56"/>
      <c r="J6" s="48"/>
      <c r="K6" s="17"/>
    </row>
    <row r="7" spans="1:11" ht="49.15" customHeight="1" x14ac:dyDescent="0.25">
      <c r="A7" s="69"/>
      <c r="B7" s="48"/>
      <c r="C7" s="56"/>
      <c r="D7" s="57"/>
      <c r="E7" s="48"/>
      <c r="F7" s="56"/>
      <c r="G7" s="57"/>
      <c r="H7" s="48"/>
      <c r="I7" s="56"/>
      <c r="J7" s="48"/>
      <c r="K7" s="17"/>
    </row>
    <row r="8" spans="1:11" ht="19.149999999999999" customHeight="1" x14ac:dyDescent="0.25">
      <c r="A8" s="9"/>
      <c r="B8" s="9"/>
      <c r="C8" s="9"/>
      <c r="D8" s="9"/>
      <c r="E8" s="9"/>
      <c r="F8" s="9"/>
      <c r="G8" s="9"/>
      <c r="H8" s="9"/>
      <c r="I8" s="9"/>
      <c r="J8" s="9"/>
      <c r="K8" s="10"/>
    </row>
    <row r="9" spans="1:11" ht="49.15" customHeight="1" x14ac:dyDescent="0.25">
      <c r="A9" s="59" t="s">
        <v>73</v>
      </c>
      <c r="B9" s="39"/>
      <c r="C9" s="39"/>
      <c r="D9" s="39"/>
      <c r="E9" s="39"/>
      <c r="F9" s="39"/>
      <c r="G9" s="39"/>
      <c r="H9" s="39"/>
      <c r="I9" s="39"/>
      <c r="J9" s="39"/>
      <c r="K9" s="39"/>
    </row>
    <row r="10" spans="1:11" ht="16.149999999999999" customHeight="1" thickBot="1" x14ac:dyDescent="0.3">
      <c r="A10" s="9"/>
      <c r="B10" s="9"/>
      <c r="C10" s="9"/>
      <c r="D10" s="9"/>
      <c r="E10" s="9"/>
      <c r="F10" s="9"/>
      <c r="G10" s="9"/>
      <c r="H10" s="9"/>
      <c r="I10" s="9"/>
      <c r="J10" s="9"/>
      <c r="K10" s="10"/>
    </row>
    <row r="11" spans="1:11" ht="49.15" customHeight="1" x14ac:dyDescent="0.25">
      <c r="A11" s="63" t="s">
        <v>27</v>
      </c>
      <c r="B11" s="64"/>
      <c r="C11" s="72" t="s">
        <v>69</v>
      </c>
      <c r="D11" s="73"/>
      <c r="E11" s="64"/>
      <c r="F11" s="72" t="s">
        <v>74</v>
      </c>
      <c r="G11" s="73"/>
      <c r="H11" s="64"/>
      <c r="I11" s="67" t="s">
        <v>71</v>
      </c>
      <c r="J11" s="68"/>
      <c r="K11" s="10"/>
    </row>
    <row r="12" spans="1:11" ht="49.15" customHeight="1" x14ac:dyDescent="0.25">
      <c r="A12" s="69"/>
      <c r="B12" s="48"/>
      <c r="C12" s="56"/>
      <c r="D12" s="57"/>
      <c r="E12" s="48"/>
      <c r="F12" s="56"/>
      <c r="G12" s="57"/>
      <c r="H12" s="48"/>
      <c r="I12" s="62"/>
      <c r="J12" s="61"/>
      <c r="K12" s="10"/>
    </row>
    <row r="13" spans="1:11" ht="49.15" customHeight="1" x14ac:dyDescent="0.25">
      <c r="A13" s="69"/>
      <c r="B13" s="48"/>
      <c r="C13" s="56"/>
      <c r="D13" s="57"/>
      <c r="E13" s="48"/>
      <c r="F13" s="56"/>
      <c r="G13" s="57"/>
      <c r="H13" s="48"/>
      <c r="I13" s="62"/>
      <c r="J13" s="61"/>
      <c r="K13" s="10"/>
    </row>
    <row r="15" spans="1:11" ht="33" customHeight="1" x14ac:dyDescent="0.25">
      <c r="A15" s="71"/>
      <c r="B15" s="39"/>
      <c r="C15" s="39"/>
      <c r="D15" s="39"/>
      <c r="E15" s="39"/>
      <c r="F15" s="39"/>
      <c r="G15" s="39"/>
      <c r="H15" s="39"/>
      <c r="I15" s="39"/>
      <c r="J15" s="39"/>
    </row>
    <row r="17" spans="1:10" ht="16.149999999999999" customHeight="1" x14ac:dyDescent="0.25">
      <c r="A17" s="70" t="s">
        <v>75</v>
      </c>
      <c r="B17" s="39"/>
      <c r="C17" s="39"/>
      <c r="D17" s="39"/>
      <c r="E17" s="39"/>
      <c r="F17" s="39"/>
      <c r="G17" s="39"/>
      <c r="H17" s="39"/>
      <c r="I17" s="39"/>
      <c r="J17" s="39"/>
    </row>
    <row r="18" spans="1:10" ht="16.149999999999999" customHeight="1" thickBot="1" x14ac:dyDescent="0.3"/>
    <row r="19" spans="1:10" ht="16.149999999999999" customHeight="1" x14ac:dyDescent="0.25">
      <c r="A19" s="7" t="s">
        <v>26</v>
      </c>
      <c r="B19" s="74" t="s">
        <v>76</v>
      </c>
      <c r="C19" s="73"/>
      <c r="D19" s="73"/>
      <c r="E19" s="73"/>
      <c r="F19" s="73"/>
      <c r="G19" s="64"/>
      <c r="H19" s="75" t="s">
        <v>77</v>
      </c>
      <c r="I19" s="73"/>
      <c r="J19" s="68"/>
    </row>
    <row r="20" spans="1:10" ht="48" customHeight="1" x14ac:dyDescent="0.25">
      <c r="A20" s="18" t="s">
        <v>78</v>
      </c>
      <c r="B20" s="58" t="s">
        <v>79</v>
      </c>
      <c r="C20" s="57"/>
      <c r="D20" s="57"/>
      <c r="E20" s="57"/>
      <c r="F20" s="57"/>
      <c r="G20" s="48"/>
      <c r="H20" s="60" t="s">
        <v>111</v>
      </c>
      <c r="I20" s="57"/>
      <c r="J20" s="61"/>
    </row>
    <row r="21" spans="1:10" ht="48" customHeight="1" x14ac:dyDescent="0.25">
      <c r="A21" s="18" t="s">
        <v>80</v>
      </c>
      <c r="B21" s="58" t="s">
        <v>81</v>
      </c>
      <c r="C21" s="57"/>
      <c r="D21" s="57"/>
      <c r="E21" s="57"/>
      <c r="F21" s="57"/>
      <c r="G21" s="48"/>
      <c r="H21" s="60" t="s">
        <v>112</v>
      </c>
      <c r="I21" s="57"/>
      <c r="J21" s="61"/>
    </row>
    <row r="22" spans="1:10" ht="48" customHeight="1" x14ac:dyDescent="0.25">
      <c r="A22" s="18" t="s">
        <v>82</v>
      </c>
      <c r="B22" s="58" t="s">
        <v>83</v>
      </c>
      <c r="C22" s="57"/>
      <c r="D22" s="57"/>
      <c r="E22" s="57"/>
      <c r="F22" s="57"/>
      <c r="G22" s="48"/>
      <c r="H22" s="60" t="s">
        <v>111</v>
      </c>
      <c r="I22" s="57"/>
      <c r="J22" s="61"/>
    </row>
    <row r="23" spans="1:10" ht="48" customHeight="1" x14ac:dyDescent="0.25">
      <c r="A23" s="19">
        <v>4</v>
      </c>
      <c r="B23" s="66" t="s">
        <v>113</v>
      </c>
      <c r="C23" s="57"/>
      <c r="D23" s="57"/>
      <c r="E23" s="57"/>
      <c r="F23" s="57"/>
      <c r="G23" s="48"/>
      <c r="H23" s="60" t="s">
        <v>112</v>
      </c>
      <c r="I23" s="57"/>
      <c r="J23" s="61"/>
    </row>
    <row r="24" spans="1:10" ht="48" customHeight="1" x14ac:dyDescent="0.25">
      <c r="A24" s="19">
        <v>5</v>
      </c>
      <c r="B24" s="66" t="s">
        <v>114</v>
      </c>
      <c r="C24" s="57"/>
      <c r="D24" s="57"/>
      <c r="E24" s="57"/>
      <c r="F24" s="57"/>
      <c r="G24" s="48"/>
      <c r="H24" s="60" t="s">
        <v>112</v>
      </c>
      <c r="I24" s="57"/>
      <c r="J24" s="61"/>
    </row>
    <row r="25" spans="1:10" ht="48" customHeight="1" x14ac:dyDescent="0.25">
      <c r="A25" s="19">
        <v>6</v>
      </c>
      <c r="B25" s="66" t="s">
        <v>115</v>
      </c>
      <c r="C25" s="57"/>
      <c r="D25" s="57"/>
      <c r="E25" s="57"/>
      <c r="F25" s="57"/>
      <c r="G25" s="48"/>
      <c r="H25" s="60" t="s">
        <v>112</v>
      </c>
      <c r="I25" s="57"/>
      <c r="J25" s="61"/>
    </row>
    <row r="26" spans="1:10" ht="48" customHeight="1" x14ac:dyDescent="0.25">
      <c r="A26" s="19">
        <v>7</v>
      </c>
      <c r="B26" s="66" t="s">
        <v>116</v>
      </c>
      <c r="C26" s="57"/>
      <c r="D26" s="57"/>
      <c r="E26" s="57"/>
      <c r="F26" s="57"/>
      <c r="G26" s="48"/>
      <c r="H26" s="60" t="s">
        <v>112</v>
      </c>
      <c r="I26" s="57"/>
      <c r="J26" s="61"/>
    </row>
    <row r="27" spans="1:10" ht="48" customHeight="1" x14ac:dyDescent="0.25">
      <c r="A27" s="19">
        <v>8</v>
      </c>
      <c r="B27" s="66" t="s">
        <v>117</v>
      </c>
      <c r="C27" s="57"/>
      <c r="D27" s="57"/>
      <c r="E27" s="57"/>
      <c r="F27" s="57"/>
      <c r="G27" s="48"/>
      <c r="H27" s="60" t="s">
        <v>112</v>
      </c>
      <c r="I27" s="57"/>
      <c r="J27" s="61"/>
    </row>
    <row r="29" spans="1:10" ht="102" customHeight="1" x14ac:dyDescent="0.25">
      <c r="A29" s="71" t="s">
        <v>84</v>
      </c>
      <c r="B29" s="39"/>
      <c r="C29" s="39"/>
      <c r="D29" s="39"/>
      <c r="E29" s="39"/>
      <c r="F29" s="39"/>
      <c r="G29" s="39"/>
      <c r="H29" s="39"/>
      <c r="I29" s="39"/>
      <c r="J29" s="39"/>
    </row>
    <row r="32" spans="1:10" x14ac:dyDescent="0.25">
      <c r="A32" s="55" t="s">
        <v>85</v>
      </c>
      <c r="B32" s="39"/>
      <c r="C32" s="39"/>
      <c r="D32" s="39"/>
      <c r="E32" s="65" t="s">
        <v>118</v>
      </c>
      <c r="F32" s="39"/>
      <c r="G32" s="39"/>
      <c r="H32" s="39"/>
      <c r="I32" s="39"/>
      <c r="J32" s="39"/>
    </row>
    <row r="34" spans="1:10" x14ac:dyDescent="0.25">
      <c r="A34" s="55" t="s">
        <v>86</v>
      </c>
      <c r="B34" s="39"/>
      <c r="C34" s="39"/>
      <c r="D34" s="39"/>
      <c r="E34" s="65" t="s">
        <v>103</v>
      </c>
      <c r="F34" s="39"/>
      <c r="G34" s="39"/>
      <c r="H34" s="39"/>
      <c r="I34" s="39"/>
      <c r="J34" s="39"/>
    </row>
    <row r="81" spans="1:1" ht="15.75" x14ac:dyDescent="0.25">
      <c r="A81" t="s">
        <v>87</v>
      </c>
    </row>
  </sheetData>
  <sheetProtection algorithmName="SHA-512" hashValue="5sm8xxTi6jCb5/4chF4oJnfB7WTr7GbVs0DNkMEaqcdyv7eqvsw8+a0zJaUhVpX+xpv/Ol9mzR8J2NKptgVtsw==" saltValue="h6JjMnRpK/dos+6YUVAwpA==" spinCount="100000" sheet="1"/>
  <mergeCells count="51">
    <mergeCell ref="A2:K3"/>
    <mergeCell ref="A6:B6"/>
    <mergeCell ref="B21:G21"/>
    <mergeCell ref="H21:J21"/>
    <mergeCell ref="C11:E11"/>
    <mergeCell ref="I5:J5"/>
    <mergeCell ref="H27:J27"/>
    <mergeCell ref="A12:B12"/>
    <mergeCell ref="F11:H11"/>
    <mergeCell ref="C5:E5"/>
    <mergeCell ref="H25:J25"/>
    <mergeCell ref="I7:J7"/>
    <mergeCell ref="H26:J26"/>
    <mergeCell ref="B25:G25"/>
    <mergeCell ref="B19:G19"/>
    <mergeCell ref="H19:J19"/>
    <mergeCell ref="F5:H5"/>
    <mergeCell ref="I6:J6"/>
    <mergeCell ref="A5:B5"/>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8" ma:contentTypeDescription="Kurkite naują dokumentą." ma:contentTypeScope="" ma:versionID="4c79081bba3a5f7baeeaa8712d056664">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5319c032ea3c273a0ab0e88f383e4ae8"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D3A18-AB46-4D3D-90D1-0CCEC8AF91FF}">
  <ds:schemaRefs>
    <ds:schemaRef ds:uri="http://schemas.microsoft.com/sharepoint/v3/contenttype/forms"/>
  </ds:schemaRefs>
</ds:datastoreItem>
</file>

<file path=customXml/itemProps2.xml><?xml version="1.0" encoding="utf-8"?>
<ds:datastoreItem xmlns:ds="http://schemas.openxmlformats.org/officeDocument/2006/customXml" ds:itemID="{87D37319-9119-430F-BF65-7AF532EDD4D7}">
  <ds:schemaRefs>
    <ds:schemaRef ds:uri="http://schemas.microsoft.com/office/2006/metadata/properties"/>
    <ds:schemaRef ds:uri="http://schemas.microsoft.com/office/infopath/2007/PartnerControls"/>
    <ds:schemaRef ds:uri="f333e39f-fcba-4210-b53b-a001afe1f638"/>
    <ds:schemaRef ds:uri="a511c05a-1ba1-4532-8ab5-d3c84efe769a"/>
  </ds:schemaRefs>
</ds:datastoreItem>
</file>

<file path=customXml/itemProps3.xml><?xml version="1.0" encoding="utf-8"?>
<ds:datastoreItem xmlns:ds="http://schemas.openxmlformats.org/officeDocument/2006/customXml" ds:itemID="{A94288F6-3168-4BBD-AA96-A1F005DF7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2025-05-21T09:39:13Z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